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Users/emmanuelboss/Desktop/SMS_204_2017/Week1/"/>
    </mc:Choice>
  </mc:AlternateContent>
  <bookViews>
    <workbookView xWindow="3620" yWindow="460" windowWidth="25080" windowHeight="16600" activeTab="1"/>
  </bookViews>
  <sheets>
    <sheet name="Sinking Data" sheetId="2" r:id="rId1"/>
    <sheet name="Worksheet_homework1" sheetId="3" r:id="rId2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2" i="3" l="1"/>
  <c r="P22" i="3"/>
  <c r="O22" i="3"/>
  <c r="N22" i="3"/>
  <c r="Q21" i="3"/>
  <c r="P21" i="3"/>
  <c r="O21" i="3"/>
  <c r="N21" i="3"/>
  <c r="Q20" i="3"/>
  <c r="P20" i="3"/>
  <c r="O20" i="3"/>
  <c r="N20" i="3"/>
  <c r="M22" i="3"/>
  <c r="M21" i="3"/>
  <c r="M20" i="3"/>
  <c r="F54" i="3"/>
  <c r="F55" i="3"/>
  <c r="F56" i="3"/>
  <c r="F57" i="3"/>
  <c r="F58" i="3"/>
  <c r="F59" i="3"/>
  <c r="F60" i="3"/>
  <c r="F61" i="3"/>
  <c r="F65" i="3"/>
  <c r="F67" i="3"/>
  <c r="E54" i="3"/>
  <c r="E55" i="3"/>
  <c r="E56" i="3"/>
  <c r="E57" i="3"/>
  <c r="E58" i="3"/>
  <c r="E59" i="3"/>
  <c r="E60" i="3"/>
  <c r="E61" i="3"/>
  <c r="E65" i="3"/>
  <c r="E67" i="3"/>
  <c r="D54" i="3"/>
  <c r="D55" i="3"/>
  <c r="D56" i="3"/>
  <c r="D57" i="3"/>
  <c r="D58" i="3"/>
  <c r="D59" i="3"/>
  <c r="D60" i="3"/>
  <c r="D61" i="3"/>
  <c r="D65" i="3"/>
  <c r="D67" i="3"/>
  <c r="C54" i="3"/>
  <c r="C55" i="3"/>
  <c r="C56" i="3"/>
  <c r="C57" i="3"/>
  <c r="C58" i="3"/>
  <c r="C59" i="3"/>
  <c r="C60" i="3"/>
  <c r="C61" i="3"/>
  <c r="C65" i="3"/>
  <c r="C67" i="3"/>
  <c r="B54" i="3"/>
  <c r="B55" i="3"/>
  <c r="B56" i="3"/>
  <c r="B57" i="3"/>
  <c r="B58" i="3"/>
  <c r="B59" i="3"/>
  <c r="B60" i="3"/>
  <c r="B61" i="3"/>
  <c r="B65" i="3"/>
  <c r="B67" i="3"/>
  <c r="Q23" i="3"/>
  <c r="P23" i="3"/>
  <c r="O23" i="3"/>
  <c r="N23" i="3"/>
  <c r="M23" i="3"/>
</calcChain>
</file>

<file path=xl/sharedStrings.xml><?xml version="1.0" encoding="utf-8"?>
<sst xmlns="http://schemas.openxmlformats.org/spreadsheetml/2006/main" count="509" uniqueCount="270">
  <si>
    <t>Bead Size</t>
  </si>
  <si>
    <t>Bead Diameter</t>
  </si>
  <si>
    <t>Bead Mass</t>
  </si>
  <si>
    <t>Sinking Time (1)</t>
  </si>
  <si>
    <t>Sinking Speed (3)</t>
  </si>
  <si>
    <t>Size 1</t>
  </si>
  <si>
    <t>Size 2</t>
  </si>
  <si>
    <t>Size 3</t>
  </si>
  <si>
    <t>Size 4</t>
  </si>
  <si>
    <t>Size 5</t>
  </si>
  <si>
    <t>Sinking Speed(1)</t>
  </si>
  <si>
    <t>Sinking   Speed (2)</t>
  </si>
  <si>
    <t>Sinking     Time (2)</t>
  </si>
  <si>
    <t>Sinking      Time (3)</t>
  </si>
  <si>
    <t>Bead sinking data</t>
  </si>
  <si>
    <t>Team Name:   Sharks ________________________________________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 Laura Paye, Thomas Kaupelis, Jon Maurer</t>
  </si>
  <si>
    <t>3.1mm</t>
  </si>
  <si>
    <t>4.75 mm</t>
  </si>
  <si>
    <t>6.29 mm</t>
  </si>
  <si>
    <t>9.32 mm</t>
  </si>
  <si>
    <t>12.55 mm</t>
  </si>
  <si>
    <t>1.07 g</t>
  </si>
  <si>
    <t>3.55 g</t>
  </si>
  <si>
    <t>8.39 g</t>
  </si>
  <si>
    <t>0.15g</t>
  </si>
  <si>
    <t>0.47g</t>
  </si>
  <si>
    <t>14.37 s</t>
  </si>
  <si>
    <t>6.66 s</t>
  </si>
  <si>
    <t>4.06 s</t>
  </si>
  <si>
    <t>2.03 s</t>
  </si>
  <si>
    <t>1.28 s</t>
  </si>
  <si>
    <t>13.97 s</t>
  </si>
  <si>
    <t>6.65 s</t>
  </si>
  <si>
    <t>4.00 s</t>
  </si>
  <si>
    <t>2.16 s</t>
  </si>
  <si>
    <t>1.50 s</t>
  </si>
  <si>
    <t>14.03 s</t>
  </si>
  <si>
    <t>2.07 s</t>
  </si>
  <si>
    <t>1.37 s</t>
  </si>
  <si>
    <t>6.50 s</t>
  </si>
  <si>
    <t>2.99 cm/s</t>
  </si>
  <si>
    <t>6.456 cm/s</t>
  </si>
  <si>
    <t>10.591 cm/s</t>
  </si>
  <si>
    <t>21.282 cm/s</t>
  </si>
  <si>
    <t>33.594 cm/s</t>
  </si>
  <si>
    <t>3.078 cm/s</t>
  </si>
  <si>
    <t>6.466 cm/s</t>
  </si>
  <si>
    <t>10.75 cm/s</t>
  </si>
  <si>
    <t>20.773 cm/s</t>
  </si>
  <si>
    <t>28.667 cm/s</t>
  </si>
  <si>
    <t>3.065 cm/s</t>
  </si>
  <si>
    <t>6.615 cm/s</t>
  </si>
  <si>
    <t>19.907 cm/s</t>
  </si>
  <si>
    <t>31.387 cm/s</t>
  </si>
  <si>
    <t xml:space="preserve">Team Name:    Team  Awesome                                                                                                                                                                                                                                          Student Names: </t>
  </si>
  <si>
    <t>Tarren Giberti</t>
  </si>
  <si>
    <t>Rachel Howland</t>
  </si>
  <si>
    <t>Hannah Kerrigan</t>
  </si>
  <si>
    <t>Blake Read</t>
  </si>
  <si>
    <t>12.56 mm</t>
  </si>
  <si>
    <t>8.18 g</t>
  </si>
  <si>
    <t>1.07 s</t>
  </si>
  <si>
    <t>1.15 s</t>
  </si>
  <si>
    <t>1.19 s</t>
  </si>
  <si>
    <t>37.38 cm/s</t>
  </si>
  <si>
    <t>34.78 cm/s</t>
  </si>
  <si>
    <t>33.61 cm/s</t>
  </si>
  <si>
    <t>9.49 mm</t>
  </si>
  <si>
    <t>3.51 g</t>
  </si>
  <si>
    <t>1.78 s</t>
  </si>
  <si>
    <t>1.87 s</t>
  </si>
  <si>
    <t>22.47 cm/s</t>
  </si>
  <si>
    <t>21.39 cm/s</t>
  </si>
  <si>
    <t>6.26 mm</t>
  </si>
  <si>
    <t>1.03 g</t>
  </si>
  <si>
    <t>3.66 s</t>
  </si>
  <si>
    <t>3.53 s</t>
  </si>
  <si>
    <t>3.69 s</t>
  </si>
  <si>
    <t>10.93 cm/s</t>
  </si>
  <si>
    <t>11.33 cm/s</t>
  </si>
  <si>
    <t>10.84 cm/s</t>
  </si>
  <si>
    <t>4.72 mm</t>
  </si>
  <si>
    <t>0.44 g</t>
  </si>
  <si>
    <t>5.94 s</t>
  </si>
  <si>
    <t>5.96 s</t>
  </si>
  <si>
    <t>6.03 s</t>
  </si>
  <si>
    <t>6.73 cm/s</t>
  </si>
  <si>
    <t>6.71 cm/s</t>
  </si>
  <si>
    <t>6.63 cm/s</t>
  </si>
  <si>
    <t>3.03 mm</t>
  </si>
  <si>
    <t>0.13 g</t>
  </si>
  <si>
    <t>13.04 s</t>
  </si>
  <si>
    <t>12.91 s</t>
  </si>
  <si>
    <t>13.06 s</t>
  </si>
  <si>
    <t>3.07 cm/s</t>
  </si>
  <si>
    <t>3.10 cm/s</t>
  </si>
  <si>
    <t>3.06 cm/s</t>
  </si>
  <si>
    <t>Emma Gonzalez</t>
  </si>
  <si>
    <t>Emma Blackdeer</t>
  </si>
  <si>
    <t>Samantha Wagg</t>
  </si>
  <si>
    <t>3.11mm</t>
  </si>
  <si>
    <t>0.11g</t>
  </si>
  <si>
    <t>13.31s</t>
  </si>
  <si>
    <t>13.6s</t>
  </si>
  <si>
    <t>13.5s</t>
  </si>
  <si>
    <t>2.95cm/s</t>
  </si>
  <si>
    <t>2.88cm/s</t>
  </si>
  <si>
    <t>2.90cm/s</t>
  </si>
  <si>
    <t>6.61cm/s</t>
  </si>
  <si>
    <t>11.2cm/s</t>
  </si>
  <si>
    <t>23.6cm/s</t>
  </si>
  <si>
    <t>35.63cm/s</t>
  </si>
  <si>
    <t>6.47cm/s</t>
  </si>
  <si>
    <t>11.1cm/s</t>
  </si>
  <si>
    <t>24.7cm/s</t>
  </si>
  <si>
    <t>36.98cm/s</t>
  </si>
  <si>
    <t>6.15cm/s</t>
  </si>
  <si>
    <t>10.8cm/s</t>
  </si>
  <si>
    <t>22.79cm/s</t>
  </si>
  <si>
    <t>35.96cm/s</t>
  </si>
  <si>
    <t>5.93s</t>
  </si>
  <si>
    <t>3.50s</t>
  </si>
  <si>
    <t>1.66s</t>
  </si>
  <si>
    <t>1.10s</t>
  </si>
  <si>
    <t>6.06s</t>
  </si>
  <si>
    <t>3.57s</t>
  </si>
  <si>
    <t>1.59s</t>
  </si>
  <si>
    <t>1.06s</t>
  </si>
  <si>
    <t>6.37s</t>
  </si>
  <si>
    <t>3.62s</t>
  </si>
  <si>
    <t>1.72s</t>
  </si>
  <si>
    <t>1.09s</t>
  </si>
  <si>
    <t>0.42g</t>
  </si>
  <si>
    <t>1.03g</t>
  </si>
  <si>
    <t>3.53g</t>
  </si>
  <si>
    <t>8.37g</t>
  </si>
  <si>
    <t>4.6mm</t>
  </si>
  <si>
    <t>6.32mm</t>
  </si>
  <si>
    <t>9.46mm</t>
  </si>
  <si>
    <t>12.4mm</t>
  </si>
  <si>
    <t>Team Name:    _____AussiE^2____________________________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</t>
  </si>
  <si>
    <t>Natasha Hubbard Blatt</t>
  </si>
  <si>
    <t>Chastity Bowman</t>
  </si>
  <si>
    <t>Rochelle Gordon</t>
  </si>
  <si>
    <t>12.6mm</t>
  </si>
  <si>
    <t>6.82mm</t>
  </si>
  <si>
    <t>6.19mm</t>
  </si>
  <si>
    <t>4.75mm</t>
  </si>
  <si>
    <t>3.03mm</t>
  </si>
  <si>
    <t>8.34g</t>
  </si>
  <si>
    <t>3.50g</t>
  </si>
  <si>
    <t>0.44g</t>
  </si>
  <si>
    <t>0.14g</t>
  </si>
  <si>
    <t>2.10s</t>
  </si>
  <si>
    <t>2.03s</t>
  </si>
  <si>
    <t>4.15s</t>
  </si>
  <si>
    <t>7.12s</t>
  </si>
  <si>
    <t>1.47s</t>
  </si>
  <si>
    <t>2.06s</t>
  </si>
  <si>
    <t>4.34s</t>
  </si>
  <si>
    <t>6.38s</t>
  </si>
  <si>
    <t>1.38s</t>
  </si>
  <si>
    <t>2.09s</t>
  </si>
  <si>
    <t>4.13s</t>
  </si>
  <si>
    <t>6.84s</t>
  </si>
  <si>
    <t>15.16s</t>
  </si>
  <si>
    <t>14.81s</t>
  </si>
  <si>
    <t>14.85s</t>
  </si>
  <si>
    <t>21.0cm/s</t>
  </si>
  <si>
    <t>21.7cm/s</t>
  </si>
  <si>
    <t>10.6cm/s</t>
  </si>
  <si>
    <t>6.17cm/s</t>
  </si>
  <si>
    <t>2.97cm/s</t>
  </si>
  <si>
    <t>29.9cm/s</t>
  </si>
  <si>
    <t>21.4cm/s</t>
  </si>
  <si>
    <t>10.1cm/s</t>
  </si>
  <si>
    <t>6.89cm/s</t>
  </si>
  <si>
    <t>2.96cm/s</t>
  </si>
  <si>
    <t>31.9cm/s</t>
  </si>
  <si>
    <t>21.1cm/s</t>
  </si>
  <si>
    <t>10.7cm/s</t>
  </si>
  <si>
    <t>6.43cm/s</t>
  </si>
  <si>
    <t>Team Name:    _Bull Sharks_______________________________________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</t>
  </si>
  <si>
    <t>.31 m/s</t>
  </si>
  <si>
    <t>Sarah Gisler</t>
  </si>
  <si>
    <t>Maddie Decker</t>
  </si>
  <si>
    <t>Brie DeSoto</t>
  </si>
  <si>
    <t>Emily Tarr</t>
  </si>
  <si>
    <t>Coltan Downey</t>
  </si>
  <si>
    <t>Phil Stewart</t>
  </si>
  <si>
    <t>John Speers</t>
  </si>
  <si>
    <t>Team Name:    Cuddle Fish________________________________________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</t>
  </si>
  <si>
    <t>MBEM</t>
  </si>
  <si>
    <t>Humice</t>
  </si>
  <si>
    <t>Ruby Poulson</t>
  </si>
  <si>
    <t>Jack Reynolds</t>
  </si>
  <si>
    <t>Emma Pontius</t>
  </si>
  <si>
    <t>Joshua White</t>
  </si>
  <si>
    <t>Jordan Morace</t>
  </si>
  <si>
    <t>David Gauld</t>
  </si>
  <si>
    <t>Anna Ficher</t>
  </si>
  <si>
    <t>Ashleigh Fay</t>
  </si>
  <si>
    <t>Team Name:    __________The Zebra Seals______________________________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</t>
  </si>
  <si>
    <t>Team Name:    J.A.D.                                                                                                                                                                                                                                             Student Names:</t>
  </si>
  <si>
    <t>Mackenzie Menard</t>
  </si>
  <si>
    <t>Allie Simoes</t>
  </si>
  <si>
    <t>Genny Wilson</t>
  </si>
  <si>
    <t>Hattie Train</t>
  </si>
  <si>
    <t>Team Name: (Fish) $traight Outta Water                                                                                                                                                                                                                           Student Names:</t>
  </si>
  <si>
    <t>Team Name:    SMS Squaaaaaa________________________________________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Names:Matt Kiely</t>
  </si>
  <si>
    <t>Allison Morin</t>
  </si>
  <si>
    <t>Ian Wanner</t>
  </si>
  <si>
    <t>jen fields</t>
  </si>
  <si>
    <t>jessima ranney</t>
  </si>
  <si>
    <t>Team Name:    _Space Cadet _______________________________________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 camara alsbrooks</t>
  </si>
  <si>
    <t>3.04mm</t>
  </si>
  <si>
    <t>Team Name:  Seal Team Fish  ________________________________________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</t>
  </si>
  <si>
    <t>Meghan Horn</t>
  </si>
  <si>
    <t>Stephen Heald</t>
  </si>
  <si>
    <t>Megan Amico</t>
  </si>
  <si>
    <t>Emily Miller</t>
  </si>
  <si>
    <t>Riley Cummings</t>
  </si>
  <si>
    <t>Samantha Silverbrand</t>
  </si>
  <si>
    <t>Julia Juenemann</t>
  </si>
  <si>
    <t>Team Name:    ___Brookies_____________________________________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</t>
  </si>
  <si>
    <t>Dylan Cunningham</t>
  </si>
  <si>
    <t>Kyle Capistrant-Fossa</t>
  </si>
  <si>
    <t>corinne Mooring</t>
  </si>
  <si>
    <t>Charlize Castro</t>
  </si>
  <si>
    <t>Team Name:  proud penguins  ________________________________________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 Alex Flynn, Rusty, Jeremy, Charly</t>
  </si>
  <si>
    <t>Thomas Phillips</t>
  </si>
  <si>
    <t>Leah Braley</t>
  </si>
  <si>
    <t>Erin David</t>
  </si>
  <si>
    <t>Michaela Marcus</t>
  </si>
  <si>
    <t>Team Name:    Boss' Boss's________________________________________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</t>
  </si>
  <si>
    <t>Team Name:    Great Whites________________________________________                                                                                                                                                                                                                                              Student Names:</t>
  </si>
  <si>
    <t>bead 1</t>
  </si>
  <si>
    <t>bead 2</t>
  </si>
  <si>
    <t>bead3</t>
  </si>
  <si>
    <t>bead4</t>
  </si>
  <si>
    <t>bead5</t>
  </si>
  <si>
    <t>sinking apeed [cm/s]</t>
  </si>
  <si>
    <t>Bead cross-sectional area [cm^2]</t>
  </si>
  <si>
    <t>Min [cm/s]</t>
  </si>
  <si>
    <t>Max [cm/s]</t>
  </si>
  <si>
    <t>Mean [cm/s]</t>
  </si>
  <si>
    <t>Stdandard deviation [cm/s]</t>
  </si>
  <si>
    <t>Median [cm/s]</t>
  </si>
  <si>
    <t>16th percentile [cm/s]</t>
  </si>
  <si>
    <t>84th percentile [cm/s]</t>
  </si>
  <si>
    <t>(84th-16th)/2 [cm/s]</t>
  </si>
  <si>
    <t>&lt;- used for uncertainty in graph</t>
  </si>
  <si>
    <t>Median bead diameter [mm]:</t>
  </si>
  <si>
    <t>Uncertainty in cross-section [cm^2]</t>
  </si>
  <si>
    <t>cross-section</t>
  </si>
  <si>
    <t>uncertainty cross-sec</t>
  </si>
  <si>
    <t>Median settling</t>
  </si>
  <si>
    <t>uncertainty settling</t>
  </si>
  <si>
    <t>Bead diameter [mm]</t>
  </si>
  <si>
    <t>(84th-16th)/2 [mm]</t>
  </si>
  <si>
    <t>84th percentile [mm]</t>
  </si>
  <si>
    <t>16th percentile [mm]</t>
  </si>
  <si>
    <t>median  [mm]</t>
  </si>
  <si>
    <t>uncertainty in size [mm]</t>
  </si>
  <si>
    <t>Comments: one data set was in mm/s and was converted</t>
  </si>
  <si>
    <t>&lt;- this is obviously wrong.</t>
  </si>
  <si>
    <t>I am keeping it to show you that when you us</t>
  </si>
  <si>
    <t>nonparametric statistics, it will have little effect</t>
  </si>
  <si>
    <t>&lt;- used for uncertainty in the graph</t>
  </si>
  <si>
    <t>&lt;-used to compute cross-sectional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</si>
</sst>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2" fontId="0" fillId="0" borderId="0" xfId="0" applyNumberFormat="1" applyFill="1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2" fontId="0" fillId="0" borderId="9" xfId="0" applyNumberFormat="1" applyBorder="1"/>
    <xf numFmtId="2" fontId="0" fillId="0" borderId="8" xfId="0" applyNumberFormat="1" applyBorder="1"/>
    <xf numFmtId="0" fontId="0" fillId="0" borderId="1" xfId="0" applyFill="1" applyBorder="1"/>
    <xf numFmtId="2" fontId="0" fillId="0" borderId="1" xfId="0" applyNumberFormat="1" applyFill="1" applyBorder="1" applyAlignment="1">
      <alignment wrapText="1"/>
    </xf>
    <xf numFmtId="0" fontId="0" fillId="2" borderId="3" xfId="0" applyFill="1" applyBorder="1" applyAlignment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Worksheet_homework1!$E$70:$E$74</c:f>
                <c:numCache>
                  <c:formatCode>General</c:formatCode>
                  <c:ptCount val="5"/>
                  <c:pt idx="0">
                    <c:v>0.185</c:v>
                  </c:pt>
                  <c:pt idx="1">
                    <c:v>0.422</c:v>
                  </c:pt>
                  <c:pt idx="2">
                    <c:v>0.765</c:v>
                  </c:pt>
                  <c:pt idx="3">
                    <c:v>1.85</c:v>
                  </c:pt>
                  <c:pt idx="4">
                    <c:v>2.639999999999999</c:v>
                  </c:pt>
                </c:numCache>
              </c:numRef>
            </c:plus>
            <c:minus>
              <c:numRef>
                <c:f>Worksheet_homework1!$E$70:$E$74</c:f>
                <c:numCache>
                  <c:formatCode>General</c:formatCode>
                  <c:ptCount val="5"/>
                  <c:pt idx="0">
                    <c:v>0.185</c:v>
                  </c:pt>
                  <c:pt idx="1">
                    <c:v>0.422</c:v>
                  </c:pt>
                  <c:pt idx="2">
                    <c:v>0.765</c:v>
                  </c:pt>
                  <c:pt idx="3">
                    <c:v>1.85</c:v>
                  </c:pt>
                  <c:pt idx="4">
                    <c:v>2.639999999999999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Worksheet_homework1!$D$70:$D$74</c:f>
                <c:numCache>
                  <c:formatCode>General</c:formatCode>
                  <c:ptCount val="5"/>
                  <c:pt idx="0">
                    <c:v>0.00249885507973779</c:v>
                  </c:pt>
                  <c:pt idx="1">
                    <c:v>0.0180352279622205</c:v>
                  </c:pt>
                  <c:pt idx="2">
                    <c:v>0.00717497826494209</c:v>
                  </c:pt>
                  <c:pt idx="3">
                    <c:v>0.0767330917701028</c:v>
                  </c:pt>
                  <c:pt idx="4">
                    <c:v>0.0252254342084333</c:v>
                  </c:pt>
                </c:numCache>
              </c:numRef>
            </c:plus>
            <c:minus>
              <c:numRef>
                <c:f>Worksheet_homework1!$D$70:$D$74</c:f>
                <c:numCache>
                  <c:formatCode>General</c:formatCode>
                  <c:ptCount val="5"/>
                  <c:pt idx="0">
                    <c:v>0.00249885507973779</c:v>
                  </c:pt>
                  <c:pt idx="1">
                    <c:v>0.0180352279622205</c:v>
                  </c:pt>
                  <c:pt idx="2">
                    <c:v>0.00717497826494209</c:v>
                  </c:pt>
                  <c:pt idx="3">
                    <c:v>0.0767330917701028</c:v>
                  </c:pt>
                  <c:pt idx="4">
                    <c:v>0.0252254342084333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Worksheet_homework1!$B$70:$B$74</c:f>
              <c:numCache>
                <c:formatCode>0.00</c:formatCode>
                <c:ptCount val="5"/>
                <c:pt idx="0">
                  <c:v>0.0721066199833563</c:v>
                </c:pt>
                <c:pt idx="1">
                  <c:v>0.172756965419066</c:v>
                </c:pt>
                <c:pt idx="2">
                  <c:v>0.31073571476473</c:v>
                </c:pt>
                <c:pt idx="3">
                  <c:v>0.699896577737348</c:v>
                </c:pt>
                <c:pt idx="4">
                  <c:v>1.242942859058919</c:v>
                </c:pt>
              </c:numCache>
            </c:numRef>
          </c:xVal>
          <c:yVal>
            <c:numRef>
              <c:f>Worksheet_homework1!$C$70:$C$74</c:f>
              <c:numCache>
                <c:formatCode>0.00</c:formatCode>
                <c:ptCount val="5"/>
                <c:pt idx="0">
                  <c:v>3.2</c:v>
                </c:pt>
                <c:pt idx="1">
                  <c:v>6.93</c:v>
                </c:pt>
                <c:pt idx="2">
                  <c:v>11.64</c:v>
                </c:pt>
                <c:pt idx="3">
                  <c:v>23.08</c:v>
                </c:pt>
                <c:pt idx="4">
                  <c:v>34.48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029376"/>
        <c:axId val="975951904"/>
      </c:scatterChart>
      <c:valAx>
        <c:axId val="94402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Cross-sectional</a:t>
                </a:r>
                <a:r>
                  <a:rPr lang="en-US" baseline="0"/>
                  <a:t> area [cm^2]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951904"/>
        <c:crosses val="autoZero"/>
        <c:crossBetween val="midCat"/>
      </c:valAx>
      <c:valAx>
        <c:axId val="975951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Settling speed [cm/s]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02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292100</xdr:colOff>
      <xdr:row>71</xdr:row>
      <xdr:rowOff>63500</xdr:rowOff>
    </xdr:from>
    <xdr:to>
      <xdr:col>10</xdr:col>
      <xdr:colOff>736600</xdr:colOff>
      <xdr:row>85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pane ySplit="1" topLeftCell="A67" activePane="bottomLeft" state="frozen"/>
      <selection pane="bottomLeft" activeCell="A108" sqref="A108"/>
    </sheetView>
  </sheetViews>
  <sheetFormatPr baseColWidth="10" defaultColWidth="8.83203125" defaultRowHeight="15" x14ac:dyDescent="0.2"/>
  <cols>
    <col min="1" max="1" width="40.83203125" customWidth="1"/>
    <col min="5" max="7" width="8.33203125" bestFit="1" customWidth="1"/>
    <col min="8" max="8" width="9" bestFit="1" customWidth="1"/>
    <col min="9" max="10" width="9.5" bestFit="1" customWidth="1"/>
  </cols>
  <sheetData>
    <row r="1" spans="1:11" ht="19" x14ac:dyDescent="0.25">
      <c r="A1" s="10" t="s">
        <v>14</v>
      </c>
    </row>
    <row r="2" spans="1:11" ht="16" thickBot="1" x14ac:dyDescent="0.25"/>
    <row r="3" spans="1:11" s="7" customFormat="1" ht="60" x14ac:dyDescent="0.2">
      <c r="A3" s="12" t="s">
        <v>15</v>
      </c>
      <c r="B3" s="5" t="s">
        <v>0</v>
      </c>
      <c r="C3" s="11" t="s">
        <v>1</v>
      </c>
      <c r="D3" s="11" t="s">
        <v>2</v>
      </c>
      <c r="E3" s="6" t="s">
        <v>3</v>
      </c>
      <c r="F3" s="6" t="s">
        <v>12</v>
      </c>
      <c r="G3" s="6" t="s">
        <v>13</v>
      </c>
      <c r="H3" s="6" t="s">
        <v>10</v>
      </c>
      <c r="I3" s="6" t="s">
        <v>11</v>
      </c>
      <c r="J3" s="8" t="s">
        <v>4</v>
      </c>
      <c r="K3" s="9"/>
    </row>
    <row r="4" spans="1:11" x14ac:dyDescent="0.2">
      <c r="A4" s="3"/>
      <c r="B4" s="2" t="s">
        <v>5</v>
      </c>
      <c r="C4" s="1" t="s">
        <v>16</v>
      </c>
      <c r="D4" s="1" t="s">
        <v>24</v>
      </c>
      <c r="E4" s="1" t="s">
        <v>26</v>
      </c>
      <c r="F4" s="1" t="s">
        <v>31</v>
      </c>
      <c r="G4" s="1" t="s">
        <v>36</v>
      </c>
      <c r="H4" s="1" t="s">
        <v>40</v>
      </c>
      <c r="I4" s="1" t="s">
        <v>45</v>
      </c>
      <c r="J4" s="1" t="s">
        <v>50</v>
      </c>
    </row>
    <row r="5" spans="1:11" x14ac:dyDescent="0.2">
      <c r="A5" s="3"/>
      <c r="B5" s="2" t="s">
        <v>6</v>
      </c>
      <c r="C5" s="1" t="s">
        <v>17</v>
      </c>
      <c r="D5" s="1" t="s">
        <v>25</v>
      </c>
      <c r="E5" s="1" t="s">
        <v>27</v>
      </c>
      <c r="F5" s="1" t="s">
        <v>32</v>
      </c>
      <c r="G5" s="1" t="s">
        <v>39</v>
      </c>
      <c r="H5" s="1" t="s">
        <v>41</v>
      </c>
      <c r="I5" s="1" t="s">
        <v>46</v>
      </c>
      <c r="J5" s="1" t="s">
        <v>51</v>
      </c>
    </row>
    <row r="6" spans="1:11" x14ac:dyDescent="0.2">
      <c r="A6" s="3"/>
      <c r="B6" s="2" t="s">
        <v>7</v>
      </c>
      <c r="C6" s="1" t="s">
        <v>18</v>
      </c>
      <c r="D6" s="1" t="s">
        <v>21</v>
      </c>
      <c r="E6" s="1" t="s">
        <v>28</v>
      </c>
      <c r="F6" s="1" t="s">
        <v>33</v>
      </c>
      <c r="G6" s="1" t="s">
        <v>28</v>
      </c>
      <c r="H6" s="1" t="s">
        <v>42</v>
      </c>
      <c r="I6" s="1" t="s">
        <v>47</v>
      </c>
      <c r="J6" s="1" t="s">
        <v>42</v>
      </c>
    </row>
    <row r="7" spans="1:11" x14ac:dyDescent="0.2">
      <c r="A7" s="3"/>
      <c r="B7" s="2" t="s">
        <v>8</v>
      </c>
      <c r="C7" s="1" t="s">
        <v>19</v>
      </c>
      <c r="D7" s="1" t="s">
        <v>22</v>
      </c>
      <c r="E7" s="1" t="s">
        <v>29</v>
      </c>
      <c r="F7" s="1" t="s">
        <v>34</v>
      </c>
      <c r="G7" s="1" t="s">
        <v>37</v>
      </c>
      <c r="H7" s="1" t="s">
        <v>43</v>
      </c>
      <c r="I7" s="1" t="s">
        <v>48</v>
      </c>
      <c r="J7" s="1" t="s">
        <v>52</v>
      </c>
    </row>
    <row r="8" spans="1:11" ht="16" thickBot="1" x14ac:dyDescent="0.25">
      <c r="A8" s="4"/>
      <c r="B8" s="2" t="s">
        <v>9</v>
      </c>
      <c r="C8" s="1" t="s">
        <v>20</v>
      </c>
      <c r="D8" s="1" t="s">
        <v>23</v>
      </c>
      <c r="E8" s="1" t="s">
        <v>30</v>
      </c>
      <c r="F8" s="1" t="s">
        <v>35</v>
      </c>
      <c r="G8" s="1" t="s">
        <v>38</v>
      </c>
      <c r="H8" s="1" t="s">
        <v>44</v>
      </c>
      <c r="I8" s="1" t="s">
        <v>49</v>
      </c>
      <c r="J8" s="1" t="s">
        <v>53</v>
      </c>
    </row>
    <row r="10" spans="1:11" ht="16" thickBot="1" x14ac:dyDescent="0.25"/>
    <row r="11" spans="1:11" ht="30" x14ac:dyDescent="0.2">
      <c r="A11" s="12" t="s">
        <v>54</v>
      </c>
      <c r="B11" s="5" t="s">
        <v>0</v>
      </c>
      <c r="C11" s="11" t="s">
        <v>1</v>
      </c>
      <c r="D11" s="11" t="s">
        <v>2</v>
      </c>
      <c r="E11" s="6" t="s">
        <v>3</v>
      </c>
      <c r="F11" s="6" t="s">
        <v>12</v>
      </c>
      <c r="G11" s="6" t="s">
        <v>13</v>
      </c>
      <c r="H11" s="6" t="s">
        <v>10</v>
      </c>
      <c r="I11" s="6" t="s">
        <v>11</v>
      </c>
      <c r="J11" s="6" t="s">
        <v>4</v>
      </c>
    </row>
    <row r="12" spans="1:11" x14ac:dyDescent="0.2">
      <c r="A12" s="3" t="s">
        <v>55</v>
      </c>
      <c r="B12" s="2" t="s">
        <v>5</v>
      </c>
      <c r="C12" s="1" t="s">
        <v>59</v>
      </c>
      <c r="D12" s="1" t="s">
        <v>60</v>
      </c>
      <c r="E12" s="1" t="s">
        <v>61</v>
      </c>
      <c r="F12" s="1" t="s">
        <v>62</v>
      </c>
      <c r="G12" s="1" t="s">
        <v>63</v>
      </c>
      <c r="H12" s="1" t="s">
        <v>64</v>
      </c>
      <c r="I12" s="1" t="s">
        <v>65</v>
      </c>
      <c r="J12" s="1" t="s">
        <v>66</v>
      </c>
    </row>
    <row r="13" spans="1:11" x14ac:dyDescent="0.2">
      <c r="A13" s="3" t="s">
        <v>56</v>
      </c>
      <c r="B13" s="2" t="s">
        <v>6</v>
      </c>
      <c r="C13" s="1" t="s">
        <v>67</v>
      </c>
      <c r="D13" s="1" t="s">
        <v>68</v>
      </c>
      <c r="E13" s="1" t="s">
        <v>69</v>
      </c>
      <c r="F13" s="1" t="s">
        <v>70</v>
      </c>
      <c r="G13" s="1" t="s">
        <v>70</v>
      </c>
      <c r="H13" s="1" t="s">
        <v>71</v>
      </c>
      <c r="I13" s="1" t="s">
        <v>72</v>
      </c>
      <c r="J13" s="1" t="s">
        <v>72</v>
      </c>
    </row>
    <row r="14" spans="1:11" x14ac:dyDescent="0.2">
      <c r="A14" s="3" t="s">
        <v>57</v>
      </c>
      <c r="B14" s="2" t="s">
        <v>7</v>
      </c>
      <c r="C14" s="1" t="s">
        <v>73</v>
      </c>
      <c r="D14" s="1" t="s">
        <v>74</v>
      </c>
      <c r="E14" s="1" t="s">
        <v>75</v>
      </c>
      <c r="F14" s="1" t="s">
        <v>76</v>
      </c>
      <c r="G14" s="1" t="s">
        <v>77</v>
      </c>
      <c r="H14" s="1" t="s">
        <v>78</v>
      </c>
      <c r="I14" s="1" t="s">
        <v>79</v>
      </c>
      <c r="J14" s="1" t="s">
        <v>80</v>
      </c>
    </row>
    <row r="15" spans="1:11" x14ac:dyDescent="0.2">
      <c r="A15" s="3" t="s">
        <v>58</v>
      </c>
      <c r="B15" s="2" t="s">
        <v>8</v>
      </c>
      <c r="C15" s="1" t="s">
        <v>81</v>
      </c>
      <c r="D15" s="1" t="s">
        <v>82</v>
      </c>
      <c r="E15" s="1" t="s">
        <v>83</v>
      </c>
      <c r="F15" s="1" t="s">
        <v>84</v>
      </c>
      <c r="G15" s="1" t="s">
        <v>85</v>
      </c>
      <c r="H15" s="1" t="s">
        <v>86</v>
      </c>
      <c r="I15" s="1" t="s">
        <v>87</v>
      </c>
      <c r="J15" s="1" t="s">
        <v>88</v>
      </c>
    </row>
    <row r="16" spans="1:11" ht="16" thickBot="1" x14ac:dyDescent="0.25">
      <c r="A16" s="4"/>
      <c r="B16" s="2" t="s">
        <v>9</v>
      </c>
      <c r="C16" s="1" t="s">
        <v>89</v>
      </c>
      <c r="D16" s="1" t="s">
        <v>90</v>
      </c>
      <c r="E16" s="1" t="s">
        <v>91</v>
      </c>
      <c r="F16" s="1" t="s">
        <v>92</v>
      </c>
      <c r="G16" s="1" t="s">
        <v>93</v>
      </c>
      <c r="H16" s="1" t="s">
        <v>94</v>
      </c>
      <c r="I16" s="1" t="s">
        <v>95</v>
      </c>
      <c r="J16" s="1" t="s">
        <v>96</v>
      </c>
    </row>
    <row r="18" spans="1:10" ht="16" thickBot="1" x14ac:dyDescent="0.25"/>
    <row r="19" spans="1:10" ht="45" x14ac:dyDescent="0.2">
      <c r="A19" s="12" t="s">
        <v>140</v>
      </c>
      <c r="B19" s="5" t="s">
        <v>0</v>
      </c>
      <c r="C19" s="11" t="s">
        <v>1</v>
      </c>
      <c r="D19" s="11" t="s">
        <v>2</v>
      </c>
      <c r="E19" s="6" t="s">
        <v>3</v>
      </c>
      <c r="F19" s="6" t="s">
        <v>12</v>
      </c>
      <c r="G19" s="6" t="s">
        <v>13</v>
      </c>
      <c r="H19" s="6" t="s">
        <v>10</v>
      </c>
      <c r="I19" s="6" t="s">
        <v>11</v>
      </c>
      <c r="J19" s="6" t="s">
        <v>4</v>
      </c>
    </row>
    <row r="20" spans="1:10" x14ac:dyDescent="0.2">
      <c r="A20" s="3" t="s">
        <v>98</v>
      </c>
      <c r="B20" s="2" t="s">
        <v>5</v>
      </c>
      <c r="C20" s="1" t="s">
        <v>100</v>
      </c>
      <c r="D20" s="1" t="s">
        <v>101</v>
      </c>
      <c r="E20" s="1" t="s">
        <v>102</v>
      </c>
      <c r="F20" s="1" t="s">
        <v>103</v>
      </c>
      <c r="G20" s="1" t="s">
        <v>104</v>
      </c>
      <c r="H20" s="1" t="s">
        <v>105</v>
      </c>
      <c r="I20" s="1" t="s">
        <v>106</v>
      </c>
      <c r="J20" s="1" t="s">
        <v>107</v>
      </c>
    </row>
    <row r="21" spans="1:10" x14ac:dyDescent="0.2">
      <c r="A21" s="3" t="s">
        <v>97</v>
      </c>
      <c r="B21" s="2" t="s">
        <v>6</v>
      </c>
      <c r="C21" s="1" t="s">
        <v>136</v>
      </c>
      <c r="D21" s="1" t="s">
        <v>132</v>
      </c>
      <c r="E21" s="1" t="s">
        <v>128</v>
      </c>
      <c r="F21" s="1" t="s">
        <v>124</v>
      </c>
      <c r="G21" s="1" t="s">
        <v>120</v>
      </c>
      <c r="H21" s="1" t="s">
        <v>116</v>
      </c>
      <c r="I21" s="1" t="s">
        <v>112</v>
      </c>
      <c r="J21" s="1" t="s">
        <v>108</v>
      </c>
    </row>
    <row r="22" spans="1:10" x14ac:dyDescent="0.2">
      <c r="A22" s="3" t="s">
        <v>99</v>
      </c>
      <c r="B22" s="2" t="s">
        <v>7</v>
      </c>
      <c r="C22" s="1" t="s">
        <v>137</v>
      </c>
      <c r="D22" s="1" t="s">
        <v>133</v>
      </c>
      <c r="E22" s="1" t="s">
        <v>129</v>
      </c>
      <c r="F22" s="1" t="s">
        <v>125</v>
      </c>
      <c r="G22" s="1" t="s">
        <v>121</v>
      </c>
      <c r="H22" s="1" t="s">
        <v>117</v>
      </c>
      <c r="I22" s="1" t="s">
        <v>113</v>
      </c>
      <c r="J22" s="1" t="s">
        <v>109</v>
      </c>
    </row>
    <row r="23" spans="1:10" x14ac:dyDescent="0.2">
      <c r="A23" s="3"/>
      <c r="B23" s="2" t="s">
        <v>8</v>
      </c>
      <c r="C23" s="1" t="s">
        <v>138</v>
      </c>
      <c r="D23" s="1" t="s">
        <v>134</v>
      </c>
      <c r="E23" s="1" t="s">
        <v>130</v>
      </c>
      <c r="F23" s="1" t="s">
        <v>126</v>
      </c>
      <c r="G23" s="1" t="s">
        <v>122</v>
      </c>
      <c r="H23" s="1" t="s">
        <v>118</v>
      </c>
      <c r="I23" s="1" t="s">
        <v>114</v>
      </c>
      <c r="J23" s="1" t="s">
        <v>110</v>
      </c>
    </row>
    <row r="24" spans="1:10" ht="16" thickBot="1" x14ac:dyDescent="0.25">
      <c r="A24" s="4"/>
      <c r="B24" s="2" t="s">
        <v>9</v>
      </c>
      <c r="C24" s="1" t="s">
        <v>139</v>
      </c>
      <c r="D24" s="1" t="s">
        <v>135</v>
      </c>
      <c r="E24" s="1" t="s">
        <v>131</v>
      </c>
      <c r="F24" s="1" t="s">
        <v>127</v>
      </c>
      <c r="G24" s="1" t="s">
        <v>123</v>
      </c>
      <c r="H24" s="1" t="s">
        <v>119</v>
      </c>
      <c r="I24" s="1" t="s">
        <v>115</v>
      </c>
      <c r="J24" s="1" t="s">
        <v>111</v>
      </c>
    </row>
    <row r="26" spans="1:10" ht="16" thickBot="1" x14ac:dyDescent="0.25"/>
    <row r="27" spans="1:10" ht="60" x14ac:dyDescent="0.2">
      <c r="A27" s="12" t="s">
        <v>182</v>
      </c>
      <c r="B27" s="5" t="s">
        <v>0</v>
      </c>
      <c r="C27" s="11" t="s">
        <v>1</v>
      </c>
      <c r="D27" s="11" t="s">
        <v>2</v>
      </c>
      <c r="E27" s="6" t="s">
        <v>3</v>
      </c>
      <c r="F27" s="6" t="s">
        <v>12</v>
      </c>
      <c r="G27" s="6" t="s">
        <v>13</v>
      </c>
      <c r="H27" s="6" t="s">
        <v>10</v>
      </c>
      <c r="I27" s="6" t="s">
        <v>11</v>
      </c>
      <c r="J27" s="6" t="s">
        <v>4</v>
      </c>
    </row>
    <row r="28" spans="1:10" x14ac:dyDescent="0.2">
      <c r="A28" s="3" t="s">
        <v>141</v>
      </c>
      <c r="B28" s="2" t="s">
        <v>5</v>
      </c>
      <c r="C28" s="1" t="s">
        <v>144</v>
      </c>
      <c r="D28" s="1" t="s">
        <v>149</v>
      </c>
      <c r="E28" s="1" t="s">
        <v>153</v>
      </c>
      <c r="F28" s="1" t="s">
        <v>157</v>
      </c>
      <c r="G28" s="1" t="s">
        <v>161</v>
      </c>
      <c r="H28" s="1" t="s">
        <v>168</v>
      </c>
      <c r="I28" s="1" t="s">
        <v>173</v>
      </c>
      <c r="J28" s="1" t="s">
        <v>178</v>
      </c>
    </row>
    <row r="29" spans="1:10" x14ac:dyDescent="0.2">
      <c r="A29" s="3" t="s">
        <v>142</v>
      </c>
      <c r="B29" s="2" t="s">
        <v>6</v>
      </c>
      <c r="C29" s="1" t="s">
        <v>145</v>
      </c>
      <c r="D29" s="1" t="s">
        <v>150</v>
      </c>
      <c r="E29" s="1" t="s">
        <v>154</v>
      </c>
      <c r="F29" s="1" t="s">
        <v>158</v>
      </c>
      <c r="G29" s="1" t="s">
        <v>162</v>
      </c>
      <c r="H29" s="1" t="s">
        <v>169</v>
      </c>
      <c r="I29" s="1" t="s">
        <v>174</v>
      </c>
      <c r="J29" s="1" t="s">
        <v>179</v>
      </c>
    </row>
    <row r="30" spans="1:10" x14ac:dyDescent="0.2">
      <c r="A30" s="3" t="s">
        <v>143</v>
      </c>
      <c r="B30" s="2" t="s">
        <v>7</v>
      </c>
      <c r="C30" s="1" t="s">
        <v>146</v>
      </c>
      <c r="D30" s="1" t="s">
        <v>133</v>
      </c>
      <c r="E30" s="1" t="s">
        <v>155</v>
      </c>
      <c r="F30" s="1" t="s">
        <v>159</v>
      </c>
      <c r="G30" s="1" t="s">
        <v>163</v>
      </c>
      <c r="H30" s="1" t="s">
        <v>170</v>
      </c>
      <c r="I30" s="1" t="s">
        <v>175</v>
      </c>
      <c r="J30" s="1" t="s">
        <v>180</v>
      </c>
    </row>
    <row r="31" spans="1:10" x14ac:dyDescent="0.2">
      <c r="A31" s="3"/>
      <c r="B31" s="2" t="s">
        <v>8</v>
      </c>
      <c r="C31" s="1" t="s">
        <v>147</v>
      </c>
      <c r="D31" s="1" t="s">
        <v>151</v>
      </c>
      <c r="E31" s="1" t="s">
        <v>156</v>
      </c>
      <c r="F31" s="1" t="s">
        <v>160</v>
      </c>
      <c r="G31" s="1" t="s">
        <v>164</v>
      </c>
      <c r="H31" s="1" t="s">
        <v>171</v>
      </c>
      <c r="I31" s="1" t="s">
        <v>176</v>
      </c>
      <c r="J31" s="1" t="s">
        <v>181</v>
      </c>
    </row>
    <row r="32" spans="1:10" ht="16" thickBot="1" x14ac:dyDescent="0.25">
      <c r="A32" s="4"/>
      <c r="B32" s="2" t="s">
        <v>9</v>
      </c>
      <c r="C32" s="1" t="s">
        <v>148</v>
      </c>
      <c r="D32" s="1" t="s">
        <v>152</v>
      </c>
      <c r="E32" s="1" t="s">
        <v>166</v>
      </c>
      <c r="F32" s="1" t="s">
        <v>167</v>
      </c>
      <c r="G32" s="1" t="s">
        <v>165</v>
      </c>
      <c r="H32" s="1" t="s">
        <v>172</v>
      </c>
      <c r="I32" s="1" t="s">
        <v>177</v>
      </c>
      <c r="J32" s="1" t="s">
        <v>107</v>
      </c>
    </row>
    <row r="34" spans="1:10" ht="16" thickBot="1" x14ac:dyDescent="0.25"/>
    <row r="35" spans="1:10" ht="30" x14ac:dyDescent="0.2">
      <c r="A35" s="12" t="s">
        <v>208</v>
      </c>
      <c r="B35" s="5" t="s">
        <v>0</v>
      </c>
      <c r="C35" s="11" t="s">
        <v>1</v>
      </c>
      <c r="D35" s="11" t="s">
        <v>2</v>
      </c>
      <c r="E35" s="6" t="s">
        <v>3</v>
      </c>
      <c r="F35" s="6" t="s">
        <v>12</v>
      </c>
      <c r="G35" s="6" t="s">
        <v>13</v>
      </c>
      <c r="H35" s="6" t="s">
        <v>10</v>
      </c>
      <c r="I35" s="6" t="s">
        <v>11</v>
      </c>
      <c r="J35" s="6" t="s">
        <v>4</v>
      </c>
    </row>
    <row r="36" spans="1:10" x14ac:dyDescent="0.2">
      <c r="A36" s="3" t="s">
        <v>204</v>
      </c>
      <c r="B36" s="2" t="s">
        <v>5</v>
      </c>
      <c r="C36" s="1">
        <v>3.04</v>
      </c>
      <c r="D36" s="1">
        <v>0.13</v>
      </c>
      <c r="E36" s="1">
        <v>12.59</v>
      </c>
      <c r="F36" s="1">
        <v>12.4</v>
      </c>
      <c r="G36" s="1">
        <v>12.22</v>
      </c>
      <c r="H36" s="1">
        <v>3.18</v>
      </c>
      <c r="I36" s="1">
        <v>3.23</v>
      </c>
      <c r="J36" s="1">
        <v>3.27</v>
      </c>
    </row>
    <row r="37" spans="1:10" x14ac:dyDescent="0.2">
      <c r="A37" s="3" t="s">
        <v>205</v>
      </c>
      <c r="B37" s="2" t="s">
        <v>6</v>
      </c>
      <c r="C37" s="1">
        <v>4.6900000000000004</v>
      </c>
      <c r="D37" s="1">
        <v>0.44</v>
      </c>
      <c r="E37" s="1">
        <v>5.4</v>
      </c>
      <c r="F37" s="1">
        <v>5.9</v>
      </c>
      <c r="G37" s="1">
        <v>5.69</v>
      </c>
      <c r="H37" s="1">
        <v>7.41</v>
      </c>
      <c r="I37" s="1">
        <v>6.78</v>
      </c>
      <c r="J37" s="1">
        <v>7.03</v>
      </c>
    </row>
    <row r="38" spans="1:10" x14ac:dyDescent="0.2">
      <c r="A38" s="3" t="s">
        <v>207</v>
      </c>
      <c r="B38" s="2" t="s">
        <v>7</v>
      </c>
      <c r="C38" s="1">
        <v>6.29</v>
      </c>
      <c r="D38" s="1">
        <v>1.02</v>
      </c>
      <c r="E38" s="1">
        <v>3.82</v>
      </c>
      <c r="F38" s="1">
        <v>3.15</v>
      </c>
      <c r="G38" s="1">
        <v>3.31</v>
      </c>
      <c r="H38" s="1">
        <v>10.47</v>
      </c>
      <c r="I38" s="1">
        <v>12.7</v>
      </c>
      <c r="J38" s="1">
        <v>12.08</v>
      </c>
    </row>
    <row r="39" spans="1:10" x14ac:dyDescent="0.2">
      <c r="A39" s="3" t="s">
        <v>206</v>
      </c>
      <c r="B39" s="2" t="s">
        <v>8</v>
      </c>
      <c r="C39" s="1">
        <v>9.18</v>
      </c>
      <c r="D39" s="1">
        <v>3.52</v>
      </c>
      <c r="E39" s="1">
        <v>1.75</v>
      </c>
      <c r="F39" s="1">
        <v>1.85</v>
      </c>
      <c r="G39" s="1">
        <v>2.09</v>
      </c>
      <c r="H39" s="1">
        <v>22.86</v>
      </c>
      <c r="I39" s="1">
        <v>21.62</v>
      </c>
      <c r="J39" s="1">
        <v>19.420000000000002</v>
      </c>
    </row>
    <row r="40" spans="1:10" ht="16" thickBot="1" x14ac:dyDescent="0.25">
      <c r="A40" s="4"/>
      <c r="B40" s="2" t="s">
        <v>9</v>
      </c>
      <c r="C40" s="1">
        <v>12.61</v>
      </c>
      <c r="D40" s="1">
        <v>8.34</v>
      </c>
      <c r="E40" s="1">
        <v>1.22</v>
      </c>
      <c r="F40" s="1">
        <v>119</v>
      </c>
      <c r="G40" s="1">
        <v>1.97</v>
      </c>
      <c r="H40" s="1">
        <v>32.79</v>
      </c>
      <c r="I40" s="1">
        <v>33.61</v>
      </c>
      <c r="J40" s="1">
        <v>20.3</v>
      </c>
    </row>
    <row r="42" spans="1:10" ht="16" thickBot="1" x14ac:dyDescent="0.25"/>
    <row r="43" spans="1:10" ht="60" x14ac:dyDescent="0.2">
      <c r="A43" s="12" t="s">
        <v>209</v>
      </c>
      <c r="B43" s="5" t="s">
        <v>0</v>
      </c>
      <c r="C43" s="11" t="s">
        <v>1</v>
      </c>
      <c r="D43" s="11" t="s">
        <v>2</v>
      </c>
      <c r="E43" s="6" t="s">
        <v>3</v>
      </c>
      <c r="F43" s="6" t="s">
        <v>12</v>
      </c>
      <c r="G43" s="6" t="s">
        <v>13</v>
      </c>
      <c r="H43" s="6" t="s">
        <v>10</v>
      </c>
      <c r="I43" s="6" t="s">
        <v>11</v>
      </c>
      <c r="J43" s="6" t="s">
        <v>4</v>
      </c>
    </row>
    <row r="44" spans="1:10" x14ac:dyDescent="0.2">
      <c r="A44" s="3" t="s">
        <v>210</v>
      </c>
      <c r="B44" s="2" t="s">
        <v>5</v>
      </c>
      <c r="C44" s="1">
        <v>2.96</v>
      </c>
      <c r="D44" s="1">
        <v>0.13</v>
      </c>
      <c r="E44" s="1">
        <v>11.84</v>
      </c>
      <c r="F44" s="1">
        <v>12.16</v>
      </c>
      <c r="G44" s="1">
        <v>11.88</v>
      </c>
      <c r="H44" s="1">
        <v>3.43</v>
      </c>
      <c r="I44" s="1">
        <v>3.34</v>
      </c>
      <c r="J44" s="1">
        <v>3.42</v>
      </c>
    </row>
    <row r="45" spans="1:10" x14ac:dyDescent="0.2">
      <c r="A45" s="3" t="s">
        <v>211</v>
      </c>
      <c r="B45" s="2" t="s">
        <v>6</v>
      </c>
      <c r="C45" s="1">
        <v>4.68</v>
      </c>
      <c r="D45" s="1">
        <v>0.42</v>
      </c>
      <c r="E45" s="1">
        <v>5.75</v>
      </c>
      <c r="F45" s="1">
        <v>5.5</v>
      </c>
      <c r="G45" s="1">
        <v>5.56</v>
      </c>
      <c r="H45" s="1">
        <v>7.06</v>
      </c>
      <c r="I45" s="1">
        <v>7.38</v>
      </c>
      <c r="J45" s="1">
        <v>7.3</v>
      </c>
    </row>
    <row r="46" spans="1:10" x14ac:dyDescent="0.2">
      <c r="A46" s="3"/>
      <c r="B46" s="2" t="s">
        <v>7</v>
      </c>
      <c r="C46" s="1">
        <v>6.21</v>
      </c>
      <c r="D46" s="1">
        <v>1.03</v>
      </c>
      <c r="E46" s="1">
        <v>3.97</v>
      </c>
      <c r="F46" s="1">
        <v>3.22</v>
      </c>
      <c r="G46" s="1">
        <v>3.56</v>
      </c>
      <c r="H46" s="1">
        <v>10.23</v>
      </c>
      <c r="I46" s="1">
        <v>12.61</v>
      </c>
      <c r="J46" s="1">
        <v>11.4</v>
      </c>
    </row>
    <row r="47" spans="1:10" x14ac:dyDescent="0.2">
      <c r="A47" s="3"/>
      <c r="B47" s="2" t="s">
        <v>8</v>
      </c>
      <c r="C47" s="1">
        <v>9.41</v>
      </c>
      <c r="D47" s="1">
        <v>3.52</v>
      </c>
      <c r="E47" s="1">
        <v>1.82</v>
      </c>
      <c r="F47" s="1">
        <v>1.78</v>
      </c>
      <c r="G47" s="1">
        <v>1.88</v>
      </c>
      <c r="H47" s="1">
        <v>22.31</v>
      </c>
      <c r="I47" s="1">
        <v>22.81</v>
      </c>
      <c r="J47" s="1">
        <v>21.6</v>
      </c>
    </row>
    <row r="48" spans="1:10" ht="16" thickBot="1" x14ac:dyDescent="0.25">
      <c r="A48" s="4"/>
      <c r="B48" s="2" t="s">
        <v>9</v>
      </c>
      <c r="C48" s="1">
        <v>12.54</v>
      </c>
      <c r="D48" s="1">
        <v>8.34</v>
      </c>
      <c r="E48" s="1">
        <v>1.22</v>
      </c>
      <c r="F48" s="1">
        <v>1.25</v>
      </c>
      <c r="G48" s="1">
        <v>1.4</v>
      </c>
      <c r="H48" s="1">
        <v>33.28</v>
      </c>
      <c r="I48" s="1">
        <v>32.479999999999997</v>
      </c>
      <c r="J48" s="1">
        <v>29</v>
      </c>
    </row>
    <row r="50" spans="1:10" ht="16" thickBot="1" x14ac:dyDescent="0.25"/>
    <row r="51" spans="1:10" ht="45" x14ac:dyDescent="0.2">
      <c r="A51" s="12" t="s">
        <v>214</v>
      </c>
      <c r="B51" s="5" t="s">
        <v>0</v>
      </c>
      <c r="C51" s="11" t="s">
        <v>1</v>
      </c>
      <c r="D51" s="11" t="s">
        <v>2</v>
      </c>
      <c r="E51" s="6" t="s">
        <v>3</v>
      </c>
      <c r="F51" s="6" t="s">
        <v>12</v>
      </c>
      <c r="G51" s="6" t="s">
        <v>13</v>
      </c>
      <c r="H51" s="6" t="s">
        <v>10</v>
      </c>
      <c r="I51" s="6" t="s">
        <v>11</v>
      </c>
      <c r="J51" s="6" t="s">
        <v>4</v>
      </c>
    </row>
    <row r="52" spans="1:10" x14ac:dyDescent="0.2">
      <c r="A52" s="3" t="s">
        <v>212</v>
      </c>
      <c r="B52" s="2" t="s">
        <v>5</v>
      </c>
      <c r="C52" s="1" t="s">
        <v>215</v>
      </c>
      <c r="D52" s="1">
        <v>0.13</v>
      </c>
      <c r="E52" s="1">
        <v>12.12</v>
      </c>
      <c r="F52" s="1">
        <v>12.12</v>
      </c>
      <c r="G52" s="1">
        <v>11.84</v>
      </c>
      <c r="H52" s="1">
        <v>3.47</v>
      </c>
      <c r="I52" s="1">
        <v>3.49</v>
      </c>
      <c r="J52" s="1">
        <v>3.55</v>
      </c>
    </row>
    <row r="53" spans="1:10" x14ac:dyDescent="0.2">
      <c r="A53" s="3" t="s">
        <v>213</v>
      </c>
      <c r="B53" s="2" t="s">
        <v>6</v>
      </c>
      <c r="C53" s="1">
        <v>4.62</v>
      </c>
      <c r="D53" s="1">
        <v>0.43</v>
      </c>
      <c r="E53" s="1">
        <v>5.38</v>
      </c>
      <c r="F53" s="1">
        <v>5.4</v>
      </c>
      <c r="G53" s="1">
        <v>5.51</v>
      </c>
      <c r="H53" s="1">
        <v>7.81</v>
      </c>
      <c r="I53" s="1">
        <v>7.78</v>
      </c>
      <c r="J53" s="1">
        <v>7.62</v>
      </c>
    </row>
    <row r="54" spans="1:10" x14ac:dyDescent="0.2">
      <c r="A54" s="3"/>
      <c r="B54" s="2" t="s">
        <v>7</v>
      </c>
      <c r="C54" s="1">
        <v>6.31</v>
      </c>
      <c r="D54" s="1">
        <v>1.04</v>
      </c>
      <c r="E54" s="1">
        <v>3.16</v>
      </c>
      <c r="F54" s="1">
        <v>3.56</v>
      </c>
      <c r="G54" s="1">
        <v>3.19</v>
      </c>
      <c r="H54" s="1">
        <v>13.29</v>
      </c>
      <c r="I54" s="1">
        <v>11.8</v>
      </c>
      <c r="J54" s="1">
        <v>13.17</v>
      </c>
    </row>
    <row r="55" spans="1:10" x14ac:dyDescent="0.2">
      <c r="A55" s="3"/>
      <c r="B55" s="2" t="s">
        <v>8</v>
      </c>
      <c r="C55" s="1">
        <v>9.39</v>
      </c>
      <c r="D55" s="1">
        <v>3.52</v>
      </c>
      <c r="E55" s="1">
        <v>1.8</v>
      </c>
      <c r="F55" s="1">
        <v>1.59</v>
      </c>
      <c r="G55" s="1">
        <v>1.66</v>
      </c>
      <c r="H55" s="1">
        <v>23.33</v>
      </c>
      <c r="I55" s="1">
        <v>26.42</v>
      </c>
      <c r="J55" s="1">
        <v>25.3</v>
      </c>
    </row>
    <row r="56" spans="1:10" ht="16" thickBot="1" x14ac:dyDescent="0.25">
      <c r="A56" s="4"/>
      <c r="B56" s="2" t="s">
        <v>9</v>
      </c>
      <c r="C56" s="1">
        <v>12.61</v>
      </c>
      <c r="D56" s="1">
        <v>8.34</v>
      </c>
      <c r="E56" s="1">
        <v>1.03</v>
      </c>
      <c r="F56" s="1">
        <v>1.25</v>
      </c>
      <c r="G56" s="1">
        <v>1.03</v>
      </c>
      <c r="H56" s="1">
        <v>40.78</v>
      </c>
      <c r="I56" s="1">
        <v>33.6</v>
      </c>
      <c r="J56" s="1">
        <v>40.78</v>
      </c>
    </row>
    <row r="58" spans="1:10" ht="16" thickBot="1" x14ac:dyDescent="0.25"/>
    <row r="59" spans="1:10" ht="45" x14ac:dyDescent="0.2">
      <c r="A59" s="12" t="s">
        <v>216</v>
      </c>
      <c r="B59" s="5" t="s">
        <v>0</v>
      </c>
      <c r="C59" s="11" t="s">
        <v>1</v>
      </c>
      <c r="D59" s="11" t="s">
        <v>2</v>
      </c>
      <c r="E59" s="6" t="s">
        <v>3</v>
      </c>
      <c r="F59" s="6" t="s">
        <v>12</v>
      </c>
      <c r="G59" s="6" t="s">
        <v>13</v>
      </c>
      <c r="H59" s="6" t="s">
        <v>10</v>
      </c>
      <c r="I59" s="6" t="s">
        <v>11</v>
      </c>
      <c r="J59" s="6" t="s">
        <v>4</v>
      </c>
    </row>
    <row r="60" spans="1:10" x14ac:dyDescent="0.2">
      <c r="A60" s="3" t="s">
        <v>217</v>
      </c>
      <c r="B60" s="2" t="s">
        <v>5</v>
      </c>
      <c r="C60" s="1">
        <v>3.02</v>
      </c>
      <c r="D60" s="1">
        <v>0.15</v>
      </c>
      <c r="E60" s="1">
        <v>11.88</v>
      </c>
      <c r="F60" s="1">
        <v>12</v>
      </c>
      <c r="G60" s="1">
        <v>11.44</v>
      </c>
      <c r="H60" s="1">
        <v>3.37</v>
      </c>
      <c r="I60" s="1">
        <v>3.33</v>
      </c>
      <c r="J60" s="1">
        <v>3.5</v>
      </c>
    </row>
    <row r="61" spans="1:10" x14ac:dyDescent="0.2">
      <c r="A61" s="3" t="s">
        <v>218</v>
      </c>
      <c r="B61" s="2" t="s">
        <v>6</v>
      </c>
      <c r="C61" s="1">
        <v>4.71</v>
      </c>
      <c r="D61" s="1">
        <v>0.43</v>
      </c>
      <c r="E61" s="1">
        <v>5.72</v>
      </c>
      <c r="F61" s="1">
        <v>5.53</v>
      </c>
      <c r="G61" s="1">
        <v>5.82</v>
      </c>
      <c r="H61" s="1">
        <v>6.99</v>
      </c>
      <c r="I61" s="1">
        <v>7.23</v>
      </c>
      <c r="J61" s="1">
        <v>6.87</v>
      </c>
    </row>
    <row r="62" spans="1:10" x14ac:dyDescent="0.2">
      <c r="A62" s="3" t="s">
        <v>219</v>
      </c>
      <c r="B62" s="2" t="s">
        <v>7</v>
      </c>
      <c r="C62" s="1">
        <v>6.3</v>
      </c>
      <c r="D62" s="1">
        <v>1.02</v>
      </c>
      <c r="E62" s="1">
        <v>3.31</v>
      </c>
      <c r="F62" s="1">
        <v>3.31</v>
      </c>
      <c r="G62" s="1">
        <v>3.15</v>
      </c>
      <c r="H62" s="1">
        <v>12.08</v>
      </c>
      <c r="I62" s="1">
        <v>12.08</v>
      </c>
      <c r="J62" s="1">
        <v>12.7</v>
      </c>
    </row>
    <row r="63" spans="1:10" x14ac:dyDescent="0.2">
      <c r="A63" s="3"/>
      <c r="B63" s="2" t="s">
        <v>8</v>
      </c>
      <c r="C63" s="1">
        <v>9.44</v>
      </c>
      <c r="D63" s="1">
        <v>3.52</v>
      </c>
      <c r="E63" s="1">
        <v>1.57</v>
      </c>
      <c r="F63" s="1">
        <v>1.66</v>
      </c>
      <c r="G63" s="1">
        <v>1.72</v>
      </c>
      <c r="H63" s="1">
        <v>25.48</v>
      </c>
      <c r="I63" s="1">
        <v>24.1</v>
      </c>
      <c r="J63" s="1">
        <v>23.26</v>
      </c>
    </row>
    <row r="64" spans="1:10" ht="16" thickBot="1" x14ac:dyDescent="0.25">
      <c r="A64" s="4"/>
      <c r="B64" s="2" t="s">
        <v>9</v>
      </c>
      <c r="C64" s="1">
        <v>12.6</v>
      </c>
      <c r="D64" s="1">
        <v>8.2899999999999991</v>
      </c>
      <c r="E64" s="1">
        <v>0.94</v>
      </c>
      <c r="F64" s="1">
        <v>0.94</v>
      </c>
      <c r="G64" s="1">
        <v>1.03</v>
      </c>
      <c r="H64" s="1">
        <v>42.55</v>
      </c>
      <c r="I64" s="1">
        <v>42.55</v>
      </c>
      <c r="J64" s="1">
        <v>38.83</v>
      </c>
    </row>
    <row r="66" spans="1:10" ht="16" thickBot="1" x14ac:dyDescent="0.25"/>
    <row r="67" spans="1:10" ht="60" x14ac:dyDescent="0.2">
      <c r="A67" s="12" t="s">
        <v>224</v>
      </c>
      <c r="B67" s="5" t="s">
        <v>0</v>
      </c>
      <c r="C67" s="11" t="s">
        <v>1</v>
      </c>
      <c r="D67" s="11" t="s">
        <v>2</v>
      </c>
      <c r="E67" s="6" t="s">
        <v>3</v>
      </c>
      <c r="F67" s="6" t="s">
        <v>12</v>
      </c>
      <c r="G67" s="6" t="s">
        <v>13</v>
      </c>
      <c r="H67" s="6" t="s">
        <v>10</v>
      </c>
      <c r="I67" s="6" t="s">
        <v>11</v>
      </c>
      <c r="J67" s="6" t="s">
        <v>4</v>
      </c>
    </row>
    <row r="68" spans="1:10" x14ac:dyDescent="0.2">
      <c r="A68" s="3" t="s">
        <v>220</v>
      </c>
      <c r="B68" s="2" t="s">
        <v>5</v>
      </c>
      <c r="C68" s="1">
        <v>3.09</v>
      </c>
      <c r="D68" s="1">
        <v>0.11</v>
      </c>
      <c r="E68" s="1">
        <v>11.87</v>
      </c>
      <c r="F68" s="1">
        <v>11.84</v>
      </c>
      <c r="G68" s="1">
        <v>11.72</v>
      </c>
      <c r="H68" s="1">
        <v>3.2</v>
      </c>
      <c r="I68" s="1">
        <v>3.2090000000000001</v>
      </c>
      <c r="J68" s="1">
        <v>3.2423000000000002</v>
      </c>
    </row>
    <row r="69" spans="1:10" x14ac:dyDescent="0.2">
      <c r="A69" s="3" t="s">
        <v>221</v>
      </c>
      <c r="B69" s="2" t="s">
        <v>6</v>
      </c>
      <c r="C69" s="1">
        <v>4.72</v>
      </c>
      <c r="D69" s="1">
        <v>0.43</v>
      </c>
      <c r="E69" s="1">
        <v>5.44</v>
      </c>
      <c r="F69" s="1">
        <v>5.6</v>
      </c>
      <c r="G69" s="1">
        <v>5.69</v>
      </c>
      <c r="H69" s="1">
        <v>6.99</v>
      </c>
      <c r="I69" s="1">
        <v>6.7850000000000001</v>
      </c>
      <c r="J69" s="1">
        <v>6.6779999999999999</v>
      </c>
    </row>
    <row r="70" spans="1:10" x14ac:dyDescent="0.2">
      <c r="A70" s="3" t="s">
        <v>223</v>
      </c>
      <c r="B70" s="2" t="s">
        <v>7</v>
      </c>
      <c r="C70" s="1">
        <v>6.27</v>
      </c>
      <c r="D70" s="1">
        <v>1.03</v>
      </c>
      <c r="E70" s="1">
        <v>3.31</v>
      </c>
      <c r="F70" s="1">
        <v>3.25</v>
      </c>
      <c r="G70" s="1">
        <v>3.16</v>
      </c>
      <c r="H70" s="1">
        <v>11.48</v>
      </c>
      <c r="I70" s="1">
        <v>11.692</v>
      </c>
      <c r="J70" s="1">
        <v>12.025</v>
      </c>
    </row>
    <row r="71" spans="1:10" x14ac:dyDescent="0.2">
      <c r="A71" s="3" t="s">
        <v>222</v>
      </c>
      <c r="B71" s="2" t="s">
        <v>8</v>
      </c>
      <c r="C71" s="1">
        <v>9.4</v>
      </c>
      <c r="D71" s="1">
        <v>3.49</v>
      </c>
      <c r="E71" s="1">
        <v>1.57</v>
      </c>
      <c r="F71" s="1">
        <v>1.5</v>
      </c>
      <c r="G71" s="1">
        <v>1.65</v>
      </c>
      <c r="H71" s="1">
        <v>24.2</v>
      </c>
      <c r="I71" s="1">
        <v>25.33</v>
      </c>
      <c r="J71" s="1">
        <v>23.03</v>
      </c>
    </row>
    <row r="72" spans="1:10" ht="16" thickBot="1" x14ac:dyDescent="0.25">
      <c r="A72" s="4"/>
      <c r="B72" s="2" t="s">
        <v>9</v>
      </c>
      <c r="C72" s="1">
        <v>12.61</v>
      </c>
      <c r="D72" s="1">
        <v>8.34</v>
      </c>
      <c r="E72" s="1">
        <v>1.03</v>
      </c>
      <c r="F72" s="1">
        <v>1.06</v>
      </c>
      <c r="G72" s="1">
        <v>1.1000000000000001</v>
      </c>
      <c r="H72" s="1">
        <v>36.89</v>
      </c>
      <c r="I72" s="1">
        <v>33.85</v>
      </c>
      <c r="J72" s="1">
        <v>34.549999999999997</v>
      </c>
    </row>
    <row r="74" spans="1:10" ht="16" thickBot="1" x14ac:dyDescent="0.25"/>
    <row r="75" spans="1:10" ht="60" x14ac:dyDescent="0.2">
      <c r="A75" s="12" t="s">
        <v>234</v>
      </c>
      <c r="B75" s="5" t="s">
        <v>0</v>
      </c>
      <c r="C75" s="11" t="s">
        <v>1</v>
      </c>
      <c r="D75" s="11" t="s">
        <v>2</v>
      </c>
      <c r="E75" s="6" t="s">
        <v>3</v>
      </c>
      <c r="F75" s="6" t="s">
        <v>12</v>
      </c>
      <c r="G75" s="6" t="s">
        <v>13</v>
      </c>
      <c r="H75" s="6" t="s">
        <v>10</v>
      </c>
      <c r="I75" s="6" t="s">
        <v>11</v>
      </c>
      <c r="J75" s="6" t="s">
        <v>4</v>
      </c>
    </row>
    <row r="76" spans="1:10" x14ac:dyDescent="0.2">
      <c r="A76" s="3" t="s">
        <v>225</v>
      </c>
      <c r="B76" s="2" t="s">
        <v>5</v>
      </c>
      <c r="C76" s="1">
        <v>3</v>
      </c>
      <c r="D76" s="1">
        <v>0.13</v>
      </c>
      <c r="E76" s="1">
        <v>11.69</v>
      </c>
      <c r="F76" s="1">
        <v>11.87</v>
      </c>
      <c r="G76" s="1">
        <v>11.93</v>
      </c>
      <c r="H76" s="1">
        <v>3.25</v>
      </c>
      <c r="I76" s="1">
        <v>3.2</v>
      </c>
      <c r="J76" s="1">
        <v>3.19</v>
      </c>
    </row>
    <row r="77" spans="1:10" x14ac:dyDescent="0.2">
      <c r="A77" s="3" t="s">
        <v>226</v>
      </c>
      <c r="B77" s="2" t="s">
        <v>6</v>
      </c>
      <c r="C77" s="1">
        <v>4.5</v>
      </c>
      <c r="D77" s="1">
        <v>0.44</v>
      </c>
      <c r="E77" s="1">
        <v>5.5</v>
      </c>
      <c r="F77" s="1">
        <v>5.35</v>
      </c>
      <c r="G77" s="1">
        <v>5.3</v>
      </c>
      <c r="H77" s="1">
        <v>6.9</v>
      </c>
      <c r="I77" s="1">
        <v>7.1</v>
      </c>
      <c r="J77" s="1">
        <v>7.17</v>
      </c>
    </row>
    <row r="78" spans="1:10" x14ac:dyDescent="0.2">
      <c r="A78" s="3" t="s">
        <v>227</v>
      </c>
      <c r="B78" s="2" t="s">
        <v>7</v>
      </c>
      <c r="C78" s="1">
        <v>6.3</v>
      </c>
      <c r="D78" s="1">
        <v>1.01</v>
      </c>
      <c r="E78" s="1">
        <v>3.25</v>
      </c>
      <c r="F78" s="1">
        <v>3.25</v>
      </c>
      <c r="G78" s="1">
        <v>3.25</v>
      </c>
      <c r="H78" s="1">
        <v>11.7</v>
      </c>
      <c r="I78" s="1">
        <v>11.7</v>
      </c>
      <c r="J78" s="1">
        <v>11.69</v>
      </c>
    </row>
    <row r="79" spans="1:10" x14ac:dyDescent="0.2">
      <c r="A79" s="3" t="s">
        <v>228</v>
      </c>
      <c r="B79" s="2" t="s">
        <v>8</v>
      </c>
      <c r="C79" s="1">
        <v>8.5399999999999991</v>
      </c>
      <c r="D79" s="1">
        <v>3.46</v>
      </c>
      <c r="E79" s="1">
        <v>1.57</v>
      </c>
      <c r="F79" s="1">
        <v>1.59</v>
      </c>
      <c r="G79" s="1">
        <v>1.56</v>
      </c>
      <c r="H79" s="1">
        <v>24.2</v>
      </c>
      <c r="I79" s="1">
        <v>23.9</v>
      </c>
      <c r="J79" s="1">
        <v>24.36</v>
      </c>
    </row>
    <row r="80" spans="1:10" ht="16" thickBot="1" x14ac:dyDescent="0.25">
      <c r="A80" s="4"/>
      <c r="B80" s="2" t="s">
        <v>9</v>
      </c>
      <c r="C80" s="1">
        <v>11.7</v>
      </c>
      <c r="D80" s="1">
        <v>8.17</v>
      </c>
      <c r="E80" s="1">
        <v>1.0900000000000001</v>
      </c>
      <c r="F80" s="1">
        <v>1.1499999999999999</v>
      </c>
      <c r="G80" s="1">
        <v>1.03</v>
      </c>
      <c r="H80" s="1">
        <v>34.9</v>
      </c>
      <c r="I80" s="1">
        <v>33.04</v>
      </c>
      <c r="J80" s="1">
        <v>36.89</v>
      </c>
    </row>
    <row r="82" spans="1:10" ht="16" thickBot="1" x14ac:dyDescent="0.25"/>
    <row r="83" spans="1:10" ht="45" x14ac:dyDescent="0.2">
      <c r="A83" s="20" t="s">
        <v>229</v>
      </c>
      <c r="B83" s="5" t="s">
        <v>0</v>
      </c>
      <c r="C83" s="11" t="s">
        <v>1</v>
      </c>
      <c r="D83" s="11" t="s">
        <v>2</v>
      </c>
      <c r="E83" s="6" t="s">
        <v>3</v>
      </c>
      <c r="F83" s="6" t="s">
        <v>12</v>
      </c>
      <c r="G83" s="6" t="s">
        <v>13</v>
      </c>
      <c r="H83" s="6" t="s">
        <v>10</v>
      </c>
      <c r="I83" s="6" t="s">
        <v>11</v>
      </c>
      <c r="J83" s="6" t="s">
        <v>4</v>
      </c>
    </row>
    <row r="84" spans="1:10" x14ac:dyDescent="0.2">
      <c r="A84" s="3"/>
      <c r="B84" s="2" t="s">
        <v>5</v>
      </c>
      <c r="C84" s="1">
        <v>1</v>
      </c>
      <c r="D84" s="1">
        <v>8.35</v>
      </c>
      <c r="E84" s="1">
        <v>1.0900000000000001</v>
      </c>
      <c r="F84" s="1">
        <v>1.0900000000000001</v>
      </c>
      <c r="G84" s="1">
        <v>1.03</v>
      </c>
      <c r="H84" s="1">
        <v>36.15</v>
      </c>
      <c r="I84" s="1">
        <v>36.15</v>
      </c>
      <c r="J84" s="1">
        <v>38.25</v>
      </c>
    </row>
    <row r="85" spans="1:10" x14ac:dyDescent="0.2">
      <c r="A85" s="3"/>
      <c r="B85" s="2" t="s">
        <v>6</v>
      </c>
      <c r="C85" s="1">
        <v>0.8</v>
      </c>
      <c r="D85" s="1">
        <v>3.46</v>
      </c>
      <c r="E85" s="1">
        <v>1.53</v>
      </c>
      <c r="F85" s="1">
        <v>1.59</v>
      </c>
      <c r="G85" s="1">
        <v>1.57</v>
      </c>
      <c r="H85" s="1">
        <v>25.75</v>
      </c>
      <c r="I85" s="1">
        <v>24.78</v>
      </c>
      <c r="J85" s="1">
        <v>25.09</v>
      </c>
    </row>
    <row r="86" spans="1:10" x14ac:dyDescent="0.2">
      <c r="A86" s="3"/>
      <c r="B86" s="2" t="s">
        <v>7</v>
      </c>
      <c r="C86" s="1">
        <v>0.5</v>
      </c>
      <c r="D86" s="1">
        <v>1.01</v>
      </c>
      <c r="E86" s="1">
        <v>3.25</v>
      </c>
      <c r="F86" s="1">
        <v>2.8</v>
      </c>
      <c r="G86" s="1">
        <v>3.34</v>
      </c>
      <c r="H86" s="1">
        <v>12.12</v>
      </c>
      <c r="I86" s="1">
        <v>14.07</v>
      </c>
      <c r="J86" s="1">
        <v>11.8</v>
      </c>
    </row>
    <row r="87" spans="1:10" x14ac:dyDescent="0.2">
      <c r="A87" s="3"/>
      <c r="B87" s="2" t="s">
        <v>8</v>
      </c>
      <c r="C87" s="1">
        <v>0.4</v>
      </c>
      <c r="D87" s="1">
        <v>0.44</v>
      </c>
      <c r="E87" s="1">
        <v>5.57</v>
      </c>
      <c r="F87" s="1">
        <v>5.31</v>
      </c>
      <c r="G87" s="1">
        <v>5.56</v>
      </c>
      <c r="H87" s="1">
        <v>7.07</v>
      </c>
      <c r="I87" s="1">
        <v>7.42</v>
      </c>
      <c r="J87" s="1">
        <v>7.09</v>
      </c>
    </row>
    <row r="88" spans="1:10" ht="16" thickBot="1" x14ac:dyDescent="0.25">
      <c r="A88" s="4"/>
      <c r="B88" s="2" t="s">
        <v>9</v>
      </c>
      <c r="C88" s="1">
        <v>0.2</v>
      </c>
      <c r="D88" s="1">
        <v>0.12</v>
      </c>
      <c r="E88" s="1">
        <v>12.06</v>
      </c>
      <c r="F88" s="1">
        <v>11.66</v>
      </c>
      <c r="G88" s="1">
        <v>12</v>
      </c>
      <c r="H88" s="1">
        <v>3.26</v>
      </c>
      <c r="I88" s="1">
        <v>3.38</v>
      </c>
      <c r="J88" s="1">
        <v>3.28</v>
      </c>
    </row>
    <row r="90" spans="1:10" ht="16" thickBot="1" x14ac:dyDescent="0.25"/>
    <row r="91" spans="1:10" ht="60" x14ac:dyDescent="0.2">
      <c r="A91" s="12" t="s">
        <v>235</v>
      </c>
      <c r="B91" s="5" t="s">
        <v>0</v>
      </c>
      <c r="C91" s="11" t="s">
        <v>1</v>
      </c>
      <c r="D91" s="11" t="s">
        <v>2</v>
      </c>
      <c r="E91" s="6" t="s">
        <v>3</v>
      </c>
      <c r="F91" s="6" t="s">
        <v>12</v>
      </c>
      <c r="G91" s="6" t="s">
        <v>13</v>
      </c>
      <c r="H91" s="6" t="s">
        <v>10</v>
      </c>
      <c r="I91" s="6" t="s">
        <v>11</v>
      </c>
      <c r="J91" s="6" t="s">
        <v>4</v>
      </c>
    </row>
    <row r="92" spans="1:10" x14ac:dyDescent="0.2">
      <c r="A92" s="3" t="s">
        <v>230</v>
      </c>
      <c r="B92" s="2" t="s">
        <v>5</v>
      </c>
      <c r="C92" s="1">
        <v>3.06</v>
      </c>
      <c r="D92" s="1">
        <v>0.12</v>
      </c>
      <c r="E92" s="1">
        <v>12.5</v>
      </c>
      <c r="F92" s="1">
        <v>12.97</v>
      </c>
      <c r="G92" s="1">
        <v>12.69</v>
      </c>
      <c r="H92" s="1">
        <v>3.32</v>
      </c>
      <c r="I92" s="1">
        <v>3.2</v>
      </c>
      <c r="J92" s="1">
        <v>3.27</v>
      </c>
    </row>
    <row r="93" spans="1:10" x14ac:dyDescent="0.2">
      <c r="A93" s="3" t="s">
        <v>231</v>
      </c>
      <c r="B93" s="2" t="s">
        <v>6</v>
      </c>
      <c r="C93" s="1">
        <v>4.2699999999999996</v>
      </c>
      <c r="D93" s="1">
        <v>0.42</v>
      </c>
      <c r="E93" s="1">
        <v>5.59</v>
      </c>
      <c r="F93" s="1">
        <v>5.44</v>
      </c>
      <c r="G93" s="1">
        <v>5.96</v>
      </c>
      <c r="H93" s="1">
        <v>7.42</v>
      </c>
      <c r="I93" s="1">
        <v>7.63</v>
      </c>
      <c r="J93" s="1">
        <v>6.96</v>
      </c>
    </row>
    <row r="94" spans="1:10" x14ac:dyDescent="0.2">
      <c r="A94" s="3" t="s">
        <v>232</v>
      </c>
      <c r="B94" s="2" t="s">
        <v>7</v>
      </c>
      <c r="C94" s="1">
        <v>6.27</v>
      </c>
      <c r="D94" s="1">
        <v>1.02</v>
      </c>
      <c r="E94" s="1">
        <v>3.32</v>
      </c>
      <c r="F94" s="1">
        <v>3.28</v>
      </c>
      <c r="G94" s="1">
        <v>3.4</v>
      </c>
      <c r="H94" s="1">
        <v>12.5</v>
      </c>
      <c r="I94" s="1">
        <v>12.65</v>
      </c>
      <c r="J94" s="1">
        <v>12.21</v>
      </c>
    </row>
    <row r="95" spans="1:10" x14ac:dyDescent="0.2">
      <c r="A95" s="3" t="s">
        <v>233</v>
      </c>
      <c r="B95" s="2" t="s">
        <v>8</v>
      </c>
      <c r="C95" s="1">
        <v>9.48</v>
      </c>
      <c r="D95" s="1">
        <v>3.51</v>
      </c>
      <c r="E95" s="1">
        <v>1.56</v>
      </c>
      <c r="F95" s="1">
        <v>1.57</v>
      </c>
      <c r="G95" s="1">
        <v>1.65</v>
      </c>
      <c r="H95" s="1">
        <v>26.6</v>
      </c>
      <c r="I95" s="1">
        <v>26.43</v>
      </c>
      <c r="J95" s="1">
        <v>25.15</v>
      </c>
    </row>
    <row r="96" spans="1:10" ht="16" thickBot="1" x14ac:dyDescent="0.25">
      <c r="A96" s="4"/>
      <c r="B96" s="2" t="s">
        <v>9</v>
      </c>
      <c r="C96" s="1">
        <v>12.58</v>
      </c>
      <c r="D96" s="1">
        <v>8.34</v>
      </c>
      <c r="E96" s="1">
        <v>1.03</v>
      </c>
      <c r="F96" s="1">
        <v>1.19</v>
      </c>
      <c r="G96" s="1">
        <v>1.1299999999999999</v>
      </c>
      <c r="H96" s="1">
        <v>40.29</v>
      </c>
      <c r="I96" s="1">
        <v>34.869999999999997</v>
      </c>
      <c r="J96" s="1">
        <v>36.729999999999997</v>
      </c>
    </row>
    <row r="99" spans="1:10" ht="16" thickBot="1" x14ac:dyDescent="0.25"/>
    <row r="100" spans="1:10" ht="30" x14ac:dyDescent="0.2">
      <c r="A100" s="12" t="s">
        <v>193</v>
      </c>
      <c r="B100" s="5" t="s">
        <v>0</v>
      </c>
      <c r="C100" s="11" t="s">
        <v>1</v>
      </c>
      <c r="D100" s="11" t="s">
        <v>2</v>
      </c>
      <c r="E100" s="6" t="s">
        <v>3</v>
      </c>
      <c r="F100" s="6" t="s">
        <v>12</v>
      </c>
      <c r="G100" s="6" t="s">
        <v>13</v>
      </c>
      <c r="H100" s="6" t="s">
        <v>10</v>
      </c>
      <c r="I100" s="6" t="s">
        <v>11</v>
      </c>
      <c r="J100" s="6" t="s">
        <v>4</v>
      </c>
    </row>
    <row r="101" spans="1:10" x14ac:dyDescent="0.2">
      <c r="A101" s="3" t="s">
        <v>194</v>
      </c>
      <c r="B101" s="2" t="s">
        <v>5</v>
      </c>
      <c r="C101" s="1">
        <v>2.97</v>
      </c>
      <c r="D101" s="1">
        <v>0.14000000000000001</v>
      </c>
      <c r="E101" s="1">
        <v>11.78</v>
      </c>
      <c r="F101" s="1">
        <v>12.19</v>
      </c>
      <c r="G101" s="1">
        <v>11.94</v>
      </c>
      <c r="H101" s="1">
        <v>3.31</v>
      </c>
      <c r="I101" s="1">
        <v>3.2</v>
      </c>
      <c r="J101" s="1">
        <v>3.27</v>
      </c>
    </row>
    <row r="102" spans="1:10" x14ac:dyDescent="0.2">
      <c r="A102" s="3" t="s">
        <v>195</v>
      </c>
      <c r="B102" s="2" t="s">
        <v>6</v>
      </c>
      <c r="C102" s="1">
        <v>4.26</v>
      </c>
      <c r="D102" s="1">
        <v>0.42</v>
      </c>
      <c r="E102" s="1">
        <v>5.47</v>
      </c>
      <c r="F102" s="1">
        <v>5.75</v>
      </c>
      <c r="G102" s="1">
        <v>5.62</v>
      </c>
      <c r="H102" s="1">
        <v>7.13</v>
      </c>
      <c r="I102" s="1">
        <v>6.78</v>
      </c>
      <c r="J102" s="1">
        <v>6.93</v>
      </c>
    </row>
    <row r="103" spans="1:10" x14ac:dyDescent="0.2">
      <c r="A103" s="3" t="s">
        <v>196</v>
      </c>
      <c r="B103" s="2" t="s">
        <v>7</v>
      </c>
      <c r="C103" s="1">
        <v>6.2</v>
      </c>
      <c r="D103" s="1">
        <v>1.05</v>
      </c>
      <c r="E103" s="1">
        <v>3.35</v>
      </c>
      <c r="F103" s="1">
        <v>3.41</v>
      </c>
      <c r="G103" s="1">
        <v>3.41</v>
      </c>
      <c r="H103" s="1">
        <v>11.64</v>
      </c>
      <c r="I103" s="1">
        <v>11.44</v>
      </c>
      <c r="J103" s="1">
        <v>11.44</v>
      </c>
    </row>
    <row r="104" spans="1:10" x14ac:dyDescent="0.2">
      <c r="A104" s="3"/>
      <c r="B104" s="2" t="s">
        <v>8</v>
      </c>
      <c r="C104" s="1">
        <v>9.4600000000000009</v>
      </c>
      <c r="D104" s="1">
        <v>3.52</v>
      </c>
      <c r="E104" s="1">
        <v>1.6</v>
      </c>
      <c r="F104" s="1">
        <v>1.66</v>
      </c>
      <c r="G104" s="1">
        <v>1.66</v>
      </c>
      <c r="H104" s="1">
        <v>24.38</v>
      </c>
      <c r="I104" s="1">
        <v>23.49</v>
      </c>
      <c r="J104" s="1">
        <v>23.49</v>
      </c>
    </row>
    <row r="105" spans="1:10" ht="16" thickBot="1" x14ac:dyDescent="0.25">
      <c r="A105" s="4"/>
      <c r="B105" s="2" t="s">
        <v>9</v>
      </c>
      <c r="C105" s="1">
        <v>12.57</v>
      </c>
      <c r="D105" s="1">
        <v>8.19</v>
      </c>
      <c r="E105" s="1">
        <v>1.0900000000000001</v>
      </c>
      <c r="F105" s="1">
        <v>1.1000000000000001</v>
      </c>
      <c r="G105" s="1">
        <v>1.0900000000000001</v>
      </c>
      <c r="H105" s="1">
        <v>35.78</v>
      </c>
      <c r="I105" s="1">
        <v>35.450000000000003</v>
      </c>
      <c r="J105" s="1">
        <v>35.78</v>
      </c>
    </row>
    <row r="107" spans="1:10" ht="16" thickBot="1" x14ac:dyDescent="0.25"/>
    <row r="108" spans="1:10" ht="45" x14ac:dyDescent="0.2">
      <c r="A108" s="20" t="s">
        <v>202</v>
      </c>
      <c r="B108" s="5" t="s">
        <v>0</v>
      </c>
      <c r="C108" s="11" t="s">
        <v>1</v>
      </c>
      <c r="D108" s="11" t="s">
        <v>2</v>
      </c>
      <c r="E108" s="6" t="s">
        <v>3</v>
      </c>
      <c r="F108" s="6" t="s">
        <v>12</v>
      </c>
      <c r="G108" s="6" t="s">
        <v>13</v>
      </c>
      <c r="H108" s="6" t="s">
        <v>10</v>
      </c>
      <c r="I108" s="6" t="s">
        <v>11</v>
      </c>
      <c r="J108" s="6" t="s">
        <v>4</v>
      </c>
    </row>
    <row r="109" spans="1:10" x14ac:dyDescent="0.2">
      <c r="A109" s="3" t="s">
        <v>184</v>
      </c>
      <c r="B109" s="2" t="s">
        <v>5</v>
      </c>
      <c r="C109" s="1">
        <v>12.63</v>
      </c>
      <c r="D109" s="1">
        <v>8.17</v>
      </c>
      <c r="E109" s="1">
        <v>1.34</v>
      </c>
      <c r="F109" s="1">
        <v>1.19</v>
      </c>
      <c r="G109" s="1">
        <v>1.31</v>
      </c>
      <c r="H109" s="1" t="s">
        <v>183</v>
      </c>
      <c r="I109" s="1">
        <v>0.35</v>
      </c>
      <c r="J109" s="1">
        <v>0.317</v>
      </c>
    </row>
    <row r="110" spans="1:10" x14ac:dyDescent="0.2">
      <c r="A110" s="3" t="s">
        <v>201</v>
      </c>
      <c r="B110" s="2" t="s">
        <v>6</v>
      </c>
      <c r="C110" s="1">
        <v>9.5</v>
      </c>
      <c r="D110" s="1">
        <v>3.52</v>
      </c>
      <c r="E110" s="1">
        <v>1.97</v>
      </c>
      <c r="F110" s="1">
        <v>1.81</v>
      </c>
      <c r="G110" s="1">
        <v>1.85</v>
      </c>
      <c r="H110" s="1">
        <v>0.21099999999999999</v>
      </c>
      <c r="I110" s="1">
        <v>0.23</v>
      </c>
      <c r="J110" s="1">
        <v>0.224</v>
      </c>
    </row>
    <row r="111" spans="1:10" x14ac:dyDescent="0.2">
      <c r="A111" s="3" t="s">
        <v>197</v>
      </c>
      <c r="B111" s="2" t="s">
        <v>7</v>
      </c>
      <c r="C111" s="1">
        <v>6.34</v>
      </c>
      <c r="D111" s="1">
        <v>1.02</v>
      </c>
      <c r="E111" s="1">
        <v>3.75</v>
      </c>
      <c r="F111" s="1">
        <v>3.91</v>
      </c>
      <c r="G111" s="1">
        <v>3.71</v>
      </c>
      <c r="H111" s="1">
        <v>0.111</v>
      </c>
      <c r="I111" s="1">
        <v>0.106</v>
      </c>
      <c r="J111" s="1">
        <v>0.112</v>
      </c>
    </row>
    <row r="112" spans="1:10" x14ac:dyDescent="0.2">
      <c r="A112" s="3"/>
      <c r="B112" s="2" t="s">
        <v>8</v>
      </c>
      <c r="C112" s="1">
        <v>4.72</v>
      </c>
      <c r="D112" s="1">
        <v>0.42</v>
      </c>
      <c r="E112" s="1">
        <v>7.03</v>
      </c>
      <c r="F112" s="1">
        <v>6.87</v>
      </c>
      <c r="G112" s="1">
        <v>6.69</v>
      </c>
      <c r="H112" s="1">
        <v>5.8999999999999997E-2</v>
      </c>
      <c r="I112" s="1">
        <v>6.0400000000000002E-2</v>
      </c>
      <c r="J112" s="1">
        <v>6.2E-2</v>
      </c>
    </row>
    <row r="113" spans="1:10" ht="16" thickBot="1" x14ac:dyDescent="0.25">
      <c r="A113" s="4"/>
      <c r="B113" s="2" t="s">
        <v>9</v>
      </c>
      <c r="C113" s="1">
        <v>2.93</v>
      </c>
      <c r="D113" s="1">
        <v>0.13</v>
      </c>
      <c r="E113" s="1">
        <v>14.31</v>
      </c>
      <c r="F113" s="1">
        <v>14.06</v>
      </c>
      <c r="G113" s="1">
        <v>14.66</v>
      </c>
      <c r="H113" s="1">
        <v>2.9000000000000001E-2</v>
      </c>
      <c r="I113" s="1">
        <v>2.9499999999999998E-2</v>
      </c>
      <c r="J113" s="1">
        <v>2.8299999999999999E-2</v>
      </c>
    </row>
    <row r="115" spans="1:10" ht="16" thickBot="1" x14ac:dyDescent="0.25"/>
    <row r="116" spans="1:10" ht="30" x14ac:dyDescent="0.2">
      <c r="A116" s="12" t="s">
        <v>192</v>
      </c>
      <c r="B116" s="5" t="s">
        <v>0</v>
      </c>
      <c r="C116" s="11" t="s">
        <v>1</v>
      </c>
      <c r="D116" s="11" t="s">
        <v>2</v>
      </c>
      <c r="E116" s="6" t="s">
        <v>3</v>
      </c>
      <c r="F116" s="6" t="s">
        <v>12</v>
      </c>
      <c r="G116" s="6" t="s">
        <v>13</v>
      </c>
      <c r="H116" s="6" t="s">
        <v>10</v>
      </c>
      <c r="I116" s="6" t="s">
        <v>11</v>
      </c>
      <c r="J116" s="6" t="s">
        <v>4</v>
      </c>
    </row>
    <row r="117" spans="1:10" x14ac:dyDescent="0.2">
      <c r="A117" s="3" t="s">
        <v>185</v>
      </c>
      <c r="B117" s="2" t="s">
        <v>5</v>
      </c>
      <c r="C117" s="1">
        <v>3.08</v>
      </c>
      <c r="D117" s="1">
        <v>0.12</v>
      </c>
      <c r="E117" s="1">
        <v>14.09</v>
      </c>
      <c r="F117" s="1">
        <v>14.5</v>
      </c>
      <c r="G117" s="1">
        <v>14</v>
      </c>
      <c r="H117" s="1">
        <v>3.12</v>
      </c>
      <c r="I117" s="1">
        <v>3.03</v>
      </c>
      <c r="J117" s="1">
        <v>3.14</v>
      </c>
    </row>
    <row r="118" spans="1:10" x14ac:dyDescent="0.2">
      <c r="A118" s="3" t="s">
        <v>186</v>
      </c>
      <c r="B118" s="2" t="s">
        <v>6</v>
      </c>
      <c r="C118" s="1">
        <v>4.6900000000000004</v>
      </c>
      <c r="D118" s="1">
        <v>0.43</v>
      </c>
      <c r="E118" s="1">
        <v>6.85</v>
      </c>
      <c r="F118" s="1">
        <v>7</v>
      </c>
      <c r="G118" s="1">
        <v>6.47</v>
      </c>
      <c r="H118" s="1">
        <v>6.42</v>
      </c>
      <c r="I118" s="1">
        <v>6.29</v>
      </c>
      <c r="J118" s="1">
        <v>6.8</v>
      </c>
    </row>
    <row r="119" spans="1:10" x14ac:dyDescent="0.2">
      <c r="A119" s="3" t="s">
        <v>187</v>
      </c>
      <c r="B119" s="2" t="s">
        <v>7</v>
      </c>
      <c r="C119" s="1">
        <v>6.29</v>
      </c>
      <c r="D119" s="1">
        <v>1.02</v>
      </c>
      <c r="E119" s="1">
        <v>4.12</v>
      </c>
      <c r="F119" s="1">
        <v>4.16</v>
      </c>
      <c r="G119" s="1">
        <v>4.09</v>
      </c>
      <c r="H119" s="1">
        <v>10.68</v>
      </c>
      <c r="I119" s="1">
        <v>10.58</v>
      </c>
      <c r="J119" s="1">
        <v>10.76</v>
      </c>
    </row>
    <row r="120" spans="1:10" x14ac:dyDescent="0.2">
      <c r="A120" s="3"/>
      <c r="B120" s="2" t="s">
        <v>8</v>
      </c>
      <c r="C120" s="1">
        <v>9.4499999999999993</v>
      </c>
      <c r="D120" s="1">
        <v>3.52</v>
      </c>
      <c r="E120" s="1">
        <v>2</v>
      </c>
      <c r="F120" s="1">
        <v>2.12</v>
      </c>
      <c r="G120" s="1">
        <v>2.3199999999999998</v>
      </c>
      <c r="H120" s="1">
        <v>22</v>
      </c>
      <c r="I120" s="1">
        <v>20.75</v>
      </c>
      <c r="J120" s="1">
        <v>18.97</v>
      </c>
    </row>
    <row r="121" spans="1:10" ht="16" thickBot="1" x14ac:dyDescent="0.25">
      <c r="A121" s="4"/>
      <c r="B121" s="2" t="s">
        <v>9</v>
      </c>
      <c r="C121" s="1">
        <v>12.58</v>
      </c>
      <c r="D121" s="1">
        <v>8.18</v>
      </c>
      <c r="E121" s="1">
        <v>1.47</v>
      </c>
      <c r="F121" s="1">
        <v>1.35</v>
      </c>
      <c r="G121" s="1">
        <v>1.38</v>
      </c>
      <c r="H121" s="1">
        <v>29.93</v>
      </c>
      <c r="I121" s="1">
        <v>32.590000000000003</v>
      </c>
      <c r="J121" s="1">
        <v>31.88</v>
      </c>
    </row>
    <row r="123" spans="1:10" ht="16" thickBot="1" x14ac:dyDescent="0.25"/>
    <row r="124" spans="1:10" ht="45" x14ac:dyDescent="0.2">
      <c r="A124" s="12" t="s">
        <v>191</v>
      </c>
      <c r="B124" s="5" t="s">
        <v>0</v>
      </c>
      <c r="C124" s="11" t="s">
        <v>1</v>
      </c>
      <c r="D124" s="11" t="s">
        <v>2</v>
      </c>
      <c r="E124" s="6" t="s">
        <v>3</v>
      </c>
      <c r="F124" s="6" t="s">
        <v>12</v>
      </c>
      <c r="G124" s="6" t="s">
        <v>13</v>
      </c>
      <c r="H124" s="6" t="s">
        <v>10</v>
      </c>
      <c r="I124" s="6" t="s">
        <v>11</v>
      </c>
      <c r="J124" s="6" t="s">
        <v>4</v>
      </c>
    </row>
    <row r="125" spans="1:10" x14ac:dyDescent="0.2">
      <c r="A125" s="3" t="s">
        <v>188</v>
      </c>
      <c r="B125" s="2" t="s">
        <v>5</v>
      </c>
      <c r="C125" s="1">
        <v>3.06</v>
      </c>
      <c r="D125" s="1">
        <v>0.1</v>
      </c>
      <c r="E125" s="1">
        <v>12.53</v>
      </c>
      <c r="F125" s="1">
        <v>12.34</v>
      </c>
      <c r="G125" s="1">
        <v>12.4</v>
      </c>
      <c r="H125" s="1">
        <v>3.19</v>
      </c>
      <c r="I125" s="1">
        <v>3.24</v>
      </c>
      <c r="J125" s="1">
        <v>3.22</v>
      </c>
    </row>
    <row r="126" spans="1:10" x14ac:dyDescent="0.2">
      <c r="A126" s="3" t="s">
        <v>189</v>
      </c>
      <c r="B126" s="2" t="s">
        <v>6</v>
      </c>
      <c r="C126" s="1">
        <v>4.75</v>
      </c>
      <c r="D126" s="1">
        <v>0.41</v>
      </c>
      <c r="E126" s="1">
        <v>5.72</v>
      </c>
      <c r="F126" s="1">
        <v>5.62</v>
      </c>
      <c r="G126" s="1">
        <v>5.72</v>
      </c>
      <c r="H126" s="1">
        <v>6.99</v>
      </c>
      <c r="I126" s="1">
        <v>7.12</v>
      </c>
      <c r="J126" s="1">
        <v>6.99</v>
      </c>
    </row>
    <row r="127" spans="1:10" x14ac:dyDescent="0.2">
      <c r="A127" s="3" t="s">
        <v>190</v>
      </c>
      <c r="B127" s="2" t="s">
        <v>7</v>
      </c>
      <c r="C127" s="1">
        <v>6.31</v>
      </c>
      <c r="D127" s="1">
        <v>1.02</v>
      </c>
      <c r="E127" s="1">
        <v>3.47</v>
      </c>
      <c r="F127" s="1">
        <v>3.37</v>
      </c>
      <c r="G127" s="1">
        <v>3.32</v>
      </c>
      <c r="H127" s="1">
        <v>11.53</v>
      </c>
      <c r="I127" s="1">
        <v>11.87</v>
      </c>
      <c r="J127" s="1">
        <v>12.05</v>
      </c>
    </row>
    <row r="128" spans="1:10" x14ac:dyDescent="0.2">
      <c r="A128" s="3"/>
      <c r="B128" s="2" t="s">
        <v>8</v>
      </c>
      <c r="C128" s="1">
        <v>9.5</v>
      </c>
      <c r="D128" s="1">
        <v>3.45</v>
      </c>
      <c r="E128" s="1">
        <v>1.71</v>
      </c>
      <c r="F128" s="1">
        <v>1.78</v>
      </c>
      <c r="G128" s="1">
        <v>1.71</v>
      </c>
      <c r="H128" s="1">
        <v>23.39</v>
      </c>
      <c r="I128" s="1">
        <v>22.47</v>
      </c>
      <c r="J128" s="1">
        <v>23.39</v>
      </c>
    </row>
    <row r="129" spans="1:10" ht="16" thickBot="1" x14ac:dyDescent="0.25">
      <c r="A129" s="4"/>
      <c r="B129" s="2" t="s">
        <v>9</v>
      </c>
      <c r="C129" s="1">
        <v>12.63</v>
      </c>
      <c r="D129" s="1">
        <v>8.35</v>
      </c>
      <c r="E129" s="1">
        <v>1.1599999999999999</v>
      </c>
      <c r="F129" s="1">
        <v>1.0900000000000001</v>
      </c>
      <c r="G129" s="1">
        <v>1.22</v>
      </c>
      <c r="H129" s="1">
        <v>34.479999999999997</v>
      </c>
      <c r="I129" s="1">
        <v>36.700000000000003</v>
      </c>
      <c r="J129" s="1">
        <v>32.79</v>
      </c>
    </row>
    <row r="131" spans="1:10" ht="16" thickBot="1" x14ac:dyDescent="0.25"/>
    <row r="132" spans="1:10" ht="30" x14ac:dyDescent="0.2">
      <c r="A132" s="12" t="s">
        <v>203</v>
      </c>
      <c r="B132" s="5" t="s">
        <v>0</v>
      </c>
      <c r="C132" s="11" t="s">
        <v>1</v>
      </c>
      <c r="D132" s="11" t="s">
        <v>2</v>
      </c>
      <c r="E132" s="6" t="s">
        <v>3</v>
      </c>
      <c r="F132" s="6" t="s">
        <v>12</v>
      </c>
      <c r="G132" s="6" t="s">
        <v>13</v>
      </c>
      <c r="H132" s="6" t="s">
        <v>10</v>
      </c>
      <c r="I132" s="6" t="s">
        <v>11</v>
      </c>
      <c r="J132" s="6" t="s">
        <v>4</v>
      </c>
    </row>
    <row r="133" spans="1:10" x14ac:dyDescent="0.2">
      <c r="A133" s="3" t="s">
        <v>198</v>
      </c>
      <c r="B133" s="2" t="s">
        <v>5</v>
      </c>
      <c r="C133" s="1">
        <v>2.88</v>
      </c>
      <c r="D133" s="1">
        <v>0.14000000000000001</v>
      </c>
      <c r="E133" s="1">
        <v>12.28</v>
      </c>
      <c r="F133" s="1">
        <v>12.75</v>
      </c>
      <c r="G133" s="1">
        <v>12.19</v>
      </c>
      <c r="H133" s="1">
        <v>3.23</v>
      </c>
      <c r="I133" s="1">
        <v>3.11</v>
      </c>
      <c r="J133" s="1">
        <v>3.26</v>
      </c>
    </row>
    <row r="134" spans="1:10" x14ac:dyDescent="0.2">
      <c r="A134" s="3" t="s">
        <v>199</v>
      </c>
      <c r="B134" s="2" t="s">
        <v>6</v>
      </c>
      <c r="C134" s="1">
        <v>4.26</v>
      </c>
      <c r="D134" s="1">
        <v>0.42</v>
      </c>
      <c r="E134" s="1">
        <v>5.59</v>
      </c>
      <c r="F134" s="1">
        <v>5.84</v>
      </c>
      <c r="G134" s="1">
        <v>5.64</v>
      </c>
      <c r="H134" s="1">
        <v>7.1</v>
      </c>
      <c r="I134" s="1">
        <v>6.8</v>
      </c>
      <c r="J134" s="1">
        <v>7.04</v>
      </c>
    </row>
    <row r="135" spans="1:10" x14ac:dyDescent="0.2">
      <c r="A135" s="3" t="s">
        <v>200</v>
      </c>
      <c r="B135" s="2" t="s">
        <v>7</v>
      </c>
      <c r="C135" s="1">
        <v>6.2</v>
      </c>
      <c r="D135" s="1">
        <v>1</v>
      </c>
      <c r="E135" s="1">
        <v>3.28</v>
      </c>
      <c r="F135" s="1">
        <v>3.35</v>
      </c>
      <c r="G135" s="1">
        <v>3.34</v>
      </c>
      <c r="H135" s="1">
        <v>12.1</v>
      </c>
      <c r="I135" s="1">
        <v>11.85</v>
      </c>
      <c r="J135" s="1">
        <v>11.89</v>
      </c>
    </row>
    <row r="136" spans="1:10" x14ac:dyDescent="0.2">
      <c r="A136" s="3"/>
      <c r="B136" s="2" t="s">
        <v>8</v>
      </c>
      <c r="C136" s="1">
        <v>9.5</v>
      </c>
      <c r="D136" s="1">
        <v>3.47</v>
      </c>
      <c r="E136" s="1">
        <v>1.72</v>
      </c>
      <c r="F136" s="1">
        <v>1.62</v>
      </c>
      <c r="G136" s="1">
        <v>1.82</v>
      </c>
      <c r="H136" s="1">
        <v>23.08</v>
      </c>
      <c r="I136" s="1">
        <v>24.81</v>
      </c>
      <c r="J136" s="1">
        <v>21.81</v>
      </c>
    </row>
    <row r="137" spans="1:10" ht="16" thickBot="1" x14ac:dyDescent="0.25">
      <c r="A137" s="4"/>
      <c r="B137" s="2" t="s">
        <v>9</v>
      </c>
      <c r="C137" s="1">
        <v>12.6</v>
      </c>
      <c r="D137" s="1">
        <v>8.36</v>
      </c>
      <c r="E137" s="1">
        <v>1.1299999999999999</v>
      </c>
      <c r="F137" s="1">
        <v>1.1599999999999999</v>
      </c>
      <c r="G137" s="1">
        <v>1.1599999999999999</v>
      </c>
      <c r="H137" s="1">
        <v>34.22</v>
      </c>
      <c r="I137" s="1">
        <v>34.22</v>
      </c>
      <c r="J137" s="1">
        <v>34.22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F1" workbookViewId="0">
      <selection activeCell="M1" sqref="M1:Q19"/>
    </sheetView>
  </sheetViews>
  <sheetFormatPr baseColWidth="10" defaultRowHeight="15" x14ac:dyDescent="0.2"/>
  <cols>
    <col min="1" max="1" width="29.1640625" customWidth="1"/>
    <col min="2" max="2" width="16.33203125" style="15" customWidth="1"/>
    <col min="3" max="3" width="16.1640625" style="15" customWidth="1"/>
    <col min="4" max="4" width="16.33203125" style="15" customWidth="1"/>
    <col min="5" max="5" width="16.6640625" style="15" customWidth="1"/>
    <col min="6" max="6" width="10.83203125" style="15"/>
    <col min="12" max="12" width="18" customWidth="1"/>
    <col min="13" max="13" width="8.83203125"/>
  </cols>
  <sheetData>
    <row r="1" spans="2:19" x14ac:dyDescent="0.2">
      <c r="B1" s="13" t="s">
        <v>236</v>
      </c>
      <c r="C1" s="13" t="s">
        <v>237</v>
      </c>
      <c r="D1" s="13" t="s">
        <v>238</v>
      </c>
      <c r="E1" s="13" t="s">
        <v>239</v>
      </c>
      <c r="F1" s="13" t="s">
        <v>240</v>
      </c>
      <c r="M1" t="s">
        <v>258</v>
      </c>
    </row>
    <row r="2" spans="2:19" x14ac:dyDescent="0.2">
      <c r="B2" s="15" t="s">
        <v>241</v>
      </c>
      <c r="C2" s="15" t="s">
        <v>241</v>
      </c>
      <c r="D2" s="15" t="s">
        <v>241</v>
      </c>
      <c r="E2" s="15" t="s">
        <v>241</v>
      </c>
      <c r="F2" s="15" t="s">
        <v>241</v>
      </c>
      <c r="M2" s="13" t="s">
        <v>236</v>
      </c>
      <c r="N2" s="13" t="s">
        <v>237</v>
      </c>
      <c r="O2" s="13" t="s">
        <v>238</v>
      </c>
      <c r="P2" s="13" t="s">
        <v>239</v>
      </c>
      <c r="Q2" s="13" t="s">
        <v>240</v>
      </c>
    </row>
    <row r="3" spans="2:19" x14ac:dyDescent="0.2">
      <c r="B3" s="14">
        <v>2.9000000000000004</v>
      </c>
      <c r="C3" s="14">
        <v>5.8999999999999995</v>
      </c>
      <c r="D3" s="14">
        <v>10.23</v>
      </c>
      <c r="E3" s="14">
        <v>21.099999999999998</v>
      </c>
      <c r="F3" s="14">
        <v>21</v>
      </c>
      <c r="M3" s="19">
        <v>0.2</v>
      </c>
      <c r="N3" s="19">
        <v>0.4</v>
      </c>
      <c r="O3" s="19">
        <v>0.6</v>
      </c>
      <c r="P3" s="19">
        <v>0.8</v>
      </c>
      <c r="Q3" s="19">
        <v>1</v>
      </c>
      <c r="S3" t="s">
        <v>265</v>
      </c>
    </row>
    <row r="4" spans="2:19" x14ac:dyDescent="0.2">
      <c r="B4" s="14">
        <v>2.95</v>
      </c>
      <c r="C4" s="14">
        <v>6.15</v>
      </c>
      <c r="D4" s="14">
        <v>10.47</v>
      </c>
      <c r="E4" s="14">
        <v>21.282</v>
      </c>
      <c r="F4" s="14">
        <v>29.9</v>
      </c>
      <c r="H4" t="s">
        <v>264</v>
      </c>
      <c r="M4" s="14">
        <v>3.1</v>
      </c>
      <c r="N4" s="14">
        <v>4.26</v>
      </c>
      <c r="O4" s="14">
        <v>6.19</v>
      </c>
      <c r="P4" s="14">
        <v>6.82</v>
      </c>
      <c r="Q4" s="14">
        <v>11.7</v>
      </c>
      <c r="S4" t="s">
        <v>266</v>
      </c>
    </row>
    <row r="5" spans="2:19" x14ac:dyDescent="0.2">
      <c r="B5" s="14">
        <v>2.97</v>
      </c>
      <c r="C5" s="14">
        <v>6.17</v>
      </c>
      <c r="D5" s="14">
        <v>10.590999999999999</v>
      </c>
      <c r="E5" s="14">
        <v>21.7</v>
      </c>
      <c r="F5" s="14">
        <v>31.9</v>
      </c>
      <c r="M5" s="14">
        <v>2.88</v>
      </c>
      <c r="N5" s="14">
        <v>4.26</v>
      </c>
      <c r="O5" s="14">
        <v>6.2</v>
      </c>
      <c r="P5" s="14">
        <v>8.5399999999999991</v>
      </c>
      <c r="Q5" s="14">
        <v>12.4</v>
      </c>
      <c r="S5" t="s">
        <v>267</v>
      </c>
    </row>
    <row r="6" spans="2:19" x14ac:dyDescent="0.2">
      <c r="B6" s="14">
        <v>2.99</v>
      </c>
      <c r="C6" s="14">
        <v>6.42</v>
      </c>
      <c r="D6" s="14">
        <v>10.6</v>
      </c>
      <c r="E6" s="14">
        <v>22</v>
      </c>
      <c r="F6" s="14">
        <v>29.93</v>
      </c>
      <c r="M6" s="14">
        <v>2.93</v>
      </c>
      <c r="N6" s="14">
        <v>4.2699999999999996</v>
      </c>
      <c r="O6" s="14">
        <v>6.2</v>
      </c>
      <c r="P6" s="14">
        <v>9.18</v>
      </c>
      <c r="Q6" s="14">
        <v>12.54</v>
      </c>
    </row>
    <row r="7" spans="2:19" x14ac:dyDescent="0.2">
      <c r="B7" s="14">
        <v>3.07</v>
      </c>
      <c r="C7" s="14">
        <v>6.4560000000000004</v>
      </c>
      <c r="D7" s="14">
        <v>10.68</v>
      </c>
      <c r="E7" s="14">
        <v>22.31</v>
      </c>
      <c r="F7" s="14">
        <v>31</v>
      </c>
      <c r="M7" s="14">
        <v>2.96</v>
      </c>
      <c r="N7" s="14">
        <v>4.5</v>
      </c>
      <c r="O7" s="14">
        <v>6.21</v>
      </c>
      <c r="P7" s="14">
        <v>9.32</v>
      </c>
      <c r="Q7" s="14">
        <v>12.55</v>
      </c>
    </row>
    <row r="8" spans="2:19" x14ac:dyDescent="0.2">
      <c r="B8" s="14">
        <v>3.12</v>
      </c>
      <c r="C8" s="14">
        <v>6.73</v>
      </c>
      <c r="D8" s="14">
        <v>10.8</v>
      </c>
      <c r="E8" s="14">
        <v>22.47</v>
      </c>
      <c r="F8" s="14">
        <v>32.79</v>
      </c>
      <c r="M8" s="14">
        <v>2.97</v>
      </c>
      <c r="N8" s="14">
        <v>4.5999999999999996</v>
      </c>
      <c r="O8" s="14">
        <v>6.26</v>
      </c>
      <c r="P8" s="14">
        <v>9.39</v>
      </c>
      <c r="Q8" s="14">
        <v>12.56</v>
      </c>
    </row>
    <row r="9" spans="2:19" x14ac:dyDescent="0.2">
      <c r="B9" s="14">
        <v>3.18</v>
      </c>
      <c r="C9" s="14">
        <v>6.9</v>
      </c>
      <c r="D9" s="14">
        <v>10.93</v>
      </c>
      <c r="E9" s="14">
        <v>22.79</v>
      </c>
      <c r="F9" s="14">
        <v>33.28</v>
      </c>
      <c r="M9" s="14">
        <v>3</v>
      </c>
      <c r="N9" s="14">
        <v>4.62</v>
      </c>
      <c r="O9" s="14">
        <v>6.27</v>
      </c>
      <c r="P9" s="14">
        <v>9.4</v>
      </c>
      <c r="Q9" s="14">
        <v>12.57</v>
      </c>
    </row>
    <row r="10" spans="2:19" x14ac:dyDescent="0.2">
      <c r="B10" s="14">
        <v>3.19</v>
      </c>
      <c r="C10" s="14">
        <v>6.99</v>
      </c>
      <c r="D10" s="14">
        <v>11.1</v>
      </c>
      <c r="E10" s="14">
        <v>22.86</v>
      </c>
      <c r="F10" s="14">
        <v>33.594000000000001</v>
      </c>
      <c r="M10" s="14">
        <v>3.02</v>
      </c>
      <c r="N10" s="14">
        <v>4.68</v>
      </c>
      <c r="O10" s="14">
        <v>6.27</v>
      </c>
      <c r="P10" s="14">
        <v>9.41</v>
      </c>
      <c r="Q10" s="14">
        <v>12.58</v>
      </c>
    </row>
    <row r="11" spans="2:19" x14ac:dyDescent="0.2">
      <c r="B11" s="14">
        <v>3.2</v>
      </c>
      <c r="C11" s="14">
        <v>6.99</v>
      </c>
      <c r="D11" s="14">
        <v>11.48</v>
      </c>
      <c r="E11" s="14">
        <v>23.08</v>
      </c>
      <c r="F11" s="14">
        <v>34.22</v>
      </c>
      <c r="M11" s="14">
        <v>3.03</v>
      </c>
      <c r="N11" s="14">
        <v>4.6900000000000004</v>
      </c>
      <c r="O11" s="14">
        <v>6.29</v>
      </c>
      <c r="P11" s="14">
        <v>9.44</v>
      </c>
      <c r="Q11" s="14">
        <v>12.58</v>
      </c>
    </row>
    <row r="12" spans="2:19" x14ac:dyDescent="0.2">
      <c r="B12" s="14">
        <v>3.23</v>
      </c>
      <c r="C12" s="14">
        <v>6.99</v>
      </c>
      <c r="D12" s="14">
        <v>11.53</v>
      </c>
      <c r="E12" s="14">
        <v>23.33</v>
      </c>
      <c r="F12" s="14">
        <v>34.479999999999997</v>
      </c>
      <c r="M12" s="14">
        <v>3.03</v>
      </c>
      <c r="N12" s="14">
        <v>4.6900000000000004</v>
      </c>
      <c r="O12" s="14">
        <v>6.29</v>
      </c>
      <c r="P12" s="14">
        <v>9.4499999999999993</v>
      </c>
      <c r="Q12" s="14">
        <v>12.6</v>
      </c>
    </row>
    <row r="13" spans="2:19" x14ac:dyDescent="0.2">
      <c r="B13" s="14">
        <v>3.25</v>
      </c>
      <c r="C13" s="14">
        <v>7.06</v>
      </c>
      <c r="D13" s="14">
        <v>11.64</v>
      </c>
      <c r="E13" s="14">
        <v>23.39</v>
      </c>
      <c r="F13" s="14">
        <v>34.9</v>
      </c>
      <c r="M13" s="14">
        <v>3.04</v>
      </c>
      <c r="N13" s="14">
        <v>4.71</v>
      </c>
      <c r="O13" s="14">
        <v>6.29</v>
      </c>
      <c r="P13" s="14">
        <v>9.4600000000000009</v>
      </c>
      <c r="Q13" s="14">
        <v>12.6</v>
      </c>
    </row>
    <row r="14" spans="2:19" x14ac:dyDescent="0.2">
      <c r="B14" s="14">
        <v>3.26</v>
      </c>
      <c r="C14" s="14">
        <v>7.07</v>
      </c>
      <c r="D14" s="14">
        <v>11.7</v>
      </c>
      <c r="E14" s="14">
        <v>24.2</v>
      </c>
      <c r="F14" s="14">
        <v>35.78</v>
      </c>
      <c r="M14" s="14">
        <v>3.04</v>
      </c>
      <c r="N14" s="14">
        <v>4.72</v>
      </c>
      <c r="O14" s="14">
        <v>6.3</v>
      </c>
      <c r="P14" s="14">
        <v>9.4600000000000009</v>
      </c>
      <c r="Q14" s="14">
        <v>12.6</v>
      </c>
    </row>
    <row r="15" spans="2:19" x14ac:dyDescent="0.2">
      <c r="B15" s="14">
        <v>3.31</v>
      </c>
      <c r="C15" s="14">
        <v>7.1</v>
      </c>
      <c r="D15" s="14">
        <v>12.08</v>
      </c>
      <c r="E15" s="14">
        <v>24.2</v>
      </c>
      <c r="F15" s="14">
        <v>35.96</v>
      </c>
      <c r="M15" s="14">
        <v>3.06</v>
      </c>
      <c r="N15" s="14">
        <v>4.72</v>
      </c>
      <c r="O15" s="14">
        <v>6.3</v>
      </c>
      <c r="P15" s="14">
        <v>9.48</v>
      </c>
      <c r="Q15" s="14">
        <v>12.61</v>
      </c>
    </row>
    <row r="16" spans="2:19" x14ac:dyDescent="0.2">
      <c r="B16" s="14">
        <v>3.32</v>
      </c>
      <c r="C16" s="14">
        <v>7.13</v>
      </c>
      <c r="D16" s="14">
        <v>12.1</v>
      </c>
      <c r="E16" s="14">
        <v>24.38</v>
      </c>
      <c r="F16" s="14">
        <v>36.15</v>
      </c>
      <c r="M16" s="14">
        <v>3.06</v>
      </c>
      <c r="N16" s="14">
        <v>4.72</v>
      </c>
      <c r="O16" s="14">
        <v>6.31</v>
      </c>
      <c r="P16" s="14">
        <v>9.49</v>
      </c>
      <c r="Q16" s="14">
        <v>12.61</v>
      </c>
    </row>
    <row r="17" spans="2:18" x14ac:dyDescent="0.2">
      <c r="B17" s="14">
        <v>3.37</v>
      </c>
      <c r="C17" s="14">
        <v>7.41</v>
      </c>
      <c r="D17" s="14">
        <v>12.12</v>
      </c>
      <c r="E17" s="14">
        <v>25.48</v>
      </c>
      <c r="F17" s="14">
        <v>36.89</v>
      </c>
      <c r="M17" s="14">
        <v>3.08</v>
      </c>
      <c r="N17" s="14">
        <v>4.75</v>
      </c>
      <c r="O17" s="14">
        <v>6.31</v>
      </c>
      <c r="P17" s="14">
        <v>9.5</v>
      </c>
      <c r="Q17" s="14">
        <v>12.61</v>
      </c>
    </row>
    <row r="18" spans="2:18" x14ac:dyDescent="0.2">
      <c r="B18" s="14">
        <v>3.43</v>
      </c>
      <c r="C18" s="14">
        <v>7.42</v>
      </c>
      <c r="D18" s="14">
        <v>12.5</v>
      </c>
      <c r="E18" s="14">
        <v>25.75</v>
      </c>
      <c r="F18" s="14">
        <v>37.380000000000003</v>
      </c>
      <c r="M18" s="14">
        <v>3.09</v>
      </c>
      <c r="N18" s="14">
        <v>4.75</v>
      </c>
      <c r="O18" s="14">
        <v>6.32</v>
      </c>
      <c r="P18" s="14">
        <v>9.5</v>
      </c>
      <c r="Q18" s="14">
        <v>12.63</v>
      </c>
    </row>
    <row r="19" spans="2:18" ht="16" thickBot="1" x14ac:dyDescent="0.25">
      <c r="B19" s="14">
        <v>3.47</v>
      </c>
      <c r="C19" s="14">
        <v>7.81</v>
      </c>
      <c r="D19" s="14">
        <v>13.29</v>
      </c>
      <c r="E19" s="14">
        <v>26.6</v>
      </c>
      <c r="F19" s="14">
        <v>40.29</v>
      </c>
      <c r="M19" s="17">
        <v>3.11</v>
      </c>
      <c r="N19" s="17">
        <v>4.75</v>
      </c>
      <c r="O19" s="17">
        <v>6.34</v>
      </c>
      <c r="P19" s="17">
        <v>9.5</v>
      </c>
      <c r="Q19" s="17">
        <v>12.63</v>
      </c>
    </row>
    <row r="20" spans="2:18" ht="16" thickTop="1" x14ac:dyDescent="0.2">
      <c r="B20" s="14">
        <v>2.9499999999999997</v>
      </c>
      <c r="C20" s="14">
        <v>6.04</v>
      </c>
      <c r="D20" s="14">
        <v>12.61</v>
      </c>
      <c r="E20" s="14">
        <v>23</v>
      </c>
      <c r="F20" s="14">
        <v>40.78</v>
      </c>
      <c r="L20" t="s">
        <v>262</v>
      </c>
      <c r="M20" s="15">
        <f>+MEDIAN(M3:M19)</f>
        <v>3.03</v>
      </c>
      <c r="N20" s="15">
        <f>+MEDIAN(N3:N19)</f>
        <v>4.6900000000000004</v>
      </c>
      <c r="O20" s="15">
        <f>+MEDIAN(O3:O19)</f>
        <v>6.29</v>
      </c>
      <c r="P20" s="15">
        <f>+MEDIAN(P3:P19)</f>
        <v>9.44</v>
      </c>
      <c r="Q20" s="15">
        <f>+MEDIAN(Q3:Q19)</f>
        <v>12.58</v>
      </c>
      <c r="R20" t="s">
        <v>269</v>
      </c>
    </row>
    <row r="21" spans="2:18" x14ac:dyDescent="0.2">
      <c r="B21" s="14">
        <v>2.88</v>
      </c>
      <c r="C21" s="14">
        <v>6.47</v>
      </c>
      <c r="D21" s="14">
        <v>12.7</v>
      </c>
      <c r="E21" s="14">
        <v>20.773</v>
      </c>
      <c r="F21" s="14">
        <v>42.55</v>
      </c>
      <c r="L21" t="s">
        <v>261</v>
      </c>
      <c r="M21" s="15">
        <f>+PERCENTILE(M3:M19,0.16)</f>
        <v>2.9468000000000001</v>
      </c>
      <c r="N21" s="15">
        <f t="shared" ref="N21:Q21" si="0">+PERCENTILE(N3:N19,0.16)</f>
        <v>4.2656000000000001</v>
      </c>
      <c r="O21" s="15">
        <f t="shared" si="0"/>
        <v>6.2</v>
      </c>
      <c r="P21" s="15">
        <f t="shared" si="0"/>
        <v>8.8983999999999988</v>
      </c>
      <c r="Q21" s="15">
        <f t="shared" si="0"/>
        <v>12.478399999999999</v>
      </c>
    </row>
    <row r="22" spans="2:18" x14ac:dyDescent="0.2">
      <c r="B22" s="14">
        <v>2.96</v>
      </c>
      <c r="C22" s="14">
        <v>6.89</v>
      </c>
      <c r="D22" s="14">
        <v>10.75</v>
      </c>
      <c r="E22" s="14">
        <v>21.4</v>
      </c>
      <c r="F22" s="14">
        <v>32.590000000000003</v>
      </c>
      <c r="L22" t="s">
        <v>260</v>
      </c>
      <c r="M22" s="15">
        <f>+PERCENTILE(M3:M19,0.84)</f>
        <v>3.0844</v>
      </c>
      <c r="N22" s="15">
        <f t="shared" ref="N22:Q22" si="1">+PERCENTILE(N3:N19,0.84)</f>
        <v>4.7332000000000001</v>
      </c>
      <c r="O22" s="15">
        <f t="shared" si="1"/>
        <v>6.31</v>
      </c>
      <c r="P22" s="15">
        <f t="shared" si="1"/>
        <v>9.4944000000000006</v>
      </c>
      <c r="Q22" s="15">
        <f t="shared" si="1"/>
        <v>12.61</v>
      </c>
    </row>
    <row r="23" spans="2:18" x14ac:dyDescent="0.2">
      <c r="B23" s="14">
        <v>3.0779999999999998</v>
      </c>
      <c r="C23" s="14">
        <v>6.29</v>
      </c>
      <c r="D23" s="14">
        <v>10.1</v>
      </c>
      <c r="E23" s="14">
        <v>20.75</v>
      </c>
      <c r="F23" s="14">
        <v>35</v>
      </c>
      <c r="L23" t="s">
        <v>259</v>
      </c>
      <c r="M23" s="15">
        <f>+(M22-M21)/2</f>
        <v>6.8799999999999972E-2</v>
      </c>
      <c r="N23" s="15">
        <f t="shared" ref="N23:Q23" si="2">+(N22-N21)/2</f>
        <v>0.23380000000000001</v>
      </c>
      <c r="O23" s="15">
        <f t="shared" si="2"/>
        <v>5.4999999999999716E-2</v>
      </c>
      <c r="P23" s="15">
        <f t="shared" si="2"/>
        <v>0.29800000000000093</v>
      </c>
      <c r="Q23" s="15">
        <f t="shared" si="2"/>
        <v>6.5800000000000303E-2</v>
      </c>
      <c r="R23" t="s">
        <v>268</v>
      </c>
    </row>
    <row r="24" spans="2:18" x14ac:dyDescent="0.2">
      <c r="B24" s="14">
        <v>3.1</v>
      </c>
      <c r="C24" s="14">
        <v>6.4660000000000002</v>
      </c>
      <c r="D24" s="14">
        <v>10.58</v>
      </c>
      <c r="E24" s="14">
        <v>22.81</v>
      </c>
      <c r="F24" s="14">
        <v>33.61</v>
      </c>
    </row>
    <row r="25" spans="2:18" x14ac:dyDescent="0.2">
      <c r="B25" s="14">
        <v>3.03</v>
      </c>
      <c r="C25" s="14">
        <v>6.71</v>
      </c>
      <c r="D25" s="14">
        <v>11.1</v>
      </c>
      <c r="E25" s="14">
        <v>21.39</v>
      </c>
      <c r="F25" s="14">
        <v>32.479999999999997</v>
      </c>
    </row>
    <row r="26" spans="2:18" x14ac:dyDescent="0.2">
      <c r="B26" s="14">
        <v>3.23</v>
      </c>
      <c r="C26" s="14">
        <v>7.1</v>
      </c>
      <c r="D26" s="14">
        <v>11.33</v>
      </c>
      <c r="E26" s="14">
        <v>24.7</v>
      </c>
      <c r="F26" s="14">
        <v>28.667000000000002</v>
      </c>
    </row>
    <row r="27" spans="2:18" x14ac:dyDescent="0.2">
      <c r="B27" s="14">
        <v>3.24</v>
      </c>
      <c r="C27" s="14">
        <v>7.23</v>
      </c>
      <c r="D27" s="14">
        <v>10.6</v>
      </c>
      <c r="E27" s="14">
        <v>21.62</v>
      </c>
      <c r="F27" s="14">
        <v>34.22</v>
      </c>
    </row>
    <row r="28" spans="2:18" x14ac:dyDescent="0.2">
      <c r="B28" s="14">
        <v>3.2090000000000001</v>
      </c>
      <c r="C28" s="14">
        <v>6.7850000000000001</v>
      </c>
      <c r="D28" s="14">
        <v>11.692</v>
      </c>
      <c r="E28" s="14">
        <v>24.81</v>
      </c>
      <c r="F28" s="14">
        <v>36.700000000000003</v>
      </c>
    </row>
    <row r="29" spans="2:18" x14ac:dyDescent="0.2">
      <c r="B29" s="14">
        <v>3.11</v>
      </c>
      <c r="C29" s="14">
        <v>7.12</v>
      </c>
      <c r="D29" s="14">
        <v>11.87</v>
      </c>
      <c r="E29" s="14">
        <v>26.42</v>
      </c>
      <c r="F29" s="14">
        <v>33.04</v>
      </c>
    </row>
    <row r="30" spans="2:18" x14ac:dyDescent="0.2">
      <c r="B30" s="14">
        <v>3.2</v>
      </c>
      <c r="C30" s="14">
        <v>7.38</v>
      </c>
      <c r="D30" s="14">
        <v>11.44</v>
      </c>
      <c r="E30" s="14">
        <v>22.47</v>
      </c>
      <c r="F30" s="14">
        <v>35.450000000000003</v>
      </c>
    </row>
    <row r="31" spans="2:18" x14ac:dyDescent="0.2">
      <c r="B31" s="14">
        <v>3.38</v>
      </c>
      <c r="C31" s="14">
        <v>7.42</v>
      </c>
      <c r="D31" s="14">
        <v>11.7</v>
      </c>
      <c r="E31" s="14">
        <v>25.33</v>
      </c>
      <c r="F31" s="14">
        <v>36.979999999999997</v>
      </c>
    </row>
    <row r="32" spans="2:18" x14ac:dyDescent="0.2">
      <c r="B32" s="14">
        <v>3.2</v>
      </c>
      <c r="C32" s="14">
        <v>6.8</v>
      </c>
      <c r="D32" s="14">
        <v>12.08</v>
      </c>
      <c r="E32" s="14">
        <v>23.9</v>
      </c>
      <c r="F32" s="14">
        <v>36.15</v>
      </c>
    </row>
    <row r="33" spans="2:6" x14ac:dyDescent="0.2">
      <c r="B33" s="14">
        <v>3.2</v>
      </c>
      <c r="C33" s="14">
        <v>6.78</v>
      </c>
      <c r="D33" s="14">
        <v>11.85</v>
      </c>
      <c r="E33" s="14">
        <v>23.49</v>
      </c>
      <c r="F33" s="14">
        <v>33.85</v>
      </c>
    </row>
    <row r="34" spans="2:6" x14ac:dyDescent="0.2">
      <c r="B34" s="14">
        <v>3.33</v>
      </c>
      <c r="C34" s="14">
        <v>6.78</v>
      </c>
      <c r="D34" s="14">
        <v>14.07</v>
      </c>
      <c r="E34" s="14">
        <v>24.1</v>
      </c>
      <c r="F34" s="14">
        <v>34.78</v>
      </c>
    </row>
    <row r="35" spans="2:6" x14ac:dyDescent="0.2">
      <c r="B35" s="14">
        <v>3.34</v>
      </c>
      <c r="C35" s="14">
        <v>7.63</v>
      </c>
      <c r="D35" s="14">
        <v>12.65</v>
      </c>
      <c r="E35" s="14">
        <v>24.78</v>
      </c>
      <c r="F35" s="14">
        <v>34.869999999999997</v>
      </c>
    </row>
    <row r="36" spans="2:6" x14ac:dyDescent="0.2">
      <c r="B36" s="14">
        <v>3.49</v>
      </c>
      <c r="C36" s="14">
        <v>7.78</v>
      </c>
      <c r="D36" s="14">
        <v>11.8</v>
      </c>
      <c r="E36" s="14">
        <v>26.43</v>
      </c>
      <c r="F36" s="14">
        <v>33.6</v>
      </c>
    </row>
    <row r="37" spans="2:6" x14ac:dyDescent="0.2">
      <c r="B37" s="14">
        <v>2.83</v>
      </c>
      <c r="C37" s="14">
        <v>6.2</v>
      </c>
      <c r="D37" s="14">
        <v>11.4</v>
      </c>
      <c r="E37" s="14">
        <v>22.400000000000002</v>
      </c>
      <c r="F37" s="14">
        <v>42.55</v>
      </c>
    </row>
    <row r="38" spans="2:6" x14ac:dyDescent="0.2">
      <c r="B38" s="14">
        <v>2.9</v>
      </c>
      <c r="C38" s="14">
        <v>6.61</v>
      </c>
      <c r="D38" s="14">
        <v>12.08</v>
      </c>
      <c r="E38" s="14">
        <v>19.907</v>
      </c>
      <c r="F38" s="14">
        <v>31.88</v>
      </c>
    </row>
    <row r="39" spans="2:6" x14ac:dyDescent="0.2">
      <c r="B39" s="14">
        <v>2.9</v>
      </c>
      <c r="C39" s="14">
        <v>6.43</v>
      </c>
      <c r="D39" s="14">
        <v>10.590999999999999</v>
      </c>
      <c r="E39" s="14">
        <v>21.1</v>
      </c>
      <c r="F39" s="14">
        <v>31.7</v>
      </c>
    </row>
    <row r="40" spans="2:6" x14ac:dyDescent="0.2">
      <c r="B40" s="14">
        <v>3.0649999999999999</v>
      </c>
      <c r="C40" s="14">
        <v>6.8</v>
      </c>
      <c r="D40" s="14">
        <v>10.7</v>
      </c>
      <c r="E40" s="14">
        <v>18.97</v>
      </c>
      <c r="F40" s="14">
        <v>20.3</v>
      </c>
    </row>
    <row r="41" spans="2:6" x14ac:dyDescent="0.2">
      <c r="B41" s="14">
        <v>3.06</v>
      </c>
      <c r="C41" s="14">
        <v>6.6150000000000002</v>
      </c>
      <c r="D41" s="14">
        <v>10.76</v>
      </c>
      <c r="E41" s="14">
        <v>21.6</v>
      </c>
      <c r="F41" s="14">
        <v>29</v>
      </c>
    </row>
    <row r="42" spans="2:6" x14ac:dyDescent="0.2">
      <c r="B42" s="14">
        <v>3.14</v>
      </c>
      <c r="C42" s="14">
        <v>6.63</v>
      </c>
      <c r="D42" s="14">
        <v>11.2</v>
      </c>
      <c r="E42" s="14">
        <v>21.39</v>
      </c>
      <c r="F42" s="14">
        <v>31.387</v>
      </c>
    </row>
    <row r="43" spans="2:6" x14ac:dyDescent="0.2">
      <c r="B43" s="14">
        <v>3.27</v>
      </c>
      <c r="C43" s="14">
        <v>7.17</v>
      </c>
      <c r="D43" s="14">
        <v>10.84</v>
      </c>
      <c r="E43" s="14">
        <v>23.6</v>
      </c>
      <c r="F43" s="14">
        <v>34.22</v>
      </c>
    </row>
    <row r="44" spans="2:6" x14ac:dyDescent="0.2">
      <c r="B44" s="14">
        <v>3.22</v>
      </c>
      <c r="C44" s="14">
        <v>6.87</v>
      </c>
      <c r="D44" s="14">
        <v>11.200000000000001</v>
      </c>
      <c r="E44" s="14">
        <v>19.420000000000002</v>
      </c>
      <c r="F44" s="14">
        <v>32.79</v>
      </c>
    </row>
    <row r="45" spans="2:6" x14ac:dyDescent="0.2">
      <c r="B45" s="14">
        <v>3.2423000000000002</v>
      </c>
      <c r="C45" s="14">
        <v>6.6779999999999999</v>
      </c>
      <c r="D45" s="14">
        <v>12.025</v>
      </c>
      <c r="E45" s="14">
        <v>21.81</v>
      </c>
      <c r="F45" s="14">
        <v>36.89</v>
      </c>
    </row>
    <row r="46" spans="2:6" x14ac:dyDescent="0.2">
      <c r="B46" s="14">
        <v>3.26</v>
      </c>
      <c r="C46" s="14">
        <v>6.99</v>
      </c>
      <c r="D46" s="14">
        <v>12.05</v>
      </c>
      <c r="E46" s="14">
        <v>25.3</v>
      </c>
      <c r="F46" s="14">
        <v>35.78</v>
      </c>
    </row>
    <row r="47" spans="2:6" x14ac:dyDescent="0.2">
      <c r="B47" s="14">
        <v>3.19</v>
      </c>
      <c r="C47" s="14">
        <v>7.3</v>
      </c>
      <c r="D47" s="14">
        <v>11.44</v>
      </c>
      <c r="E47" s="14">
        <v>23.39</v>
      </c>
      <c r="F47" s="14">
        <v>35.630000000000003</v>
      </c>
    </row>
    <row r="48" spans="2:6" x14ac:dyDescent="0.2">
      <c r="B48" s="14">
        <v>3.28</v>
      </c>
      <c r="C48" s="14">
        <v>7.09</v>
      </c>
      <c r="D48" s="14">
        <v>11.69</v>
      </c>
      <c r="E48" s="14">
        <v>23.03</v>
      </c>
      <c r="F48" s="14">
        <v>38.25</v>
      </c>
    </row>
    <row r="49" spans="1:7" x14ac:dyDescent="0.2">
      <c r="B49" s="14">
        <v>3.27</v>
      </c>
      <c r="C49" s="14">
        <v>7.04</v>
      </c>
      <c r="D49" s="14">
        <v>12.7</v>
      </c>
      <c r="E49" s="14">
        <v>24.36</v>
      </c>
      <c r="F49" s="14">
        <v>34.549999999999997</v>
      </c>
    </row>
    <row r="50" spans="1:7" x14ac:dyDescent="0.2">
      <c r="B50" s="14">
        <v>3.27</v>
      </c>
      <c r="C50" s="14">
        <v>6.93</v>
      </c>
      <c r="D50" s="14">
        <v>11.89</v>
      </c>
      <c r="E50" s="14">
        <v>23.49</v>
      </c>
      <c r="F50" s="14">
        <v>33.61</v>
      </c>
    </row>
    <row r="51" spans="1:7" x14ac:dyDescent="0.2">
      <c r="B51" s="14">
        <v>3.5</v>
      </c>
      <c r="C51" s="14">
        <v>7.03</v>
      </c>
      <c r="D51" s="14">
        <v>11.8</v>
      </c>
      <c r="E51" s="14">
        <v>23.26</v>
      </c>
      <c r="F51" s="14">
        <v>36.729999999999997</v>
      </c>
    </row>
    <row r="52" spans="1:7" x14ac:dyDescent="0.2">
      <c r="B52" s="14">
        <v>3.42</v>
      </c>
      <c r="C52" s="14">
        <v>6.96</v>
      </c>
      <c r="D52" s="14">
        <v>12.21</v>
      </c>
      <c r="E52" s="14">
        <v>25.09</v>
      </c>
      <c r="F52" s="14">
        <v>40.78</v>
      </c>
    </row>
    <row r="53" spans="1:7" ht="16" thickBot="1" x14ac:dyDescent="0.25">
      <c r="B53" s="17">
        <v>3.55</v>
      </c>
      <c r="C53" s="17">
        <v>7.62</v>
      </c>
      <c r="D53" s="17">
        <v>13.17</v>
      </c>
      <c r="E53" s="17">
        <v>25.15</v>
      </c>
      <c r="F53" s="17">
        <v>38.83</v>
      </c>
    </row>
    <row r="54" spans="1:7" ht="16" thickTop="1" x14ac:dyDescent="0.2">
      <c r="A54" t="s">
        <v>243</v>
      </c>
      <c r="B54" s="16">
        <f>+MIN(B3:B53)</f>
        <v>2.83</v>
      </c>
      <c r="C54" s="16">
        <f t="shared" ref="C54:F54" si="3">+MIN(C3:C53)</f>
        <v>5.8999999999999995</v>
      </c>
      <c r="D54" s="16">
        <f t="shared" si="3"/>
        <v>10.1</v>
      </c>
      <c r="E54" s="16">
        <f t="shared" si="3"/>
        <v>18.97</v>
      </c>
      <c r="F54" s="16">
        <f t="shared" si="3"/>
        <v>20.3</v>
      </c>
    </row>
    <row r="55" spans="1:7" x14ac:dyDescent="0.2">
      <c r="A55" t="s">
        <v>244</v>
      </c>
      <c r="B55" s="14">
        <f>+MAX(B3:B53)</f>
        <v>3.55</v>
      </c>
      <c r="C55" s="14">
        <f t="shared" ref="C55:F55" si="4">+MAX(C3:C53)</f>
        <v>7.81</v>
      </c>
      <c r="D55" s="14">
        <f t="shared" si="4"/>
        <v>14.07</v>
      </c>
      <c r="E55" s="14">
        <f t="shared" si="4"/>
        <v>26.6</v>
      </c>
      <c r="F55" s="14">
        <f t="shared" si="4"/>
        <v>42.55</v>
      </c>
    </row>
    <row r="56" spans="1:7" x14ac:dyDescent="0.2">
      <c r="A56" t="s">
        <v>245</v>
      </c>
      <c r="B56" s="14">
        <f>+AVERAGE(B3:B53)</f>
        <v>3.1863588235294125</v>
      </c>
      <c r="C56" s="14">
        <f t="shared" ref="C56:F56" si="5">+AVERAGE(C3:C53)</f>
        <v>6.8888235294117646</v>
      </c>
      <c r="D56" s="14">
        <f t="shared" si="5"/>
        <v>11.578607843137256</v>
      </c>
      <c r="E56" s="14">
        <f t="shared" si="5"/>
        <v>23.105137254901958</v>
      </c>
      <c r="F56" s="14">
        <f t="shared" si="5"/>
        <v>34.306627450980386</v>
      </c>
    </row>
    <row r="57" spans="1:7" x14ac:dyDescent="0.2">
      <c r="A57" t="s">
        <v>246</v>
      </c>
      <c r="B57" s="14">
        <f>+STDEV(B3:B53)</f>
        <v>0.17539607313331798</v>
      </c>
      <c r="C57" s="14">
        <f t="shared" ref="C57:F57" si="6">+STDEV(C3:C53)</f>
        <v>0.43589345972989108</v>
      </c>
      <c r="D57" s="14">
        <f t="shared" si="6"/>
        <v>0.84012394510408694</v>
      </c>
      <c r="E57" s="14">
        <f t="shared" si="6"/>
        <v>1.8145333066064986</v>
      </c>
      <c r="F57" s="14">
        <f t="shared" si="6"/>
        <v>4.1879268234332701</v>
      </c>
    </row>
    <row r="58" spans="1:7" x14ac:dyDescent="0.2">
      <c r="A58" t="s">
        <v>247</v>
      </c>
      <c r="B58" s="14">
        <f>+MEDIAN(B3:B53)</f>
        <v>3.2</v>
      </c>
      <c r="C58" s="14">
        <f t="shared" ref="C58:F58" si="7">+MEDIAN(C3:C53)</f>
        <v>6.93</v>
      </c>
      <c r="D58" s="14">
        <f t="shared" si="7"/>
        <v>11.64</v>
      </c>
      <c r="E58" s="14">
        <f t="shared" si="7"/>
        <v>23.08</v>
      </c>
      <c r="F58" s="14">
        <f t="shared" si="7"/>
        <v>34.479999999999997</v>
      </c>
    </row>
    <row r="59" spans="1:7" x14ac:dyDescent="0.2">
      <c r="A59" t="s">
        <v>248</v>
      </c>
      <c r="B59" s="14">
        <f>+PERCENTILE(B3:B53,0.16)</f>
        <v>2.97</v>
      </c>
      <c r="C59" s="14">
        <f t="shared" ref="C59:F59" si="8">+PERCENTILE(C3:C53,0.16)</f>
        <v>6.4560000000000004</v>
      </c>
      <c r="D59" s="14">
        <f t="shared" si="8"/>
        <v>10.68</v>
      </c>
      <c r="E59" s="14">
        <f t="shared" si="8"/>
        <v>21.39</v>
      </c>
      <c r="F59" s="14">
        <f t="shared" si="8"/>
        <v>31.7</v>
      </c>
    </row>
    <row r="60" spans="1:7" x14ac:dyDescent="0.2">
      <c r="A60" t="s">
        <v>249</v>
      </c>
      <c r="B60" s="14">
        <f>+PERCENTILE(B3:B53,0.84)</f>
        <v>3.34</v>
      </c>
      <c r="C60" s="14">
        <f t="shared" ref="C60:F60" si="9">+PERCENTILE(C3:C53,0.84)</f>
        <v>7.3</v>
      </c>
      <c r="D60" s="14">
        <f t="shared" si="9"/>
        <v>12.21</v>
      </c>
      <c r="E60" s="14">
        <f t="shared" si="9"/>
        <v>25.09</v>
      </c>
      <c r="F60" s="14">
        <f t="shared" si="9"/>
        <v>36.979999999999997</v>
      </c>
    </row>
    <row r="61" spans="1:7" x14ac:dyDescent="0.2">
      <c r="A61" t="s">
        <v>250</v>
      </c>
      <c r="B61" s="14">
        <f>+(B60-B59)/2</f>
        <v>0.18499999999999983</v>
      </c>
      <c r="C61" s="14">
        <f t="shared" ref="C61:F61" si="10">+(C60-C59)/2</f>
        <v>0.42199999999999971</v>
      </c>
      <c r="D61" s="14">
        <f t="shared" si="10"/>
        <v>0.76500000000000057</v>
      </c>
      <c r="E61" s="14">
        <f t="shared" si="10"/>
        <v>1.8499999999999996</v>
      </c>
      <c r="F61" s="14">
        <f t="shared" si="10"/>
        <v>2.6399999999999988</v>
      </c>
      <c r="G61" t="s">
        <v>251</v>
      </c>
    </row>
    <row r="64" spans="1:7" x14ac:dyDescent="0.2">
      <c r="A64" s="1" t="s">
        <v>252</v>
      </c>
      <c r="B64" s="14">
        <v>3.03</v>
      </c>
      <c r="C64" s="14">
        <v>4.6900000000000004</v>
      </c>
      <c r="D64" s="14">
        <v>6.29</v>
      </c>
      <c r="E64" s="14">
        <v>9.44</v>
      </c>
      <c r="F64" s="14">
        <v>12.58</v>
      </c>
    </row>
    <row r="65" spans="1:6" x14ac:dyDescent="0.2">
      <c r="A65" s="18" t="s">
        <v>242</v>
      </c>
      <c r="B65" s="14">
        <f>+PI()*B64^2/100/4</f>
        <v>7.2106619983356324E-2</v>
      </c>
      <c r="C65" s="14">
        <f t="shared" ref="C65:F65" si="11">+PI()*C64^2/100/4</f>
        <v>0.17275696541906613</v>
      </c>
      <c r="D65" s="14">
        <f t="shared" si="11"/>
        <v>0.31073571476472983</v>
      </c>
      <c r="E65" s="14">
        <f t="shared" si="11"/>
        <v>0.69989657773734837</v>
      </c>
      <c r="F65" s="14">
        <f t="shared" si="11"/>
        <v>1.2429428590589193</v>
      </c>
    </row>
    <row r="66" spans="1:6" x14ac:dyDescent="0.2">
      <c r="A66" s="18" t="s">
        <v>263</v>
      </c>
      <c r="B66" s="14">
        <v>6.8799999999999972E-2</v>
      </c>
      <c r="C66" s="14">
        <v>0.23380000000000001</v>
      </c>
      <c r="D66" s="14">
        <v>5.4999999999999716E-2</v>
      </c>
      <c r="E66" s="14">
        <v>0.29800000000000093</v>
      </c>
      <c r="F66" s="14">
        <v>6.5800000000000303E-2</v>
      </c>
    </row>
    <row r="67" spans="1:6" x14ac:dyDescent="0.2">
      <c r="A67" s="18" t="s">
        <v>253</v>
      </c>
      <c r="B67" s="14">
        <f>+B65*SQRT(2*(B66/B64)^2)</f>
        <v>2.3154528720506131E-3</v>
      </c>
      <c r="C67" s="14">
        <f t="shared" ref="C67:F67" si="12">+C65*SQRT(2*(C66/C64)^2)</f>
        <v>1.2179297212788221E-2</v>
      </c>
      <c r="D67" s="14">
        <f t="shared" si="12"/>
        <v>3.8425383811396966E-3</v>
      </c>
      <c r="E67" s="14">
        <f t="shared" si="12"/>
        <v>3.1245907127480248E-2</v>
      </c>
      <c r="F67" s="14">
        <f t="shared" si="12"/>
        <v>9.1941463810543463E-3</v>
      </c>
    </row>
    <row r="69" spans="1:6" x14ac:dyDescent="0.2">
      <c r="B69" s="15" t="s">
        <v>254</v>
      </c>
      <c r="C69" s="15" t="s">
        <v>256</v>
      </c>
      <c r="D69" s="15" t="s">
        <v>255</v>
      </c>
      <c r="E69" s="15" t="s">
        <v>257</v>
      </c>
    </row>
    <row r="70" spans="1:6" x14ac:dyDescent="0.2">
      <c r="B70" s="15">
        <v>7.2106619983356324E-2</v>
      </c>
      <c r="C70" s="15">
        <v>3.2</v>
      </c>
      <c r="D70" s="15">
        <v>2.4988550797377905E-3</v>
      </c>
      <c r="E70" s="15">
        <v>0.18499999999999983</v>
      </c>
    </row>
    <row r="71" spans="1:6" x14ac:dyDescent="0.2">
      <c r="B71" s="15">
        <v>0.17275696541906613</v>
      </c>
      <c r="C71" s="15">
        <v>6.93</v>
      </c>
      <c r="D71" s="15">
        <v>1.8035227962220512E-2</v>
      </c>
      <c r="E71" s="15">
        <v>0.42199999999999971</v>
      </c>
    </row>
    <row r="72" spans="1:6" x14ac:dyDescent="0.2">
      <c r="B72" s="15">
        <v>0.31073571476472983</v>
      </c>
      <c r="C72" s="15">
        <v>11.64</v>
      </c>
      <c r="D72" s="15">
        <v>7.1749782649420894E-3</v>
      </c>
      <c r="E72" s="15">
        <v>0.76500000000000057</v>
      </c>
    </row>
    <row r="73" spans="1:6" x14ac:dyDescent="0.2">
      <c r="B73" s="15">
        <v>0.69989657773734837</v>
      </c>
      <c r="C73" s="15">
        <v>23.08</v>
      </c>
      <c r="D73" s="15">
        <v>7.6733091770102832E-2</v>
      </c>
      <c r="E73" s="15">
        <v>1.8499999999999996</v>
      </c>
    </row>
    <row r="74" spans="1:6" x14ac:dyDescent="0.2">
      <c r="B74" s="15">
        <v>1.2429428590589193</v>
      </c>
      <c r="C74" s="15">
        <v>34.479999999999997</v>
      </c>
      <c r="D74" s="15">
        <v>2.5225434208433296E-2</v>
      </c>
      <c r="E74" s="15">
        <v>2.6399999999999988</v>
      </c>
    </row>
  </sheetData>
  <sortState ref="M5:M88">
    <sortCondition ref="M4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Sinking Data</vt:lpstr>
      <vt:lpstr>Worksheet_homework1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</dc:creator>
  <cp:lastModifiedBy>Microsoft Office User</cp:lastModifiedBy>
  <dcterms:created xsi:type="dcterms:W3CDTF">2014-01-13T18:45:41Z</dcterms:created>
  <dcterms:modified xsi:type="dcterms:W3CDTF">2017-01-28T18:43:14Z</dcterms:modified>
</cp:coreProperties>
</file>