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4240" windowHeight="13740"/>
  </bookViews>
  <sheets>
    <sheet name="data" sheetId="1" r:id="rId1"/>
    <sheet name="table" sheetId="2" r:id="rId2"/>
    <sheet name="a_part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8" i="1" l="1"/>
  <c r="N29" i="1"/>
  <c r="Q38" i="1"/>
  <c r="P38" i="1"/>
  <c r="O38" i="1"/>
  <c r="Q35" i="1"/>
  <c r="P35" i="1"/>
  <c r="O35" i="1"/>
  <c r="N35" i="1"/>
  <c r="Q32" i="1"/>
  <c r="P32" i="1"/>
  <c r="O32" i="1"/>
  <c r="N32" i="1"/>
  <c r="Q29" i="1"/>
  <c r="P29" i="1"/>
  <c r="O29" i="1"/>
  <c r="L12" i="1"/>
  <c r="L13" i="1"/>
  <c r="L14" i="1"/>
  <c r="Q14" i="1"/>
  <c r="L15" i="1"/>
  <c r="L16" i="1"/>
  <c r="L17" i="1"/>
  <c r="Q17" i="1"/>
  <c r="L18" i="1"/>
  <c r="L19" i="1"/>
  <c r="L20" i="1"/>
  <c r="Q20" i="1"/>
  <c r="L21" i="1"/>
  <c r="L22" i="1"/>
  <c r="L23" i="1"/>
  <c r="Q23" i="1"/>
  <c r="K12" i="1"/>
  <c r="K13" i="1"/>
  <c r="K14" i="1"/>
  <c r="N14" i="1"/>
  <c r="M11" i="1"/>
  <c r="M12" i="1"/>
  <c r="K21" i="1"/>
  <c r="K22" i="1"/>
  <c r="K23" i="1"/>
  <c r="P23" i="1"/>
  <c r="K18" i="1"/>
  <c r="K19" i="1"/>
  <c r="K20" i="1"/>
  <c r="P20" i="1"/>
  <c r="K16" i="1"/>
  <c r="K17" i="1"/>
  <c r="K15" i="1"/>
  <c r="P17" i="1"/>
  <c r="P14" i="1"/>
  <c r="O23" i="1"/>
  <c r="O20" i="1"/>
  <c r="O17" i="1"/>
  <c r="O14" i="1"/>
  <c r="N23" i="1"/>
  <c r="N20" i="1"/>
  <c r="N17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9" i="1"/>
  <c r="M9" i="1"/>
  <c r="L9" i="1"/>
</calcChain>
</file>

<file path=xl/sharedStrings.xml><?xml version="1.0" encoding="utf-8"?>
<sst xmlns="http://schemas.openxmlformats.org/spreadsheetml/2006/main" count="140" uniqueCount="62">
  <si>
    <t>(solid std info)</t>
  </si>
  <si>
    <t>station</t>
  </si>
  <si>
    <t>Sample</t>
  </si>
  <si>
    <t>Tube #</t>
  </si>
  <si>
    <t>Dilution</t>
  </si>
  <si>
    <t>Fo</t>
  </si>
  <si>
    <t>Fa</t>
  </si>
  <si>
    <t xml:space="preserve">Chl </t>
  </si>
  <si>
    <t>Phaeo</t>
  </si>
  <si>
    <t>Fo/Fa</t>
  </si>
  <si>
    <t>average</t>
  </si>
  <si>
    <t>QA-initials</t>
  </si>
  <si>
    <t>Filtr. Date</t>
  </si>
  <si>
    <t>[L]</t>
  </si>
  <si>
    <t>Factor</t>
  </si>
  <si>
    <t>[FSU]</t>
  </si>
  <si>
    <t>[ug/L]</t>
  </si>
  <si>
    <t>Chl</t>
  </si>
  <si>
    <t>phaeo</t>
  </si>
  <si>
    <t>Cruise:</t>
  </si>
  <si>
    <t>DMC ESTUARY</t>
  </si>
  <si>
    <t>Calibration Info: Turner Designs model 10-AU</t>
  </si>
  <si>
    <t>Cal. Date:</t>
  </si>
  <si>
    <t xml:space="preserve">Fs = </t>
  </si>
  <si>
    <t>Fo/Fa max</t>
  </si>
  <si>
    <t>blank</t>
  </si>
  <si>
    <t>surf</t>
  </si>
  <si>
    <t>4m</t>
  </si>
  <si>
    <t>open ocean</t>
  </si>
  <si>
    <t>Damariscotta river</t>
  </si>
  <si>
    <t>standard</t>
  </si>
  <si>
    <t>high</t>
  </si>
  <si>
    <t>low</t>
  </si>
  <si>
    <t>room temperature</t>
  </si>
  <si>
    <t>depth (m)</t>
  </si>
  <si>
    <t>90% acetone</t>
  </si>
  <si>
    <t>medium</t>
  </si>
  <si>
    <t>SD Chl</t>
  </si>
  <si>
    <t>SD phaeo</t>
  </si>
  <si>
    <t>depth/station</t>
  </si>
  <si>
    <t>0.54 ± 0.04</t>
  </si>
  <si>
    <t>0.07 ± 0.01</t>
  </si>
  <si>
    <t>0.65 ± 0.06</t>
  </si>
  <si>
    <t>0.07 ± 0.02</t>
  </si>
  <si>
    <t>2.90 ± 0.04</t>
  </si>
  <si>
    <t>2.44 ± 0.06</t>
  </si>
  <si>
    <t>1.07 ± 0.06</t>
  </si>
  <si>
    <t>1.13 ± 0.09</t>
  </si>
  <si>
    <t>1 (ocean)</t>
  </si>
  <si>
    <t>2 (river)</t>
  </si>
  <si>
    <t>filter_diameter (mm)</t>
  </si>
  <si>
    <t>absorbance</t>
  </si>
  <si>
    <t>a_part (m-1)</t>
  </si>
  <si>
    <t>a_NAP (m-1)</t>
  </si>
  <si>
    <t>a_phyt (m-1)</t>
  </si>
  <si>
    <t>time</t>
  </si>
  <si>
    <t>11h56</t>
  </si>
  <si>
    <t>12h06</t>
  </si>
  <si>
    <t>14h49</t>
  </si>
  <si>
    <t>14h56</t>
  </si>
  <si>
    <t>5m</t>
  </si>
  <si>
    <t>4.5m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</si>
</sst>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0.000"/>
    <numFmt numFmtId="166" formatCode="0.000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0" fillId="0" borderId="0" xfId="0" applyNumberFormat="1"/>
    <xf numFmtId="1" fontId="0" fillId="0" borderId="0" xfId="0" applyNumberFormat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5" fontId="2" fillId="0" borderId="1" xfId="0" quotePrefix="1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0" xfId="0" applyFont="1" applyFill="1"/>
    <xf numFmtId="0" fontId="2" fillId="3" borderId="0" xfId="0" applyFont="1" applyFill="1"/>
    <xf numFmtId="164" fontId="2" fillId="3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0" xfId="0" applyNumberFormat="1" applyFont="1"/>
    <xf numFmtId="2" fontId="5" fillId="0" borderId="0" xfId="0" applyNumberFormat="1" applyFont="1"/>
    <xf numFmtId="0" fontId="2" fillId="2" borderId="0" xfId="0" applyFont="1" applyFill="1"/>
    <xf numFmtId="2" fontId="2" fillId="0" borderId="0" xfId="0" applyNumberFormat="1" applyFont="1"/>
    <xf numFmtId="164" fontId="4" fillId="0" borderId="0" xfId="0" applyNumberFormat="1" applyFont="1"/>
    <xf numFmtId="0" fontId="4" fillId="0" borderId="0" xfId="0" applyNumberFormat="1" applyFont="1"/>
    <xf numFmtId="15" fontId="4" fillId="0" borderId="0" xfId="0" applyNumberFormat="1" applyFont="1"/>
    <xf numFmtId="1" fontId="6" fillId="0" borderId="3" xfId="0" applyNumberFormat="1" applyFont="1" applyBorder="1"/>
    <xf numFmtId="2" fontId="6" fillId="0" borderId="3" xfId="0" applyNumberFormat="1" applyFont="1" applyBorder="1"/>
    <xf numFmtId="2" fontId="3" fillId="0" borderId="0" xfId="0" applyNumberFormat="1" applyFont="1"/>
    <xf numFmtId="2" fontId="4" fillId="2" borderId="0" xfId="0" applyNumberFormat="1" applyFont="1" applyFill="1"/>
    <xf numFmtId="0" fontId="4" fillId="0" borderId="0" xfId="0" applyFont="1"/>
    <xf numFmtId="1" fontId="1" fillId="0" borderId="0" xfId="0" applyNumberFormat="1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/>
    <xf numFmtId="0" fontId="1" fillId="2" borderId="0" xfId="0" applyNumberFormat="1" applyFont="1" applyFill="1"/>
    <xf numFmtId="166" fontId="0" fillId="0" borderId="0" xfId="0" applyNumberFormat="1" applyFill="1" applyBorder="1"/>
    <xf numFmtId="166" fontId="0" fillId="2" borderId="0" xfId="0" applyNumberFormat="1" applyFill="1" applyBorder="1"/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5" borderId="4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station1_0m</c:v>
          </c:tx>
          <c:spPr>
            <a:ln w="47625">
              <a:noFill/>
            </a:ln>
          </c:spPr>
          <c:xVal>
            <c:numRef>
              <c:f>data!$C$12:$C$14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xVal>
          <c:yVal>
            <c:numRef>
              <c:f>data!$K$12:$K$14</c:f>
              <c:numCache>
                <c:formatCode>General</c:formatCode>
                <c:ptCount val="3"/>
                <c:pt idx="0">
                  <c:v>0.5331626590909091</c:v>
                </c:pt>
                <c:pt idx="1">
                  <c:v>0.51214190909090906</c:v>
                </c:pt>
                <c:pt idx="2">
                  <c:v>0.58858100000000002</c:v>
                </c:pt>
              </c:numCache>
            </c:numRef>
          </c:yVal>
          <c:smooth val="0"/>
        </c:ser>
        <c:ser>
          <c:idx val="1"/>
          <c:order val="1"/>
          <c:tx>
            <c:v>station1_4m</c:v>
          </c:tx>
          <c:spPr>
            <a:ln w="47625">
              <a:noFill/>
            </a:ln>
          </c:spPr>
          <c:xVal>
            <c:numRef>
              <c:f>data!$C$15:$C$17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xVal>
          <c:yVal>
            <c:numRef>
              <c:f>data!$K$15:$K$17</c:f>
              <c:numCache>
                <c:formatCode>General</c:formatCode>
                <c:ptCount val="3"/>
                <c:pt idx="0">
                  <c:v>0.57520415909090905</c:v>
                </c:pt>
                <c:pt idx="1">
                  <c:v>0.68986279545454554</c:v>
                </c:pt>
                <c:pt idx="2">
                  <c:v>0.68412986363636363</c:v>
                </c:pt>
              </c:numCache>
            </c:numRef>
          </c:yVal>
          <c:smooth val="0"/>
        </c:ser>
        <c:ser>
          <c:idx val="2"/>
          <c:order val="2"/>
          <c:tx>
            <c:v>station2_0m</c:v>
          </c:tx>
          <c:spPr>
            <a:ln w="47625">
              <a:noFill/>
            </a:ln>
          </c:spPr>
          <c:xVal>
            <c:numRef>
              <c:f>data!$C$18:$C$20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data!$K$18:$K$20</c:f>
              <c:numCache>
                <c:formatCode>General</c:formatCode>
                <c:ptCount val="3"/>
                <c:pt idx="0">
                  <c:v>2.9429050000000001</c:v>
                </c:pt>
                <c:pt idx="1">
                  <c:v>2.8855756818181821</c:v>
                </c:pt>
                <c:pt idx="2">
                  <c:v>2.8664659090909095</c:v>
                </c:pt>
              </c:numCache>
            </c:numRef>
          </c:yVal>
          <c:smooth val="0"/>
        </c:ser>
        <c:ser>
          <c:idx val="3"/>
          <c:order val="3"/>
          <c:tx>
            <c:v>station2_4m</c:v>
          </c:tx>
          <c:spPr>
            <a:ln w="47625">
              <a:noFill/>
            </a:ln>
          </c:spPr>
          <c:xVal>
            <c:numRef>
              <c:f>data!$C$21:$C$23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data!$K$21:$K$23</c:f>
              <c:numCache>
                <c:formatCode>General</c:formatCode>
                <c:ptCount val="3"/>
                <c:pt idx="0">
                  <c:v>2.3696118181818182</c:v>
                </c:pt>
                <c:pt idx="1">
                  <c:v>2.4842704545454546</c:v>
                </c:pt>
                <c:pt idx="2">
                  <c:v>2.4651606818181819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55040"/>
        <c:axId val="42456960"/>
      </c:scatterChart>
      <c:valAx>
        <c:axId val="424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station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456960"/>
        <c:crosses val="autoZero"/>
        <c:crossBetween val="midCat"/>
        <c:minorUnit val="1"/>
      </c:valAx>
      <c:valAx>
        <c:axId val="42456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Chl concentration (mg/m3)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455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504825</xdr:colOff>
      <xdr:row>0</xdr:row>
      <xdr:rowOff>0</xdr:rowOff>
    </xdr:from>
    <xdr:to>
      <xdr:col>22</xdr:col>
      <xdr:colOff>133350</xdr:colOff>
      <xdr:row>3</xdr:row>
      <xdr:rowOff>184258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182600" y="0"/>
          <a:ext cx="1457325" cy="77480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spreadsheet for analyses done with the new Turner Designs model 10-AU  fluorometer.  Assumes 5 ml extracts.</a:t>
          </a:r>
        </a:p>
      </xdr:txBody>
    </xdr:sp>
    <xdr:clientData/>
  </xdr:twoCellAnchor>
  <xdr:twoCellAnchor>
    <xdr:from>
      <xdr:col>3</xdr:col>
      <xdr:colOff>660400</xdr:colOff>
      <xdr:row>39</xdr:row>
      <xdr:rowOff>88900</xdr:rowOff>
    </xdr:from>
    <xdr:to>
      <xdr:col>12</xdr:col>
      <xdr:colOff>774700</xdr:colOff>
      <xdr:row>66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4"/>
  <sheetViews>
    <sheetView tabSelected="1" topLeftCell="A13" workbookViewId="0">
      <selection activeCell="N39" sqref="N39"/>
    </sheetView>
  </sheetViews>
  <sheetFormatPr defaultColWidth="8.85546875" defaultRowHeight="15" x14ac:dyDescent="0.2"/>
  <cols>
    <col min="1" max="1" width="10.140625" style="7" bestFit="1" customWidth="1"/>
    <col min="2" max="2" width="10.140625" style="7" customWidth="1"/>
    <col min="3" max="3" width="7.140625" style="7" bestFit="1" customWidth="1"/>
    <col min="4" max="4" width="9.85546875" style="8" bestFit="1" customWidth="1"/>
    <col min="5" max="5" width="17.42578125" style="7" bestFit="1" customWidth="1"/>
    <col min="6" max="6" width="13" style="7" bestFit="1" customWidth="1"/>
    <col min="7" max="7" width="6.140625" style="6" bestFit="1" customWidth="1"/>
    <col min="8" max="8" width="8.28515625" style="30" customWidth="1"/>
    <col min="9" max="9" width="12.7109375" style="31" customWidth="1"/>
    <col min="10" max="10" width="11.28515625" style="31" customWidth="1"/>
    <col min="11" max="11" width="11.42578125" style="32" customWidth="1"/>
    <col min="12" max="12" width="7.28515625" style="6" customWidth="1"/>
    <col min="13" max="13" width="11.28515625" style="6" customWidth="1"/>
    <col min="14" max="14" width="10" style="6" customWidth="1"/>
    <col min="15" max="15" width="10.42578125" style="6" customWidth="1"/>
    <col min="16" max="17" width="11.28515625" style="6" customWidth="1"/>
    <col min="18" max="18" width="11.7109375" style="6" customWidth="1"/>
    <col min="19" max="19" width="9.140625" style="6" bestFit="1" customWidth="1"/>
    <col min="20" max="258" width="8.85546875" style="6"/>
    <col min="259" max="262" width="13.42578125" style="6" customWidth="1"/>
    <col min="263" max="263" width="14.140625" style="6" customWidth="1"/>
    <col min="264" max="264" width="7.7109375" style="6" customWidth="1"/>
    <col min="265" max="265" width="8" style="6" customWidth="1"/>
    <col min="266" max="266" width="12.7109375" style="6" customWidth="1"/>
    <col min="267" max="267" width="11.28515625" style="6" customWidth="1"/>
    <col min="268" max="268" width="11.42578125" style="6" customWidth="1"/>
    <col min="269" max="269" width="7.28515625" style="6" customWidth="1"/>
    <col min="270" max="270" width="11.28515625" style="6" customWidth="1"/>
    <col min="271" max="271" width="10" style="6" customWidth="1"/>
    <col min="272" max="272" width="10.42578125" style="6" customWidth="1"/>
    <col min="273" max="273" width="11.28515625" style="6" customWidth="1"/>
    <col min="274" max="274" width="11.7109375" style="6" customWidth="1"/>
    <col min="275" max="514" width="8.85546875" style="6"/>
    <col min="515" max="518" width="13.42578125" style="6" customWidth="1"/>
    <col min="519" max="519" width="14.140625" style="6" customWidth="1"/>
    <col min="520" max="520" width="7.7109375" style="6" customWidth="1"/>
    <col min="521" max="521" width="8" style="6" customWidth="1"/>
    <col min="522" max="522" width="12.7109375" style="6" customWidth="1"/>
    <col min="523" max="523" width="11.28515625" style="6" customWidth="1"/>
    <col min="524" max="524" width="11.42578125" style="6" customWidth="1"/>
    <col min="525" max="525" width="7.28515625" style="6" customWidth="1"/>
    <col min="526" max="526" width="11.28515625" style="6" customWidth="1"/>
    <col min="527" max="527" width="10" style="6" customWidth="1"/>
    <col min="528" max="528" width="10.42578125" style="6" customWidth="1"/>
    <col min="529" max="529" width="11.28515625" style="6" customWidth="1"/>
    <col min="530" max="530" width="11.7109375" style="6" customWidth="1"/>
    <col min="531" max="770" width="8.85546875" style="6"/>
    <col min="771" max="774" width="13.42578125" style="6" customWidth="1"/>
    <col min="775" max="775" width="14.140625" style="6" customWidth="1"/>
    <col min="776" max="776" width="7.7109375" style="6" customWidth="1"/>
    <col min="777" max="777" width="8" style="6" customWidth="1"/>
    <col min="778" max="778" width="12.7109375" style="6" customWidth="1"/>
    <col min="779" max="779" width="11.28515625" style="6" customWidth="1"/>
    <col min="780" max="780" width="11.42578125" style="6" customWidth="1"/>
    <col min="781" max="781" width="7.28515625" style="6" customWidth="1"/>
    <col min="782" max="782" width="11.28515625" style="6" customWidth="1"/>
    <col min="783" max="783" width="10" style="6" customWidth="1"/>
    <col min="784" max="784" width="10.42578125" style="6" customWidth="1"/>
    <col min="785" max="785" width="11.28515625" style="6" customWidth="1"/>
    <col min="786" max="786" width="11.7109375" style="6" customWidth="1"/>
    <col min="787" max="1026" width="8.85546875" style="6"/>
    <col min="1027" max="1030" width="13.42578125" style="6" customWidth="1"/>
    <col min="1031" max="1031" width="14.140625" style="6" customWidth="1"/>
    <col min="1032" max="1032" width="7.7109375" style="6" customWidth="1"/>
    <col min="1033" max="1033" width="8" style="6" customWidth="1"/>
    <col min="1034" max="1034" width="12.7109375" style="6" customWidth="1"/>
    <col min="1035" max="1035" width="11.28515625" style="6" customWidth="1"/>
    <col min="1036" max="1036" width="11.42578125" style="6" customWidth="1"/>
    <col min="1037" max="1037" width="7.28515625" style="6" customWidth="1"/>
    <col min="1038" max="1038" width="11.28515625" style="6" customWidth="1"/>
    <col min="1039" max="1039" width="10" style="6" customWidth="1"/>
    <col min="1040" max="1040" width="10.42578125" style="6" customWidth="1"/>
    <col min="1041" max="1041" width="11.28515625" style="6" customWidth="1"/>
    <col min="1042" max="1042" width="11.7109375" style="6" customWidth="1"/>
    <col min="1043" max="1282" width="8.85546875" style="6"/>
    <col min="1283" max="1286" width="13.42578125" style="6" customWidth="1"/>
    <col min="1287" max="1287" width="14.140625" style="6" customWidth="1"/>
    <col min="1288" max="1288" width="7.7109375" style="6" customWidth="1"/>
    <col min="1289" max="1289" width="8" style="6" customWidth="1"/>
    <col min="1290" max="1290" width="12.7109375" style="6" customWidth="1"/>
    <col min="1291" max="1291" width="11.28515625" style="6" customWidth="1"/>
    <col min="1292" max="1292" width="11.42578125" style="6" customWidth="1"/>
    <col min="1293" max="1293" width="7.28515625" style="6" customWidth="1"/>
    <col min="1294" max="1294" width="11.28515625" style="6" customWidth="1"/>
    <col min="1295" max="1295" width="10" style="6" customWidth="1"/>
    <col min="1296" max="1296" width="10.42578125" style="6" customWidth="1"/>
    <col min="1297" max="1297" width="11.28515625" style="6" customWidth="1"/>
    <col min="1298" max="1298" width="11.7109375" style="6" customWidth="1"/>
    <col min="1299" max="1538" width="8.85546875" style="6"/>
    <col min="1539" max="1542" width="13.42578125" style="6" customWidth="1"/>
    <col min="1543" max="1543" width="14.140625" style="6" customWidth="1"/>
    <col min="1544" max="1544" width="7.7109375" style="6" customWidth="1"/>
    <col min="1545" max="1545" width="8" style="6" customWidth="1"/>
    <col min="1546" max="1546" width="12.7109375" style="6" customWidth="1"/>
    <col min="1547" max="1547" width="11.28515625" style="6" customWidth="1"/>
    <col min="1548" max="1548" width="11.42578125" style="6" customWidth="1"/>
    <col min="1549" max="1549" width="7.28515625" style="6" customWidth="1"/>
    <col min="1550" max="1550" width="11.28515625" style="6" customWidth="1"/>
    <col min="1551" max="1551" width="10" style="6" customWidth="1"/>
    <col min="1552" max="1552" width="10.42578125" style="6" customWidth="1"/>
    <col min="1553" max="1553" width="11.28515625" style="6" customWidth="1"/>
    <col min="1554" max="1554" width="11.7109375" style="6" customWidth="1"/>
    <col min="1555" max="1794" width="8.85546875" style="6"/>
    <col min="1795" max="1798" width="13.42578125" style="6" customWidth="1"/>
    <col min="1799" max="1799" width="14.140625" style="6" customWidth="1"/>
    <col min="1800" max="1800" width="7.7109375" style="6" customWidth="1"/>
    <col min="1801" max="1801" width="8" style="6" customWidth="1"/>
    <col min="1802" max="1802" width="12.7109375" style="6" customWidth="1"/>
    <col min="1803" max="1803" width="11.28515625" style="6" customWidth="1"/>
    <col min="1804" max="1804" width="11.42578125" style="6" customWidth="1"/>
    <col min="1805" max="1805" width="7.28515625" style="6" customWidth="1"/>
    <col min="1806" max="1806" width="11.28515625" style="6" customWidth="1"/>
    <col min="1807" max="1807" width="10" style="6" customWidth="1"/>
    <col min="1808" max="1808" width="10.42578125" style="6" customWidth="1"/>
    <col min="1809" max="1809" width="11.28515625" style="6" customWidth="1"/>
    <col min="1810" max="1810" width="11.7109375" style="6" customWidth="1"/>
    <col min="1811" max="2050" width="8.85546875" style="6"/>
    <col min="2051" max="2054" width="13.42578125" style="6" customWidth="1"/>
    <col min="2055" max="2055" width="14.140625" style="6" customWidth="1"/>
    <col min="2056" max="2056" width="7.7109375" style="6" customWidth="1"/>
    <col min="2057" max="2057" width="8" style="6" customWidth="1"/>
    <col min="2058" max="2058" width="12.7109375" style="6" customWidth="1"/>
    <col min="2059" max="2059" width="11.28515625" style="6" customWidth="1"/>
    <col min="2060" max="2060" width="11.42578125" style="6" customWidth="1"/>
    <col min="2061" max="2061" width="7.28515625" style="6" customWidth="1"/>
    <col min="2062" max="2062" width="11.28515625" style="6" customWidth="1"/>
    <col min="2063" max="2063" width="10" style="6" customWidth="1"/>
    <col min="2064" max="2064" width="10.42578125" style="6" customWidth="1"/>
    <col min="2065" max="2065" width="11.28515625" style="6" customWidth="1"/>
    <col min="2066" max="2066" width="11.7109375" style="6" customWidth="1"/>
    <col min="2067" max="2306" width="8.85546875" style="6"/>
    <col min="2307" max="2310" width="13.42578125" style="6" customWidth="1"/>
    <col min="2311" max="2311" width="14.140625" style="6" customWidth="1"/>
    <col min="2312" max="2312" width="7.7109375" style="6" customWidth="1"/>
    <col min="2313" max="2313" width="8" style="6" customWidth="1"/>
    <col min="2314" max="2314" width="12.7109375" style="6" customWidth="1"/>
    <col min="2315" max="2315" width="11.28515625" style="6" customWidth="1"/>
    <col min="2316" max="2316" width="11.42578125" style="6" customWidth="1"/>
    <col min="2317" max="2317" width="7.28515625" style="6" customWidth="1"/>
    <col min="2318" max="2318" width="11.28515625" style="6" customWidth="1"/>
    <col min="2319" max="2319" width="10" style="6" customWidth="1"/>
    <col min="2320" max="2320" width="10.42578125" style="6" customWidth="1"/>
    <col min="2321" max="2321" width="11.28515625" style="6" customWidth="1"/>
    <col min="2322" max="2322" width="11.7109375" style="6" customWidth="1"/>
    <col min="2323" max="2562" width="8.85546875" style="6"/>
    <col min="2563" max="2566" width="13.42578125" style="6" customWidth="1"/>
    <col min="2567" max="2567" width="14.140625" style="6" customWidth="1"/>
    <col min="2568" max="2568" width="7.7109375" style="6" customWidth="1"/>
    <col min="2569" max="2569" width="8" style="6" customWidth="1"/>
    <col min="2570" max="2570" width="12.7109375" style="6" customWidth="1"/>
    <col min="2571" max="2571" width="11.28515625" style="6" customWidth="1"/>
    <col min="2572" max="2572" width="11.42578125" style="6" customWidth="1"/>
    <col min="2573" max="2573" width="7.28515625" style="6" customWidth="1"/>
    <col min="2574" max="2574" width="11.28515625" style="6" customWidth="1"/>
    <col min="2575" max="2575" width="10" style="6" customWidth="1"/>
    <col min="2576" max="2576" width="10.42578125" style="6" customWidth="1"/>
    <col min="2577" max="2577" width="11.28515625" style="6" customWidth="1"/>
    <col min="2578" max="2578" width="11.7109375" style="6" customWidth="1"/>
    <col min="2579" max="2818" width="8.85546875" style="6"/>
    <col min="2819" max="2822" width="13.42578125" style="6" customWidth="1"/>
    <col min="2823" max="2823" width="14.140625" style="6" customWidth="1"/>
    <col min="2824" max="2824" width="7.7109375" style="6" customWidth="1"/>
    <col min="2825" max="2825" width="8" style="6" customWidth="1"/>
    <col min="2826" max="2826" width="12.7109375" style="6" customWidth="1"/>
    <col min="2827" max="2827" width="11.28515625" style="6" customWidth="1"/>
    <col min="2828" max="2828" width="11.42578125" style="6" customWidth="1"/>
    <col min="2829" max="2829" width="7.28515625" style="6" customWidth="1"/>
    <col min="2830" max="2830" width="11.28515625" style="6" customWidth="1"/>
    <col min="2831" max="2831" width="10" style="6" customWidth="1"/>
    <col min="2832" max="2832" width="10.42578125" style="6" customWidth="1"/>
    <col min="2833" max="2833" width="11.28515625" style="6" customWidth="1"/>
    <col min="2834" max="2834" width="11.7109375" style="6" customWidth="1"/>
    <col min="2835" max="3074" width="8.85546875" style="6"/>
    <col min="3075" max="3078" width="13.42578125" style="6" customWidth="1"/>
    <col min="3079" max="3079" width="14.140625" style="6" customWidth="1"/>
    <col min="3080" max="3080" width="7.7109375" style="6" customWidth="1"/>
    <col min="3081" max="3081" width="8" style="6" customWidth="1"/>
    <col min="3082" max="3082" width="12.7109375" style="6" customWidth="1"/>
    <col min="3083" max="3083" width="11.28515625" style="6" customWidth="1"/>
    <col min="3084" max="3084" width="11.42578125" style="6" customWidth="1"/>
    <col min="3085" max="3085" width="7.28515625" style="6" customWidth="1"/>
    <col min="3086" max="3086" width="11.28515625" style="6" customWidth="1"/>
    <col min="3087" max="3087" width="10" style="6" customWidth="1"/>
    <col min="3088" max="3088" width="10.42578125" style="6" customWidth="1"/>
    <col min="3089" max="3089" width="11.28515625" style="6" customWidth="1"/>
    <col min="3090" max="3090" width="11.7109375" style="6" customWidth="1"/>
    <col min="3091" max="3330" width="8.85546875" style="6"/>
    <col min="3331" max="3334" width="13.42578125" style="6" customWidth="1"/>
    <col min="3335" max="3335" width="14.140625" style="6" customWidth="1"/>
    <col min="3336" max="3336" width="7.7109375" style="6" customWidth="1"/>
    <col min="3337" max="3337" width="8" style="6" customWidth="1"/>
    <col min="3338" max="3338" width="12.7109375" style="6" customWidth="1"/>
    <col min="3339" max="3339" width="11.28515625" style="6" customWidth="1"/>
    <col min="3340" max="3340" width="11.42578125" style="6" customWidth="1"/>
    <col min="3341" max="3341" width="7.28515625" style="6" customWidth="1"/>
    <col min="3342" max="3342" width="11.28515625" style="6" customWidth="1"/>
    <col min="3343" max="3343" width="10" style="6" customWidth="1"/>
    <col min="3344" max="3344" width="10.42578125" style="6" customWidth="1"/>
    <col min="3345" max="3345" width="11.28515625" style="6" customWidth="1"/>
    <col min="3346" max="3346" width="11.7109375" style="6" customWidth="1"/>
    <col min="3347" max="3586" width="8.85546875" style="6"/>
    <col min="3587" max="3590" width="13.42578125" style="6" customWidth="1"/>
    <col min="3591" max="3591" width="14.140625" style="6" customWidth="1"/>
    <col min="3592" max="3592" width="7.7109375" style="6" customWidth="1"/>
    <col min="3593" max="3593" width="8" style="6" customWidth="1"/>
    <col min="3594" max="3594" width="12.7109375" style="6" customWidth="1"/>
    <col min="3595" max="3595" width="11.28515625" style="6" customWidth="1"/>
    <col min="3596" max="3596" width="11.42578125" style="6" customWidth="1"/>
    <col min="3597" max="3597" width="7.28515625" style="6" customWidth="1"/>
    <col min="3598" max="3598" width="11.28515625" style="6" customWidth="1"/>
    <col min="3599" max="3599" width="10" style="6" customWidth="1"/>
    <col min="3600" max="3600" width="10.42578125" style="6" customWidth="1"/>
    <col min="3601" max="3601" width="11.28515625" style="6" customWidth="1"/>
    <col min="3602" max="3602" width="11.7109375" style="6" customWidth="1"/>
    <col min="3603" max="3842" width="8.85546875" style="6"/>
    <col min="3843" max="3846" width="13.42578125" style="6" customWidth="1"/>
    <col min="3847" max="3847" width="14.140625" style="6" customWidth="1"/>
    <col min="3848" max="3848" width="7.7109375" style="6" customWidth="1"/>
    <col min="3849" max="3849" width="8" style="6" customWidth="1"/>
    <col min="3850" max="3850" width="12.7109375" style="6" customWidth="1"/>
    <col min="3851" max="3851" width="11.28515625" style="6" customWidth="1"/>
    <col min="3852" max="3852" width="11.42578125" style="6" customWidth="1"/>
    <col min="3853" max="3853" width="7.28515625" style="6" customWidth="1"/>
    <col min="3854" max="3854" width="11.28515625" style="6" customWidth="1"/>
    <col min="3855" max="3855" width="10" style="6" customWidth="1"/>
    <col min="3856" max="3856" width="10.42578125" style="6" customWidth="1"/>
    <col min="3857" max="3857" width="11.28515625" style="6" customWidth="1"/>
    <col min="3858" max="3858" width="11.7109375" style="6" customWidth="1"/>
    <col min="3859" max="4098" width="8.85546875" style="6"/>
    <col min="4099" max="4102" width="13.42578125" style="6" customWidth="1"/>
    <col min="4103" max="4103" width="14.140625" style="6" customWidth="1"/>
    <col min="4104" max="4104" width="7.7109375" style="6" customWidth="1"/>
    <col min="4105" max="4105" width="8" style="6" customWidth="1"/>
    <col min="4106" max="4106" width="12.7109375" style="6" customWidth="1"/>
    <col min="4107" max="4107" width="11.28515625" style="6" customWidth="1"/>
    <col min="4108" max="4108" width="11.42578125" style="6" customWidth="1"/>
    <col min="4109" max="4109" width="7.28515625" style="6" customWidth="1"/>
    <col min="4110" max="4110" width="11.28515625" style="6" customWidth="1"/>
    <col min="4111" max="4111" width="10" style="6" customWidth="1"/>
    <col min="4112" max="4112" width="10.42578125" style="6" customWidth="1"/>
    <col min="4113" max="4113" width="11.28515625" style="6" customWidth="1"/>
    <col min="4114" max="4114" width="11.7109375" style="6" customWidth="1"/>
    <col min="4115" max="4354" width="8.85546875" style="6"/>
    <col min="4355" max="4358" width="13.42578125" style="6" customWidth="1"/>
    <col min="4359" max="4359" width="14.140625" style="6" customWidth="1"/>
    <col min="4360" max="4360" width="7.7109375" style="6" customWidth="1"/>
    <col min="4361" max="4361" width="8" style="6" customWidth="1"/>
    <col min="4362" max="4362" width="12.7109375" style="6" customWidth="1"/>
    <col min="4363" max="4363" width="11.28515625" style="6" customWidth="1"/>
    <col min="4364" max="4364" width="11.42578125" style="6" customWidth="1"/>
    <col min="4365" max="4365" width="7.28515625" style="6" customWidth="1"/>
    <col min="4366" max="4366" width="11.28515625" style="6" customWidth="1"/>
    <col min="4367" max="4367" width="10" style="6" customWidth="1"/>
    <col min="4368" max="4368" width="10.42578125" style="6" customWidth="1"/>
    <col min="4369" max="4369" width="11.28515625" style="6" customWidth="1"/>
    <col min="4370" max="4370" width="11.7109375" style="6" customWidth="1"/>
    <col min="4371" max="4610" width="8.85546875" style="6"/>
    <col min="4611" max="4614" width="13.42578125" style="6" customWidth="1"/>
    <col min="4615" max="4615" width="14.140625" style="6" customWidth="1"/>
    <col min="4616" max="4616" width="7.7109375" style="6" customWidth="1"/>
    <col min="4617" max="4617" width="8" style="6" customWidth="1"/>
    <col min="4618" max="4618" width="12.7109375" style="6" customWidth="1"/>
    <col min="4619" max="4619" width="11.28515625" style="6" customWidth="1"/>
    <col min="4620" max="4620" width="11.42578125" style="6" customWidth="1"/>
    <col min="4621" max="4621" width="7.28515625" style="6" customWidth="1"/>
    <col min="4622" max="4622" width="11.28515625" style="6" customWidth="1"/>
    <col min="4623" max="4623" width="10" style="6" customWidth="1"/>
    <col min="4624" max="4624" width="10.42578125" style="6" customWidth="1"/>
    <col min="4625" max="4625" width="11.28515625" style="6" customWidth="1"/>
    <col min="4626" max="4626" width="11.7109375" style="6" customWidth="1"/>
    <col min="4627" max="4866" width="8.85546875" style="6"/>
    <col min="4867" max="4870" width="13.42578125" style="6" customWidth="1"/>
    <col min="4871" max="4871" width="14.140625" style="6" customWidth="1"/>
    <col min="4872" max="4872" width="7.7109375" style="6" customWidth="1"/>
    <col min="4873" max="4873" width="8" style="6" customWidth="1"/>
    <col min="4874" max="4874" width="12.7109375" style="6" customWidth="1"/>
    <col min="4875" max="4875" width="11.28515625" style="6" customWidth="1"/>
    <col min="4876" max="4876" width="11.42578125" style="6" customWidth="1"/>
    <col min="4877" max="4877" width="7.28515625" style="6" customWidth="1"/>
    <col min="4878" max="4878" width="11.28515625" style="6" customWidth="1"/>
    <col min="4879" max="4879" width="10" style="6" customWidth="1"/>
    <col min="4880" max="4880" width="10.42578125" style="6" customWidth="1"/>
    <col min="4881" max="4881" width="11.28515625" style="6" customWidth="1"/>
    <col min="4882" max="4882" width="11.7109375" style="6" customWidth="1"/>
    <col min="4883" max="5122" width="8.85546875" style="6"/>
    <col min="5123" max="5126" width="13.42578125" style="6" customWidth="1"/>
    <col min="5127" max="5127" width="14.140625" style="6" customWidth="1"/>
    <col min="5128" max="5128" width="7.7109375" style="6" customWidth="1"/>
    <col min="5129" max="5129" width="8" style="6" customWidth="1"/>
    <col min="5130" max="5130" width="12.7109375" style="6" customWidth="1"/>
    <col min="5131" max="5131" width="11.28515625" style="6" customWidth="1"/>
    <col min="5132" max="5132" width="11.42578125" style="6" customWidth="1"/>
    <col min="5133" max="5133" width="7.28515625" style="6" customWidth="1"/>
    <col min="5134" max="5134" width="11.28515625" style="6" customWidth="1"/>
    <col min="5135" max="5135" width="10" style="6" customWidth="1"/>
    <col min="5136" max="5136" width="10.42578125" style="6" customWidth="1"/>
    <col min="5137" max="5137" width="11.28515625" style="6" customWidth="1"/>
    <col min="5138" max="5138" width="11.7109375" style="6" customWidth="1"/>
    <col min="5139" max="5378" width="8.85546875" style="6"/>
    <col min="5379" max="5382" width="13.42578125" style="6" customWidth="1"/>
    <col min="5383" max="5383" width="14.140625" style="6" customWidth="1"/>
    <col min="5384" max="5384" width="7.7109375" style="6" customWidth="1"/>
    <col min="5385" max="5385" width="8" style="6" customWidth="1"/>
    <col min="5386" max="5386" width="12.7109375" style="6" customWidth="1"/>
    <col min="5387" max="5387" width="11.28515625" style="6" customWidth="1"/>
    <col min="5388" max="5388" width="11.42578125" style="6" customWidth="1"/>
    <col min="5389" max="5389" width="7.28515625" style="6" customWidth="1"/>
    <col min="5390" max="5390" width="11.28515625" style="6" customWidth="1"/>
    <col min="5391" max="5391" width="10" style="6" customWidth="1"/>
    <col min="5392" max="5392" width="10.42578125" style="6" customWidth="1"/>
    <col min="5393" max="5393" width="11.28515625" style="6" customWidth="1"/>
    <col min="5394" max="5394" width="11.7109375" style="6" customWidth="1"/>
    <col min="5395" max="5634" width="8.85546875" style="6"/>
    <col min="5635" max="5638" width="13.42578125" style="6" customWidth="1"/>
    <col min="5639" max="5639" width="14.140625" style="6" customWidth="1"/>
    <col min="5640" max="5640" width="7.7109375" style="6" customWidth="1"/>
    <col min="5641" max="5641" width="8" style="6" customWidth="1"/>
    <col min="5642" max="5642" width="12.7109375" style="6" customWidth="1"/>
    <col min="5643" max="5643" width="11.28515625" style="6" customWidth="1"/>
    <col min="5644" max="5644" width="11.42578125" style="6" customWidth="1"/>
    <col min="5645" max="5645" width="7.28515625" style="6" customWidth="1"/>
    <col min="5646" max="5646" width="11.28515625" style="6" customWidth="1"/>
    <col min="5647" max="5647" width="10" style="6" customWidth="1"/>
    <col min="5648" max="5648" width="10.42578125" style="6" customWidth="1"/>
    <col min="5649" max="5649" width="11.28515625" style="6" customWidth="1"/>
    <col min="5650" max="5650" width="11.7109375" style="6" customWidth="1"/>
    <col min="5651" max="5890" width="8.85546875" style="6"/>
    <col min="5891" max="5894" width="13.42578125" style="6" customWidth="1"/>
    <col min="5895" max="5895" width="14.140625" style="6" customWidth="1"/>
    <col min="5896" max="5896" width="7.7109375" style="6" customWidth="1"/>
    <col min="5897" max="5897" width="8" style="6" customWidth="1"/>
    <col min="5898" max="5898" width="12.7109375" style="6" customWidth="1"/>
    <col min="5899" max="5899" width="11.28515625" style="6" customWidth="1"/>
    <col min="5900" max="5900" width="11.42578125" style="6" customWidth="1"/>
    <col min="5901" max="5901" width="7.28515625" style="6" customWidth="1"/>
    <col min="5902" max="5902" width="11.28515625" style="6" customWidth="1"/>
    <col min="5903" max="5903" width="10" style="6" customWidth="1"/>
    <col min="5904" max="5904" width="10.42578125" style="6" customWidth="1"/>
    <col min="5905" max="5905" width="11.28515625" style="6" customWidth="1"/>
    <col min="5906" max="5906" width="11.7109375" style="6" customWidth="1"/>
    <col min="5907" max="6146" width="8.85546875" style="6"/>
    <col min="6147" max="6150" width="13.42578125" style="6" customWidth="1"/>
    <col min="6151" max="6151" width="14.140625" style="6" customWidth="1"/>
    <col min="6152" max="6152" width="7.7109375" style="6" customWidth="1"/>
    <col min="6153" max="6153" width="8" style="6" customWidth="1"/>
    <col min="6154" max="6154" width="12.7109375" style="6" customWidth="1"/>
    <col min="6155" max="6155" width="11.28515625" style="6" customWidth="1"/>
    <col min="6156" max="6156" width="11.42578125" style="6" customWidth="1"/>
    <col min="6157" max="6157" width="7.28515625" style="6" customWidth="1"/>
    <col min="6158" max="6158" width="11.28515625" style="6" customWidth="1"/>
    <col min="6159" max="6159" width="10" style="6" customWidth="1"/>
    <col min="6160" max="6160" width="10.42578125" style="6" customWidth="1"/>
    <col min="6161" max="6161" width="11.28515625" style="6" customWidth="1"/>
    <col min="6162" max="6162" width="11.7109375" style="6" customWidth="1"/>
    <col min="6163" max="6402" width="8.85546875" style="6"/>
    <col min="6403" max="6406" width="13.42578125" style="6" customWidth="1"/>
    <col min="6407" max="6407" width="14.140625" style="6" customWidth="1"/>
    <col min="6408" max="6408" width="7.7109375" style="6" customWidth="1"/>
    <col min="6409" max="6409" width="8" style="6" customWidth="1"/>
    <col min="6410" max="6410" width="12.7109375" style="6" customWidth="1"/>
    <col min="6411" max="6411" width="11.28515625" style="6" customWidth="1"/>
    <col min="6412" max="6412" width="11.42578125" style="6" customWidth="1"/>
    <col min="6413" max="6413" width="7.28515625" style="6" customWidth="1"/>
    <col min="6414" max="6414" width="11.28515625" style="6" customWidth="1"/>
    <col min="6415" max="6415" width="10" style="6" customWidth="1"/>
    <col min="6416" max="6416" width="10.42578125" style="6" customWidth="1"/>
    <col min="6417" max="6417" width="11.28515625" style="6" customWidth="1"/>
    <col min="6418" max="6418" width="11.7109375" style="6" customWidth="1"/>
    <col min="6419" max="6658" width="8.85546875" style="6"/>
    <col min="6659" max="6662" width="13.42578125" style="6" customWidth="1"/>
    <col min="6663" max="6663" width="14.140625" style="6" customWidth="1"/>
    <col min="6664" max="6664" width="7.7109375" style="6" customWidth="1"/>
    <col min="6665" max="6665" width="8" style="6" customWidth="1"/>
    <col min="6666" max="6666" width="12.7109375" style="6" customWidth="1"/>
    <col min="6667" max="6667" width="11.28515625" style="6" customWidth="1"/>
    <col min="6668" max="6668" width="11.42578125" style="6" customWidth="1"/>
    <col min="6669" max="6669" width="7.28515625" style="6" customWidth="1"/>
    <col min="6670" max="6670" width="11.28515625" style="6" customWidth="1"/>
    <col min="6671" max="6671" width="10" style="6" customWidth="1"/>
    <col min="6672" max="6672" width="10.42578125" style="6" customWidth="1"/>
    <col min="6673" max="6673" width="11.28515625" style="6" customWidth="1"/>
    <col min="6674" max="6674" width="11.7109375" style="6" customWidth="1"/>
    <col min="6675" max="6914" width="8.85546875" style="6"/>
    <col min="6915" max="6918" width="13.42578125" style="6" customWidth="1"/>
    <col min="6919" max="6919" width="14.140625" style="6" customWidth="1"/>
    <col min="6920" max="6920" width="7.7109375" style="6" customWidth="1"/>
    <col min="6921" max="6921" width="8" style="6" customWidth="1"/>
    <col min="6922" max="6922" width="12.7109375" style="6" customWidth="1"/>
    <col min="6923" max="6923" width="11.28515625" style="6" customWidth="1"/>
    <col min="6924" max="6924" width="11.42578125" style="6" customWidth="1"/>
    <col min="6925" max="6925" width="7.28515625" style="6" customWidth="1"/>
    <col min="6926" max="6926" width="11.28515625" style="6" customWidth="1"/>
    <col min="6927" max="6927" width="10" style="6" customWidth="1"/>
    <col min="6928" max="6928" width="10.42578125" style="6" customWidth="1"/>
    <col min="6929" max="6929" width="11.28515625" style="6" customWidth="1"/>
    <col min="6930" max="6930" width="11.7109375" style="6" customWidth="1"/>
    <col min="6931" max="7170" width="8.85546875" style="6"/>
    <col min="7171" max="7174" width="13.42578125" style="6" customWidth="1"/>
    <col min="7175" max="7175" width="14.140625" style="6" customWidth="1"/>
    <col min="7176" max="7176" width="7.7109375" style="6" customWidth="1"/>
    <col min="7177" max="7177" width="8" style="6" customWidth="1"/>
    <col min="7178" max="7178" width="12.7109375" style="6" customWidth="1"/>
    <col min="7179" max="7179" width="11.28515625" style="6" customWidth="1"/>
    <col min="7180" max="7180" width="11.42578125" style="6" customWidth="1"/>
    <col min="7181" max="7181" width="7.28515625" style="6" customWidth="1"/>
    <col min="7182" max="7182" width="11.28515625" style="6" customWidth="1"/>
    <col min="7183" max="7183" width="10" style="6" customWidth="1"/>
    <col min="7184" max="7184" width="10.42578125" style="6" customWidth="1"/>
    <col min="7185" max="7185" width="11.28515625" style="6" customWidth="1"/>
    <col min="7186" max="7186" width="11.7109375" style="6" customWidth="1"/>
    <col min="7187" max="7426" width="8.85546875" style="6"/>
    <col min="7427" max="7430" width="13.42578125" style="6" customWidth="1"/>
    <col min="7431" max="7431" width="14.140625" style="6" customWidth="1"/>
    <col min="7432" max="7432" width="7.7109375" style="6" customWidth="1"/>
    <col min="7433" max="7433" width="8" style="6" customWidth="1"/>
    <col min="7434" max="7434" width="12.7109375" style="6" customWidth="1"/>
    <col min="7435" max="7435" width="11.28515625" style="6" customWidth="1"/>
    <col min="7436" max="7436" width="11.42578125" style="6" customWidth="1"/>
    <col min="7437" max="7437" width="7.28515625" style="6" customWidth="1"/>
    <col min="7438" max="7438" width="11.28515625" style="6" customWidth="1"/>
    <col min="7439" max="7439" width="10" style="6" customWidth="1"/>
    <col min="7440" max="7440" width="10.42578125" style="6" customWidth="1"/>
    <col min="7441" max="7441" width="11.28515625" style="6" customWidth="1"/>
    <col min="7442" max="7442" width="11.7109375" style="6" customWidth="1"/>
    <col min="7443" max="7682" width="8.85546875" style="6"/>
    <col min="7683" max="7686" width="13.42578125" style="6" customWidth="1"/>
    <col min="7687" max="7687" width="14.140625" style="6" customWidth="1"/>
    <col min="7688" max="7688" width="7.7109375" style="6" customWidth="1"/>
    <col min="7689" max="7689" width="8" style="6" customWidth="1"/>
    <col min="7690" max="7690" width="12.7109375" style="6" customWidth="1"/>
    <col min="7691" max="7691" width="11.28515625" style="6" customWidth="1"/>
    <col min="7692" max="7692" width="11.42578125" style="6" customWidth="1"/>
    <col min="7693" max="7693" width="7.28515625" style="6" customWidth="1"/>
    <col min="7694" max="7694" width="11.28515625" style="6" customWidth="1"/>
    <col min="7695" max="7695" width="10" style="6" customWidth="1"/>
    <col min="7696" max="7696" width="10.42578125" style="6" customWidth="1"/>
    <col min="7697" max="7697" width="11.28515625" style="6" customWidth="1"/>
    <col min="7698" max="7698" width="11.7109375" style="6" customWidth="1"/>
    <col min="7699" max="7938" width="8.85546875" style="6"/>
    <col min="7939" max="7942" width="13.42578125" style="6" customWidth="1"/>
    <col min="7943" max="7943" width="14.140625" style="6" customWidth="1"/>
    <col min="7944" max="7944" width="7.7109375" style="6" customWidth="1"/>
    <col min="7945" max="7945" width="8" style="6" customWidth="1"/>
    <col min="7946" max="7946" width="12.7109375" style="6" customWidth="1"/>
    <col min="7947" max="7947" width="11.28515625" style="6" customWidth="1"/>
    <col min="7948" max="7948" width="11.42578125" style="6" customWidth="1"/>
    <col min="7949" max="7949" width="7.28515625" style="6" customWidth="1"/>
    <col min="7950" max="7950" width="11.28515625" style="6" customWidth="1"/>
    <col min="7951" max="7951" width="10" style="6" customWidth="1"/>
    <col min="7952" max="7952" width="10.42578125" style="6" customWidth="1"/>
    <col min="7953" max="7953" width="11.28515625" style="6" customWidth="1"/>
    <col min="7954" max="7954" width="11.7109375" style="6" customWidth="1"/>
    <col min="7955" max="8194" width="8.85546875" style="6"/>
    <col min="8195" max="8198" width="13.42578125" style="6" customWidth="1"/>
    <col min="8199" max="8199" width="14.140625" style="6" customWidth="1"/>
    <col min="8200" max="8200" width="7.7109375" style="6" customWidth="1"/>
    <col min="8201" max="8201" width="8" style="6" customWidth="1"/>
    <col min="8202" max="8202" width="12.7109375" style="6" customWidth="1"/>
    <col min="8203" max="8203" width="11.28515625" style="6" customWidth="1"/>
    <col min="8204" max="8204" width="11.42578125" style="6" customWidth="1"/>
    <col min="8205" max="8205" width="7.28515625" style="6" customWidth="1"/>
    <col min="8206" max="8206" width="11.28515625" style="6" customWidth="1"/>
    <col min="8207" max="8207" width="10" style="6" customWidth="1"/>
    <col min="8208" max="8208" width="10.42578125" style="6" customWidth="1"/>
    <col min="8209" max="8209" width="11.28515625" style="6" customWidth="1"/>
    <col min="8210" max="8210" width="11.7109375" style="6" customWidth="1"/>
    <col min="8211" max="8450" width="8.85546875" style="6"/>
    <col min="8451" max="8454" width="13.42578125" style="6" customWidth="1"/>
    <col min="8455" max="8455" width="14.140625" style="6" customWidth="1"/>
    <col min="8456" max="8456" width="7.7109375" style="6" customWidth="1"/>
    <col min="8457" max="8457" width="8" style="6" customWidth="1"/>
    <col min="8458" max="8458" width="12.7109375" style="6" customWidth="1"/>
    <col min="8459" max="8459" width="11.28515625" style="6" customWidth="1"/>
    <col min="8460" max="8460" width="11.42578125" style="6" customWidth="1"/>
    <col min="8461" max="8461" width="7.28515625" style="6" customWidth="1"/>
    <col min="8462" max="8462" width="11.28515625" style="6" customWidth="1"/>
    <col min="8463" max="8463" width="10" style="6" customWidth="1"/>
    <col min="8464" max="8464" width="10.42578125" style="6" customWidth="1"/>
    <col min="8465" max="8465" width="11.28515625" style="6" customWidth="1"/>
    <col min="8466" max="8466" width="11.7109375" style="6" customWidth="1"/>
    <col min="8467" max="8706" width="8.85546875" style="6"/>
    <col min="8707" max="8710" width="13.42578125" style="6" customWidth="1"/>
    <col min="8711" max="8711" width="14.140625" style="6" customWidth="1"/>
    <col min="8712" max="8712" width="7.7109375" style="6" customWidth="1"/>
    <col min="8713" max="8713" width="8" style="6" customWidth="1"/>
    <col min="8714" max="8714" width="12.7109375" style="6" customWidth="1"/>
    <col min="8715" max="8715" width="11.28515625" style="6" customWidth="1"/>
    <col min="8716" max="8716" width="11.42578125" style="6" customWidth="1"/>
    <col min="8717" max="8717" width="7.28515625" style="6" customWidth="1"/>
    <col min="8718" max="8718" width="11.28515625" style="6" customWidth="1"/>
    <col min="8719" max="8719" width="10" style="6" customWidth="1"/>
    <col min="8720" max="8720" width="10.42578125" style="6" customWidth="1"/>
    <col min="8721" max="8721" width="11.28515625" style="6" customWidth="1"/>
    <col min="8722" max="8722" width="11.7109375" style="6" customWidth="1"/>
    <col min="8723" max="8962" width="8.85546875" style="6"/>
    <col min="8963" max="8966" width="13.42578125" style="6" customWidth="1"/>
    <col min="8967" max="8967" width="14.140625" style="6" customWidth="1"/>
    <col min="8968" max="8968" width="7.7109375" style="6" customWidth="1"/>
    <col min="8969" max="8969" width="8" style="6" customWidth="1"/>
    <col min="8970" max="8970" width="12.7109375" style="6" customWidth="1"/>
    <col min="8971" max="8971" width="11.28515625" style="6" customWidth="1"/>
    <col min="8972" max="8972" width="11.42578125" style="6" customWidth="1"/>
    <col min="8973" max="8973" width="7.28515625" style="6" customWidth="1"/>
    <col min="8974" max="8974" width="11.28515625" style="6" customWidth="1"/>
    <col min="8975" max="8975" width="10" style="6" customWidth="1"/>
    <col min="8976" max="8976" width="10.42578125" style="6" customWidth="1"/>
    <col min="8977" max="8977" width="11.28515625" style="6" customWidth="1"/>
    <col min="8978" max="8978" width="11.7109375" style="6" customWidth="1"/>
    <col min="8979" max="9218" width="8.85546875" style="6"/>
    <col min="9219" max="9222" width="13.42578125" style="6" customWidth="1"/>
    <col min="9223" max="9223" width="14.140625" style="6" customWidth="1"/>
    <col min="9224" max="9224" width="7.7109375" style="6" customWidth="1"/>
    <col min="9225" max="9225" width="8" style="6" customWidth="1"/>
    <col min="9226" max="9226" width="12.7109375" style="6" customWidth="1"/>
    <col min="9227" max="9227" width="11.28515625" style="6" customWidth="1"/>
    <col min="9228" max="9228" width="11.42578125" style="6" customWidth="1"/>
    <col min="9229" max="9229" width="7.28515625" style="6" customWidth="1"/>
    <col min="9230" max="9230" width="11.28515625" style="6" customWidth="1"/>
    <col min="9231" max="9231" width="10" style="6" customWidth="1"/>
    <col min="9232" max="9232" width="10.42578125" style="6" customWidth="1"/>
    <col min="9233" max="9233" width="11.28515625" style="6" customWidth="1"/>
    <col min="9234" max="9234" width="11.7109375" style="6" customWidth="1"/>
    <col min="9235" max="9474" width="8.85546875" style="6"/>
    <col min="9475" max="9478" width="13.42578125" style="6" customWidth="1"/>
    <col min="9479" max="9479" width="14.140625" style="6" customWidth="1"/>
    <col min="9480" max="9480" width="7.7109375" style="6" customWidth="1"/>
    <col min="9481" max="9481" width="8" style="6" customWidth="1"/>
    <col min="9482" max="9482" width="12.7109375" style="6" customWidth="1"/>
    <col min="9483" max="9483" width="11.28515625" style="6" customWidth="1"/>
    <col min="9484" max="9484" width="11.42578125" style="6" customWidth="1"/>
    <col min="9485" max="9485" width="7.28515625" style="6" customWidth="1"/>
    <col min="9486" max="9486" width="11.28515625" style="6" customWidth="1"/>
    <col min="9487" max="9487" width="10" style="6" customWidth="1"/>
    <col min="9488" max="9488" width="10.42578125" style="6" customWidth="1"/>
    <col min="9489" max="9489" width="11.28515625" style="6" customWidth="1"/>
    <col min="9490" max="9490" width="11.7109375" style="6" customWidth="1"/>
    <col min="9491" max="9730" width="8.85546875" style="6"/>
    <col min="9731" max="9734" width="13.42578125" style="6" customWidth="1"/>
    <col min="9735" max="9735" width="14.140625" style="6" customWidth="1"/>
    <col min="9736" max="9736" width="7.7109375" style="6" customWidth="1"/>
    <col min="9737" max="9737" width="8" style="6" customWidth="1"/>
    <col min="9738" max="9738" width="12.7109375" style="6" customWidth="1"/>
    <col min="9739" max="9739" width="11.28515625" style="6" customWidth="1"/>
    <col min="9740" max="9740" width="11.42578125" style="6" customWidth="1"/>
    <col min="9741" max="9741" width="7.28515625" style="6" customWidth="1"/>
    <col min="9742" max="9742" width="11.28515625" style="6" customWidth="1"/>
    <col min="9743" max="9743" width="10" style="6" customWidth="1"/>
    <col min="9744" max="9744" width="10.42578125" style="6" customWidth="1"/>
    <col min="9745" max="9745" width="11.28515625" style="6" customWidth="1"/>
    <col min="9746" max="9746" width="11.7109375" style="6" customWidth="1"/>
    <col min="9747" max="9986" width="8.85546875" style="6"/>
    <col min="9987" max="9990" width="13.42578125" style="6" customWidth="1"/>
    <col min="9991" max="9991" width="14.140625" style="6" customWidth="1"/>
    <col min="9992" max="9992" width="7.7109375" style="6" customWidth="1"/>
    <col min="9993" max="9993" width="8" style="6" customWidth="1"/>
    <col min="9994" max="9994" width="12.7109375" style="6" customWidth="1"/>
    <col min="9995" max="9995" width="11.28515625" style="6" customWidth="1"/>
    <col min="9996" max="9996" width="11.42578125" style="6" customWidth="1"/>
    <col min="9997" max="9997" width="7.28515625" style="6" customWidth="1"/>
    <col min="9998" max="9998" width="11.28515625" style="6" customWidth="1"/>
    <col min="9999" max="9999" width="10" style="6" customWidth="1"/>
    <col min="10000" max="10000" width="10.42578125" style="6" customWidth="1"/>
    <col min="10001" max="10001" width="11.28515625" style="6" customWidth="1"/>
    <col min="10002" max="10002" width="11.7109375" style="6" customWidth="1"/>
    <col min="10003" max="10242" width="8.85546875" style="6"/>
    <col min="10243" max="10246" width="13.42578125" style="6" customWidth="1"/>
    <col min="10247" max="10247" width="14.140625" style="6" customWidth="1"/>
    <col min="10248" max="10248" width="7.7109375" style="6" customWidth="1"/>
    <col min="10249" max="10249" width="8" style="6" customWidth="1"/>
    <col min="10250" max="10250" width="12.7109375" style="6" customWidth="1"/>
    <col min="10251" max="10251" width="11.28515625" style="6" customWidth="1"/>
    <col min="10252" max="10252" width="11.42578125" style="6" customWidth="1"/>
    <col min="10253" max="10253" width="7.28515625" style="6" customWidth="1"/>
    <col min="10254" max="10254" width="11.28515625" style="6" customWidth="1"/>
    <col min="10255" max="10255" width="10" style="6" customWidth="1"/>
    <col min="10256" max="10256" width="10.42578125" style="6" customWidth="1"/>
    <col min="10257" max="10257" width="11.28515625" style="6" customWidth="1"/>
    <col min="10258" max="10258" width="11.7109375" style="6" customWidth="1"/>
    <col min="10259" max="10498" width="8.85546875" style="6"/>
    <col min="10499" max="10502" width="13.42578125" style="6" customWidth="1"/>
    <col min="10503" max="10503" width="14.140625" style="6" customWidth="1"/>
    <col min="10504" max="10504" width="7.7109375" style="6" customWidth="1"/>
    <col min="10505" max="10505" width="8" style="6" customWidth="1"/>
    <col min="10506" max="10506" width="12.7109375" style="6" customWidth="1"/>
    <col min="10507" max="10507" width="11.28515625" style="6" customWidth="1"/>
    <col min="10508" max="10508" width="11.42578125" style="6" customWidth="1"/>
    <col min="10509" max="10509" width="7.28515625" style="6" customWidth="1"/>
    <col min="10510" max="10510" width="11.28515625" style="6" customWidth="1"/>
    <col min="10511" max="10511" width="10" style="6" customWidth="1"/>
    <col min="10512" max="10512" width="10.42578125" style="6" customWidth="1"/>
    <col min="10513" max="10513" width="11.28515625" style="6" customWidth="1"/>
    <col min="10514" max="10514" width="11.7109375" style="6" customWidth="1"/>
    <col min="10515" max="10754" width="8.85546875" style="6"/>
    <col min="10755" max="10758" width="13.42578125" style="6" customWidth="1"/>
    <col min="10759" max="10759" width="14.140625" style="6" customWidth="1"/>
    <col min="10760" max="10760" width="7.7109375" style="6" customWidth="1"/>
    <col min="10761" max="10761" width="8" style="6" customWidth="1"/>
    <col min="10762" max="10762" width="12.7109375" style="6" customWidth="1"/>
    <col min="10763" max="10763" width="11.28515625" style="6" customWidth="1"/>
    <col min="10764" max="10764" width="11.42578125" style="6" customWidth="1"/>
    <col min="10765" max="10765" width="7.28515625" style="6" customWidth="1"/>
    <col min="10766" max="10766" width="11.28515625" style="6" customWidth="1"/>
    <col min="10767" max="10767" width="10" style="6" customWidth="1"/>
    <col min="10768" max="10768" width="10.42578125" style="6" customWidth="1"/>
    <col min="10769" max="10769" width="11.28515625" style="6" customWidth="1"/>
    <col min="10770" max="10770" width="11.7109375" style="6" customWidth="1"/>
    <col min="10771" max="11010" width="8.85546875" style="6"/>
    <col min="11011" max="11014" width="13.42578125" style="6" customWidth="1"/>
    <col min="11015" max="11015" width="14.140625" style="6" customWidth="1"/>
    <col min="11016" max="11016" width="7.7109375" style="6" customWidth="1"/>
    <col min="11017" max="11017" width="8" style="6" customWidth="1"/>
    <col min="11018" max="11018" width="12.7109375" style="6" customWidth="1"/>
    <col min="11019" max="11019" width="11.28515625" style="6" customWidth="1"/>
    <col min="11020" max="11020" width="11.42578125" style="6" customWidth="1"/>
    <col min="11021" max="11021" width="7.28515625" style="6" customWidth="1"/>
    <col min="11022" max="11022" width="11.28515625" style="6" customWidth="1"/>
    <col min="11023" max="11023" width="10" style="6" customWidth="1"/>
    <col min="11024" max="11024" width="10.42578125" style="6" customWidth="1"/>
    <col min="11025" max="11025" width="11.28515625" style="6" customWidth="1"/>
    <col min="11026" max="11026" width="11.7109375" style="6" customWidth="1"/>
    <col min="11027" max="11266" width="8.85546875" style="6"/>
    <col min="11267" max="11270" width="13.42578125" style="6" customWidth="1"/>
    <col min="11271" max="11271" width="14.140625" style="6" customWidth="1"/>
    <col min="11272" max="11272" width="7.7109375" style="6" customWidth="1"/>
    <col min="11273" max="11273" width="8" style="6" customWidth="1"/>
    <col min="11274" max="11274" width="12.7109375" style="6" customWidth="1"/>
    <col min="11275" max="11275" width="11.28515625" style="6" customWidth="1"/>
    <col min="11276" max="11276" width="11.42578125" style="6" customWidth="1"/>
    <col min="11277" max="11277" width="7.28515625" style="6" customWidth="1"/>
    <col min="11278" max="11278" width="11.28515625" style="6" customWidth="1"/>
    <col min="11279" max="11279" width="10" style="6" customWidth="1"/>
    <col min="11280" max="11280" width="10.42578125" style="6" customWidth="1"/>
    <col min="11281" max="11281" width="11.28515625" style="6" customWidth="1"/>
    <col min="11282" max="11282" width="11.7109375" style="6" customWidth="1"/>
    <col min="11283" max="11522" width="8.85546875" style="6"/>
    <col min="11523" max="11526" width="13.42578125" style="6" customWidth="1"/>
    <col min="11527" max="11527" width="14.140625" style="6" customWidth="1"/>
    <col min="11528" max="11528" width="7.7109375" style="6" customWidth="1"/>
    <col min="11529" max="11529" width="8" style="6" customWidth="1"/>
    <col min="11530" max="11530" width="12.7109375" style="6" customWidth="1"/>
    <col min="11531" max="11531" width="11.28515625" style="6" customWidth="1"/>
    <col min="11532" max="11532" width="11.42578125" style="6" customWidth="1"/>
    <col min="11533" max="11533" width="7.28515625" style="6" customWidth="1"/>
    <col min="11534" max="11534" width="11.28515625" style="6" customWidth="1"/>
    <col min="11535" max="11535" width="10" style="6" customWidth="1"/>
    <col min="11536" max="11536" width="10.42578125" style="6" customWidth="1"/>
    <col min="11537" max="11537" width="11.28515625" style="6" customWidth="1"/>
    <col min="11538" max="11538" width="11.7109375" style="6" customWidth="1"/>
    <col min="11539" max="11778" width="8.85546875" style="6"/>
    <col min="11779" max="11782" width="13.42578125" style="6" customWidth="1"/>
    <col min="11783" max="11783" width="14.140625" style="6" customWidth="1"/>
    <col min="11784" max="11784" width="7.7109375" style="6" customWidth="1"/>
    <col min="11785" max="11785" width="8" style="6" customWidth="1"/>
    <col min="11786" max="11786" width="12.7109375" style="6" customWidth="1"/>
    <col min="11787" max="11787" width="11.28515625" style="6" customWidth="1"/>
    <col min="11788" max="11788" width="11.42578125" style="6" customWidth="1"/>
    <col min="11789" max="11789" width="7.28515625" style="6" customWidth="1"/>
    <col min="11790" max="11790" width="11.28515625" style="6" customWidth="1"/>
    <col min="11791" max="11791" width="10" style="6" customWidth="1"/>
    <col min="11792" max="11792" width="10.42578125" style="6" customWidth="1"/>
    <col min="11793" max="11793" width="11.28515625" style="6" customWidth="1"/>
    <col min="11794" max="11794" width="11.7109375" style="6" customWidth="1"/>
    <col min="11795" max="12034" width="8.85546875" style="6"/>
    <col min="12035" max="12038" width="13.42578125" style="6" customWidth="1"/>
    <col min="12039" max="12039" width="14.140625" style="6" customWidth="1"/>
    <col min="12040" max="12040" width="7.7109375" style="6" customWidth="1"/>
    <col min="12041" max="12041" width="8" style="6" customWidth="1"/>
    <col min="12042" max="12042" width="12.7109375" style="6" customWidth="1"/>
    <col min="12043" max="12043" width="11.28515625" style="6" customWidth="1"/>
    <col min="12044" max="12044" width="11.42578125" style="6" customWidth="1"/>
    <col min="12045" max="12045" width="7.28515625" style="6" customWidth="1"/>
    <col min="12046" max="12046" width="11.28515625" style="6" customWidth="1"/>
    <col min="12047" max="12047" width="10" style="6" customWidth="1"/>
    <col min="12048" max="12048" width="10.42578125" style="6" customWidth="1"/>
    <col min="12049" max="12049" width="11.28515625" style="6" customWidth="1"/>
    <col min="12050" max="12050" width="11.7109375" style="6" customWidth="1"/>
    <col min="12051" max="12290" width="8.85546875" style="6"/>
    <col min="12291" max="12294" width="13.42578125" style="6" customWidth="1"/>
    <col min="12295" max="12295" width="14.140625" style="6" customWidth="1"/>
    <col min="12296" max="12296" width="7.7109375" style="6" customWidth="1"/>
    <col min="12297" max="12297" width="8" style="6" customWidth="1"/>
    <col min="12298" max="12298" width="12.7109375" style="6" customWidth="1"/>
    <col min="12299" max="12299" width="11.28515625" style="6" customWidth="1"/>
    <col min="12300" max="12300" width="11.42578125" style="6" customWidth="1"/>
    <col min="12301" max="12301" width="7.28515625" style="6" customWidth="1"/>
    <col min="12302" max="12302" width="11.28515625" style="6" customWidth="1"/>
    <col min="12303" max="12303" width="10" style="6" customWidth="1"/>
    <col min="12304" max="12304" width="10.42578125" style="6" customWidth="1"/>
    <col min="12305" max="12305" width="11.28515625" style="6" customWidth="1"/>
    <col min="12306" max="12306" width="11.7109375" style="6" customWidth="1"/>
    <col min="12307" max="12546" width="8.85546875" style="6"/>
    <col min="12547" max="12550" width="13.42578125" style="6" customWidth="1"/>
    <col min="12551" max="12551" width="14.140625" style="6" customWidth="1"/>
    <col min="12552" max="12552" width="7.7109375" style="6" customWidth="1"/>
    <col min="12553" max="12553" width="8" style="6" customWidth="1"/>
    <col min="12554" max="12554" width="12.7109375" style="6" customWidth="1"/>
    <col min="12555" max="12555" width="11.28515625" style="6" customWidth="1"/>
    <col min="12556" max="12556" width="11.42578125" style="6" customWidth="1"/>
    <col min="12557" max="12557" width="7.28515625" style="6" customWidth="1"/>
    <col min="12558" max="12558" width="11.28515625" style="6" customWidth="1"/>
    <col min="12559" max="12559" width="10" style="6" customWidth="1"/>
    <col min="12560" max="12560" width="10.42578125" style="6" customWidth="1"/>
    <col min="12561" max="12561" width="11.28515625" style="6" customWidth="1"/>
    <col min="12562" max="12562" width="11.7109375" style="6" customWidth="1"/>
    <col min="12563" max="12802" width="8.85546875" style="6"/>
    <col min="12803" max="12806" width="13.42578125" style="6" customWidth="1"/>
    <col min="12807" max="12807" width="14.140625" style="6" customWidth="1"/>
    <col min="12808" max="12808" width="7.7109375" style="6" customWidth="1"/>
    <col min="12809" max="12809" width="8" style="6" customWidth="1"/>
    <col min="12810" max="12810" width="12.7109375" style="6" customWidth="1"/>
    <col min="12811" max="12811" width="11.28515625" style="6" customWidth="1"/>
    <col min="12812" max="12812" width="11.42578125" style="6" customWidth="1"/>
    <col min="12813" max="12813" width="7.28515625" style="6" customWidth="1"/>
    <col min="12814" max="12814" width="11.28515625" style="6" customWidth="1"/>
    <col min="12815" max="12815" width="10" style="6" customWidth="1"/>
    <col min="12816" max="12816" width="10.42578125" style="6" customWidth="1"/>
    <col min="12817" max="12817" width="11.28515625" style="6" customWidth="1"/>
    <col min="12818" max="12818" width="11.7109375" style="6" customWidth="1"/>
    <col min="12819" max="13058" width="8.85546875" style="6"/>
    <col min="13059" max="13062" width="13.42578125" style="6" customWidth="1"/>
    <col min="13063" max="13063" width="14.140625" style="6" customWidth="1"/>
    <col min="13064" max="13064" width="7.7109375" style="6" customWidth="1"/>
    <col min="13065" max="13065" width="8" style="6" customWidth="1"/>
    <col min="13066" max="13066" width="12.7109375" style="6" customWidth="1"/>
    <col min="13067" max="13067" width="11.28515625" style="6" customWidth="1"/>
    <col min="13068" max="13068" width="11.42578125" style="6" customWidth="1"/>
    <col min="13069" max="13069" width="7.28515625" style="6" customWidth="1"/>
    <col min="13070" max="13070" width="11.28515625" style="6" customWidth="1"/>
    <col min="13071" max="13071" width="10" style="6" customWidth="1"/>
    <col min="13072" max="13072" width="10.42578125" style="6" customWidth="1"/>
    <col min="13073" max="13073" width="11.28515625" style="6" customWidth="1"/>
    <col min="13074" max="13074" width="11.7109375" style="6" customWidth="1"/>
    <col min="13075" max="13314" width="8.85546875" style="6"/>
    <col min="13315" max="13318" width="13.42578125" style="6" customWidth="1"/>
    <col min="13319" max="13319" width="14.140625" style="6" customWidth="1"/>
    <col min="13320" max="13320" width="7.7109375" style="6" customWidth="1"/>
    <col min="13321" max="13321" width="8" style="6" customWidth="1"/>
    <col min="13322" max="13322" width="12.7109375" style="6" customWidth="1"/>
    <col min="13323" max="13323" width="11.28515625" style="6" customWidth="1"/>
    <col min="13324" max="13324" width="11.42578125" style="6" customWidth="1"/>
    <col min="13325" max="13325" width="7.28515625" style="6" customWidth="1"/>
    <col min="13326" max="13326" width="11.28515625" style="6" customWidth="1"/>
    <col min="13327" max="13327" width="10" style="6" customWidth="1"/>
    <col min="13328" max="13328" width="10.42578125" style="6" customWidth="1"/>
    <col min="13329" max="13329" width="11.28515625" style="6" customWidth="1"/>
    <col min="13330" max="13330" width="11.7109375" style="6" customWidth="1"/>
    <col min="13331" max="13570" width="8.85546875" style="6"/>
    <col min="13571" max="13574" width="13.42578125" style="6" customWidth="1"/>
    <col min="13575" max="13575" width="14.140625" style="6" customWidth="1"/>
    <col min="13576" max="13576" width="7.7109375" style="6" customWidth="1"/>
    <col min="13577" max="13577" width="8" style="6" customWidth="1"/>
    <col min="13578" max="13578" width="12.7109375" style="6" customWidth="1"/>
    <col min="13579" max="13579" width="11.28515625" style="6" customWidth="1"/>
    <col min="13580" max="13580" width="11.42578125" style="6" customWidth="1"/>
    <col min="13581" max="13581" width="7.28515625" style="6" customWidth="1"/>
    <col min="13582" max="13582" width="11.28515625" style="6" customWidth="1"/>
    <col min="13583" max="13583" width="10" style="6" customWidth="1"/>
    <col min="13584" max="13584" width="10.42578125" style="6" customWidth="1"/>
    <col min="13585" max="13585" width="11.28515625" style="6" customWidth="1"/>
    <col min="13586" max="13586" width="11.7109375" style="6" customWidth="1"/>
    <col min="13587" max="13826" width="8.85546875" style="6"/>
    <col min="13827" max="13830" width="13.42578125" style="6" customWidth="1"/>
    <col min="13831" max="13831" width="14.140625" style="6" customWidth="1"/>
    <col min="13832" max="13832" width="7.7109375" style="6" customWidth="1"/>
    <col min="13833" max="13833" width="8" style="6" customWidth="1"/>
    <col min="13834" max="13834" width="12.7109375" style="6" customWidth="1"/>
    <col min="13835" max="13835" width="11.28515625" style="6" customWidth="1"/>
    <col min="13836" max="13836" width="11.42578125" style="6" customWidth="1"/>
    <col min="13837" max="13837" width="7.28515625" style="6" customWidth="1"/>
    <col min="13838" max="13838" width="11.28515625" style="6" customWidth="1"/>
    <col min="13839" max="13839" width="10" style="6" customWidth="1"/>
    <col min="13840" max="13840" width="10.42578125" style="6" customWidth="1"/>
    <col min="13841" max="13841" width="11.28515625" style="6" customWidth="1"/>
    <col min="13842" max="13842" width="11.7109375" style="6" customWidth="1"/>
    <col min="13843" max="14082" width="8.85546875" style="6"/>
    <col min="14083" max="14086" width="13.42578125" style="6" customWidth="1"/>
    <col min="14087" max="14087" width="14.140625" style="6" customWidth="1"/>
    <col min="14088" max="14088" width="7.7109375" style="6" customWidth="1"/>
    <col min="14089" max="14089" width="8" style="6" customWidth="1"/>
    <col min="14090" max="14090" width="12.7109375" style="6" customWidth="1"/>
    <col min="14091" max="14091" width="11.28515625" style="6" customWidth="1"/>
    <col min="14092" max="14092" width="11.42578125" style="6" customWidth="1"/>
    <col min="14093" max="14093" width="7.28515625" style="6" customWidth="1"/>
    <col min="14094" max="14094" width="11.28515625" style="6" customWidth="1"/>
    <col min="14095" max="14095" width="10" style="6" customWidth="1"/>
    <col min="14096" max="14096" width="10.42578125" style="6" customWidth="1"/>
    <col min="14097" max="14097" width="11.28515625" style="6" customWidth="1"/>
    <col min="14098" max="14098" width="11.7109375" style="6" customWidth="1"/>
    <col min="14099" max="14338" width="8.85546875" style="6"/>
    <col min="14339" max="14342" width="13.42578125" style="6" customWidth="1"/>
    <col min="14343" max="14343" width="14.140625" style="6" customWidth="1"/>
    <col min="14344" max="14344" width="7.7109375" style="6" customWidth="1"/>
    <col min="14345" max="14345" width="8" style="6" customWidth="1"/>
    <col min="14346" max="14346" width="12.7109375" style="6" customWidth="1"/>
    <col min="14347" max="14347" width="11.28515625" style="6" customWidth="1"/>
    <col min="14348" max="14348" width="11.42578125" style="6" customWidth="1"/>
    <col min="14349" max="14349" width="7.28515625" style="6" customWidth="1"/>
    <col min="14350" max="14350" width="11.28515625" style="6" customWidth="1"/>
    <col min="14351" max="14351" width="10" style="6" customWidth="1"/>
    <col min="14352" max="14352" width="10.42578125" style="6" customWidth="1"/>
    <col min="14353" max="14353" width="11.28515625" style="6" customWidth="1"/>
    <col min="14354" max="14354" width="11.7109375" style="6" customWidth="1"/>
    <col min="14355" max="14594" width="8.85546875" style="6"/>
    <col min="14595" max="14598" width="13.42578125" style="6" customWidth="1"/>
    <col min="14599" max="14599" width="14.140625" style="6" customWidth="1"/>
    <col min="14600" max="14600" width="7.7109375" style="6" customWidth="1"/>
    <col min="14601" max="14601" width="8" style="6" customWidth="1"/>
    <col min="14602" max="14602" width="12.7109375" style="6" customWidth="1"/>
    <col min="14603" max="14603" width="11.28515625" style="6" customWidth="1"/>
    <col min="14604" max="14604" width="11.42578125" style="6" customWidth="1"/>
    <col min="14605" max="14605" width="7.28515625" style="6" customWidth="1"/>
    <col min="14606" max="14606" width="11.28515625" style="6" customWidth="1"/>
    <col min="14607" max="14607" width="10" style="6" customWidth="1"/>
    <col min="14608" max="14608" width="10.42578125" style="6" customWidth="1"/>
    <col min="14609" max="14609" width="11.28515625" style="6" customWidth="1"/>
    <col min="14610" max="14610" width="11.7109375" style="6" customWidth="1"/>
    <col min="14611" max="14850" width="8.85546875" style="6"/>
    <col min="14851" max="14854" width="13.42578125" style="6" customWidth="1"/>
    <col min="14855" max="14855" width="14.140625" style="6" customWidth="1"/>
    <col min="14856" max="14856" width="7.7109375" style="6" customWidth="1"/>
    <col min="14857" max="14857" width="8" style="6" customWidth="1"/>
    <col min="14858" max="14858" width="12.7109375" style="6" customWidth="1"/>
    <col min="14859" max="14859" width="11.28515625" style="6" customWidth="1"/>
    <col min="14860" max="14860" width="11.42578125" style="6" customWidth="1"/>
    <col min="14861" max="14861" width="7.28515625" style="6" customWidth="1"/>
    <col min="14862" max="14862" width="11.28515625" style="6" customWidth="1"/>
    <col min="14863" max="14863" width="10" style="6" customWidth="1"/>
    <col min="14864" max="14864" width="10.42578125" style="6" customWidth="1"/>
    <col min="14865" max="14865" width="11.28515625" style="6" customWidth="1"/>
    <col min="14866" max="14866" width="11.7109375" style="6" customWidth="1"/>
    <col min="14867" max="15106" width="8.85546875" style="6"/>
    <col min="15107" max="15110" width="13.42578125" style="6" customWidth="1"/>
    <col min="15111" max="15111" width="14.140625" style="6" customWidth="1"/>
    <col min="15112" max="15112" width="7.7109375" style="6" customWidth="1"/>
    <col min="15113" max="15113" width="8" style="6" customWidth="1"/>
    <col min="15114" max="15114" width="12.7109375" style="6" customWidth="1"/>
    <col min="15115" max="15115" width="11.28515625" style="6" customWidth="1"/>
    <col min="15116" max="15116" width="11.42578125" style="6" customWidth="1"/>
    <col min="15117" max="15117" width="7.28515625" style="6" customWidth="1"/>
    <col min="15118" max="15118" width="11.28515625" style="6" customWidth="1"/>
    <col min="15119" max="15119" width="10" style="6" customWidth="1"/>
    <col min="15120" max="15120" width="10.42578125" style="6" customWidth="1"/>
    <col min="15121" max="15121" width="11.28515625" style="6" customWidth="1"/>
    <col min="15122" max="15122" width="11.7109375" style="6" customWidth="1"/>
    <col min="15123" max="15362" width="8.85546875" style="6"/>
    <col min="15363" max="15366" width="13.42578125" style="6" customWidth="1"/>
    <col min="15367" max="15367" width="14.140625" style="6" customWidth="1"/>
    <col min="15368" max="15368" width="7.7109375" style="6" customWidth="1"/>
    <col min="15369" max="15369" width="8" style="6" customWidth="1"/>
    <col min="15370" max="15370" width="12.7109375" style="6" customWidth="1"/>
    <col min="15371" max="15371" width="11.28515625" style="6" customWidth="1"/>
    <col min="15372" max="15372" width="11.42578125" style="6" customWidth="1"/>
    <col min="15373" max="15373" width="7.28515625" style="6" customWidth="1"/>
    <col min="15374" max="15374" width="11.28515625" style="6" customWidth="1"/>
    <col min="15375" max="15375" width="10" style="6" customWidth="1"/>
    <col min="15376" max="15376" width="10.42578125" style="6" customWidth="1"/>
    <col min="15377" max="15377" width="11.28515625" style="6" customWidth="1"/>
    <col min="15378" max="15378" width="11.7109375" style="6" customWidth="1"/>
    <col min="15379" max="15618" width="8.85546875" style="6"/>
    <col min="15619" max="15622" width="13.42578125" style="6" customWidth="1"/>
    <col min="15623" max="15623" width="14.140625" style="6" customWidth="1"/>
    <col min="15624" max="15624" width="7.7109375" style="6" customWidth="1"/>
    <col min="15625" max="15625" width="8" style="6" customWidth="1"/>
    <col min="15626" max="15626" width="12.7109375" style="6" customWidth="1"/>
    <col min="15627" max="15627" width="11.28515625" style="6" customWidth="1"/>
    <col min="15628" max="15628" width="11.42578125" style="6" customWidth="1"/>
    <col min="15629" max="15629" width="7.28515625" style="6" customWidth="1"/>
    <col min="15630" max="15630" width="11.28515625" style="6" customWidth="1"/>
    <col min="15631" max="15631" width="10" style="6" customWidth="1"/>
    <col min="15632" max="15632" width="10.42578125" style="6" customWidth="1"/>
    <col min="15633" max="15633" width="11.28515625" style="6" customWidth="1"/>
    <col min="15634" max="15634" width="11.7109375" style="6" customWidth="1"/>
    <col min="15635" max="15874" width="8.85546875" style="6"/>
    <col min="15875" max="15878" width="13.42578125" style="6" customWidth="1"/>
    <col min="15879" max="15879" width="14.140625" style="6" customWidth="1"/>
    <col min="15880" max="15880" width="7.7109375" style="6" customWidth="1"/>
    <col min="15881" max="15881" width="8" style="6" customWidth="1"/>
    <col min="15882" max="15882" width="12.7109375" style="6" customWidth="1"/>
    <col min="15883" max="15883" width="11.28515625" style="6" customWidth="1"/>
    <col min="15884" max="15884" width="11.42578125" style="6" customWidth="1"/>
    <col min="15885" max="15885" width="7.28515625" style="6" customWidth="1"/>
    <col min="15886" max="15886" width="11.28515625" style="6" customWidth="1"/>
    <col min="15887" max="15887" width="10" style="6" customWidth="1"/>
    <col min="15888" max="15888" width="10.42578125" style="6" customWidth="1"/>
    <col min="15889" max="15889" width="11.28515625" style="6" customWidth="1"/>
    <col min="15890" max="15890" width="11.7109375" style="6" customWidth="1"/>
    <col min="15891" max="16130" width="8.85546875" style="6"/>
    <col min="16131" max="16134" width="13.42578125" style="6" customWidth="1"/>
    <col min="16135" max="16135" width="14.140625" style="6" customWidth="1"/>
    <col min="16136" max="16136" width="7.7109375" style="6" customWidth="1"/>
    <col min="16137" max="16137" width="8" style="6" customWidth="1"/>
    <col min="16138" max="16138" width="12.7109375" style="6" customWidth="1"/>
    <col min="16139" max="16139" width="11.28515625" style="6" customWidth="1"/>
    <col min="16140" max="16140" width="11.42578125" style="6" customWidth="1"/>
    <col min="16141" max="16141" width="7.28515625" style="6" customWidth="1"/>
    <col min="16142" max="16142" width="11.28515625" style="6" customWidth="1"/>
    <col min="16143" max="16143" width="10" style="6" customWidth="1"/>
    <col min="16144" max="16144" width="10.42578125" style="6" customWidth="1"/>
    <col min="16145" max="16145" width="11.28515625" style="6" customWidth="1"/>
    <col min="16146" max="16146" width="11.7109375" style="6" customWidth="1"/>
    <col min="16147" max="16384" width="8.85546875" style="6"/>
  </cols>
  <sheetData>
    <row r="1" spans="1:24" s="41" customFormat="1" ht="16.5" thickBot="1" x14ac:dyDescent="0.3">
      <c r="A1" s="34" t="s">
        <v>19</v>
      </c>
      <c r="B1" s="34"/>
      <c r="C1" s="34"/>
      <c r="D1" s="35"/>
      <c r="E1" s="34" t="s">
        <v>20</v>
      </c>
      <c r="F1" s="34"/>
      <c r="G1" s="36"/>
      <c r="H1" s="37" t="s">
        <v>21</v>
      </c>
      <c r="I1" s="38"/>
      <c r="J1" s="39"/>
      <c r="K1" s="40"/>
      <c r="L1" s="37" t="s">
        <v>21</v>
      </c>
      <c r="M1" s="38"/>
    </row>
    <row r="2" spans="1:24" x14ac:dyDescent="0.2">
      <c r="H2" s="42" t="s">
        <v>22</v>
      </c>
      <c r="I2" s="43">
        <v>38848</v>
      </c>
      <c r="J2" s="43">
        <v>39406</v>
      </c>
      <c r="L2" s="44" t="s">
        <v>22</v>
      </c>
      <c r="M2" s="43">
        <v>39975</v>
      </c>
      <c r="N2" s="43">
        <v>40219</v>
      </c>
      <c r="O2" s="43">
        <v>40730</v>
      </c>
      <c r="P2" s="43">
        <v>41026</v>
      </c>
      <c r="Q2" s="43"/>
    </row>
    <row r="3" spans="1:24" customFormat="1" ht="15.75" x14ac:dyDescent="0.25">
      <c r="A3" s="1"/>
      <c r="B3" s="1"/>
      <c r="C3" s="1"/>
      <c r="D3" s="2"/>
      <c r="E3" s="1"/>
      <c r="F3" s="1"/>
      <c r="H3" s="42" t="s">
        <v>23</v>
      </c>
      <c r="I3" s="45">
        <v>0.37990000000000002</v>
      </c>
      <c r="J3" s="45">
        <v>0.37669999999999998</v>
      </c>
      <c r="K3" s="46"/>
      <c r="L3" s="44" t="s">
        <v>23</v>
      </c>
      <c r="M3" s="45">
        <v>0.38319999999999999</v>
      </c>
      <c r="N3" s="5">
        <v>0.35020000000000001</v>
      </c>
      <c r="O3" s="5">
        <v>0.36680000000000001</v>
      </c>
      <c r="P3" s="5">
        <v>0.35780000000000001</v>
      </c>
      <c r="Q3" s="5"/>
      <c r="R3" s="6"/>
    </row>
    <row r="4" spans="1:24" customFormat="1" ht="15.75" x14ac:dyDescent="0.25">
      <c r="A4" s="1"/>
      <c r="B4" s="1"/>
      <c r="C4" s="1"/>
      <c r="D4" s="2"/>
      <c r="E4" s="1"/>
      <c r="F4" s="1"/>
      <c r="H4" s="42" t="s">
        <v>24</v>
      </c>
      <c r="I4" s="47">
        <v>1.9072164948453609</v>
      </c>
      <c r="J4" s="47">
        <v>1.8406370000000001</v>
      </c>
      <c r="K4" s="48"/>
      <c r="L4" s="44">
        <v>0.28899999999999998</v>
      </c>
      <c r="M4" s="47">
        <v>1.8660000000000001</v>
      </c>
      <c r="N4" s="5">
        <v>1.9</v>
      </c>
      <c r="O4" s="5">
        <v>1.87</v>
      </c>
      <c r="P4" s="5">
        <v>1.88</v>
      </c>
      <c r="Q4" s="5"/>
      <c r="R4" s="6"/>
    </row>
    <row r="5" spans="1:24" customFormat="1" ht="15.75" x14ac:dyDescent="0.25">
      <c r="A5" s="1"/>
      <c r="B5" s="1"/>
      <c r="C5" s="1"/>
      <c r="D5" s="2"/>
      <c r="E5" s="1"/>
      <c r="F5" s="1"/>
      <c r="H5" s="42"/>
      <c r="I5" s="5"/>
      <c r="K5" s="4"/>
      <c r="L5" s="5"/>
      <c r="R5" s="6"/>
    </row>
    <row r="6" spans="1:24" customFormat="1" ht="15.75" x14ac:dyDescent="0.25">
      <c r="A6" s="1"/>
      <c r="B6" s="1"/>
      <c r="C6" s="1"/>
      <c r="D6" s="2"/>
      <c r="E6" s="1"/>
      <c r="F6" s="1"/>
      <c r="H6" s="3"/>
      <c r="K6" s="4"/>
      <c r="L6" s="5"/>
      <c r="R6" s="6" t="s">
        <v>0</v>
      </c>
    </row>
    <row r="7" spans="1:24" ht="15.75" x14ac:dyDescent="0.25">
      <c r="B7" s="7" t="s">
        <v>55</v>
      </c>
      <c r="C7" s="7" t="s">
        <v>1</v>
      </c>
      <c r="D7" s="8" t="s">
        <v>34</v>
      </c>
      <c r="E7" s="7" t="s">
        <v>2</v>
      </c>
      <c r="F7" s="9" t="s">
        <v>3</v>
      </c>
      <c r="G7" s="10">
        <v>0</v>
      </c>
      <c r="H7" s="11" t="s">
        <v>4</v>
      </c>
      <c r="I7" s="12" t="s">
        <v>5</v>
      </c>
      <c r="J7" s="12" t="s">
        <v>6</v>
      </c>
      <c r="K7" s="13" t="s">
        <v>7</v>
      </c>
      <c r="L7" s="14" t="s">
        <v>8</v>
      </c>
      <c r="M7" s="15" t="s">
        <v>9</v>
      </c>
      <c r="N7" s="16" t="s">
        <v>10</v>
      </c>
      <c r="O7" s="16" t="s">
        <v>10</v>
      </c>
      <c r="P7" s="17" t="s">
        <v>37</v>
      </c>
      <c r="Q7" s="17" t="s">
        <v>38</v>
      </c>
      <c r="R7" s="17" t="s">
        <v>11</v>
      </c>
      <c r="S7" s="18" t="s">
        <v>33</v>
      </c>
      <c r="T7" s="18"/>
      <c r="U7" s="18"/>
      <c r="V7" s="18"/>
      <c r="W7" s="19"/>
      <c r="X7" s="19"/>
    </row>
    <row r="8" spans="1:24" x14ac:dyDescent="0.2">
      <c r="A8" s="20" t="s">
        <v>12</v>
      </c>
      <c r="B8" s="20"/>
      <c r="C8" s="20"/>
      <c r="D8" s="21"/>
      <c r="E8" s="20"/>
      <c r="F8" s="22"/>
      <c r="G8" s="23" t="s">
        <v>13</v>
      </c>
      <c r="H8" s="24" t="s">
        <v>14</v>
      </c>
      <c r="I8" s="25" t="s">
        <v>15</v>
      </c>
      <c r="J8" s="25" t="s">
        <v>15</v>
      </c>
      <c r="K8" s="26" t="s">
        <v>16</v>
      </c>
      <c r="L8" s="27" t="s">
        <v>16</v>
      </c>
      <c r="M8" s="27"/>
      <c r="N8" s="28" t="s">
        <v>17</v>
      </c>
      <c r="O8" s="28" t="s">
        <v>18</v>
      </c>
      <c r="P8" s="29"/>
      <c r="Q8" s="29"/>
      <c r="R8" s="29"/>
      <c r="S8" s="18"/>
      <c r="T8" s="18"/>
      <c r="U8" s="18"/>
      <c r="V8" s="18"/>
    </row>
    <row r="9" spans="1:24" x14ac:dyDescent="0.2">
      <c r="A9" s="7">
        <v>41478</v>
      </c>
      <c r="E9" s="8" t="s">
        <v>30</v>
      </c>
      <c r="F9" s="8" t="s">
        <v>32</v>
      </c>
      <c r="K9" s="32" t="e">
        <f>($P$3*($P$4/($P$4-1))*(#REF!-J9))*((0.005*H9)/G9)</f>
        <v>#REF!</v>
      </c>
      <c r="L9" s="6" t="e">
        <f>($P$3*($P$4/($P$4-1))*($P$4*J9-#REF!))*((0.005*H9)/G9)</f>
        <v>#REF!</v>
      </c>
      <c r="M9" s="6" t="e">
        <f>#REF!/$J9</f>
        <v>#REF!</v>
      </c>
      <c r="R9" s="6">
        <v>24.4</v>
      </c>
      <c r="S9" s="8">
        <v>15</v>
      </c>
      <c r="T9" s="8"/>
    </row>
    <row r="10" spans="1:24" x14ac:dyDescent="0.2">
      <c r="A10" s="7">
        <v>41478</v>
      </c>
      <c r="E10" s="8" t="s">
        <v>30</v>
      </c>
      <c r="F10" s="8" t="s">
        <v>31</v>
      </c>
      <c r="R10" s="6">
        <v>116</v>
      </c>
      <c r="S10" s="7"/>
      <c r="T10" s="8"/>
    </row>
    <row r="11" spans="1:24" x14ac:dyDescent="0.2">
      <c r="A11" s="7">
        <v>41478</v>
      </c>
      <c r="E11" s="8" t="s">
        <v>25</v>
      </c>
      <c r="F11" s="8" t="s">
        <v>35</v>
      </c>
      <c r="I11" s="31">
        <v>0.2</v>
      </c>
      <c r="J11" s="31">
        <v>0.19</v>
      </c>
      <c r="M11" s="6">
        <f>$I11/$J11</f>
        <v>1.0526315789473684</v>
      </c>
      <c r="S11" s="7"/>
      <c r="T11" s="8"/>
    </row>
    <row r="12" spans="1:24" x14ac:dyDescent="0.2">
      <c r="A12" s="7">
        <v>41478</v>
      </c>
      <c r="B12" s="7" t="s">
        <v>56</v>
      </c>
      <c r="C12" s="8">
        <v>1</v>
      </c>
      <c r="D12" s="8" t="s">
        <v>26</v>
      </c>
      <c r="E12" s="8" t="s">
        <v>28</v>
      </c>
      <c r="F12" s="8">
        <v>1</v>
      </c>
      <c r="G12" s="6">
        <v>0.2</v>
      </c>
      <c r="H12" s="30">
        <v>1</v>
      </c>
      <c r="I12" s="31">
        <v>63.9</v>
      </c>
      <c r="J12" s="31">
        <v>36</v>
      </c>
      <c r="K12" s="32">
        <f t="shared" ref="K12:K49" si="0">($P$3*($P$4/($P$4-1))*(I12-J12))*((0.005*H12)/G12)</f>
        <v>0.5331626590909091</v>
      </c>
      <c r="L12" s="6">
        <f>($P$3*($P$4/($P$4-1))*($P$4*J12-I12))*((0.005*H12)/G12)</f>
        <v>7.22349409090908E-2</v>
      </c>
      <c r="M12" s="6">
        <f>$I12/$J12</f>
        <v>1.7749999999999999</v>
      </c>
      <c r="T12" s="8" t="s">
        <v>36</v>
      </c>
    </row>
    <row r="13" spans="1:24" x14ac:dyDescent="0.2">
      <c r="A13" s="7">
        <v>41478</v>
      </c>
      <c r="B13" s="7" t="s">
        <v>56</v>
      </c>
      <c r="C13" s="8">
        <v>1</v>
      </c>
      <c r="D13" s="8" t="s">
        <v>26</v>
      </c>
      <c r="E13" s="8" t="s">
        <v>28</v>
      </c>
      <c r="F13" s="8">
        <v>2</v>
      </c>
      <c r="G13" s="6">
        <v>0.2</v>
      </c>
      <c r="H13" s="30">
        <v>1</v>
      </c>
      <c r="I13" s="31">
        <v>61.9</v>
      </c>
      <c r="J13" s="31">
        <v>35.1</v>
      </c>
      <c r="K13" s="32">
        <f t="shared" si="0"/>
        <v>0.51214190909090906</v>
      </c>
      <c r="L13" s="6">
        <f t="shared" ref="L13:L49" si="1">($P$3*($P$4/($P$4-1))*($P$4*J13-I13))*((0.005*H13)/G13)</f>
        <v>7.812075090909093E-2</v>
      </c>
      <c r="M13" s="6">
        <f t="shared" ref="M13:M49" si="2">$I13/$J13</f>
        <v>1.7635327635327633</v>
      </c>
      <c r="S13" s="7"/>
      <c r="T13" s="8"/>
    </row>
    <row r="14" spans="1:24" x14ac:dyDescent="0.2">
      <c r="A14" s="7">
        <v>41478</v>
      </c>
      <c r="B14" s="7" t="s">
        <v>56</v>
      </c>
      <c r="C14" s="8">
        <v>1</v>
      </c>
      <c r="D14" s="8" t="s">
        <v>26</v>
      </c>
      <c r="E14" s="8" t="s">
        <v>28</v>
      </c>
      <c r="F14" s="8">
        <v>3</v>
      </c>
      <c r="G14" s="6">
        <v>0.2</v>
      </c>
      <c r="H14" s="30">
        <v>1</v>
      </c>
      <c r="I14" s="31">
        <v>69.599999999999994</v>
      </c>
      <c r="J14" s="31">
        <v>38.799999999999997</v>
      </c>
      <c r="K14" s="32">
        <f t="shared" si="0"/>
        <v>0.58858100000000002</v>
      </c>
      <c r="L14" s="6">
        <f t="shared" si="1"/>
        <v>6.390307999999989E-2</v>
      </c>
      <c r="M14" s="6">
        <f t="shared" si="2"/>
        <v>1.7938144329896908</v>
      </c>
      <c r="N14" s="6">
        <f>AVERAGE(K12:K14)</f>
        <v>0.5446285227272728</v>
      </c>
      <c r="O14" s="6">
        <f>AVERAGE(L12:L14)</f>
        <v>7.141959060606054E-2</v>
      </c>
      <c r="P14" s="6">
        <f>STDEV(K12:K14)</f>
        <v>3.9488392933213073E-2</v>
      </c>
      <c r="Q14" s="6">
        <f>STDEV(L12:L14)</f>
        <v>7.1438182092836084E-3</v>
      </c>
      <c r="S14" s="7"/>
      <c r="T14" s="8"/>
    </row>
    <row r="15" spans="1:24" x14ac:dyDescent="0.2">
      <c r="A15" s="7">
        <v>41478</v>
      </c>
      <c r="B15" s="7" t="s">
        <v>57</v>
      </c>
      <c r="C15" s="8">
        <v>1</v>
      </c>
      <c r="D15" s="8" t="s">
        <v>27</v>
      </c>
      <c r="E15" s="8" t="s">
        <v>28</v>
      </c>
      <c r="F15" s="8">
        <v>4</v>
      </c>
      <c r="G15" s="6">
        <v>0.2</v>
      </c>
      <c r="H15" s="30">
        <v>1</v>
      </c>
      <c r="I15" s="31">
        <v>69.599999999999994</v>
      </c>
      <c r="J15" s="31">
        <v>39.5</v>
      </c>
      <c r="K15" s="32">
        <f t="shared" si="0"/>
        <v>0.57520415909090905</v>
      </c>
      <c r="L15" s="6">
        <f t="shared" si="1"/>
        <v>8.9051540909090857E-2</v>
      </c>
      <c r="M15" s="6">
        <f t="shared" si="2"/>
        <v>1.762025316455696</v>
      </c>
    </row>
    <row r="16" spans="1:24" x14ac:dyDescent="0.2">
      <c r="A16" s="7">
        <v>41478</v>
      </c>
      <c r="B16" s="7" t="s">
        <v>57</v>
      </c>
      <c r="C16" s="8">
        <v>1</v>
      </c>
      <c r="D16" s="8" t="s">
        <v>27</v>
      </c>
      <c r="E16" s="8" t="s">
        <v>28</v>
      </c>
      <c r="F16" s="8">
        <v>5</v>
      </c>
      <c r="G16" s="6">
        <v>0.2</v>
      </c>
      <c r="H16" s="30">
        <v>1</v>
      </c>
      <c r="I16" s="31">
        <v>80.2</v>
      </c>
      <c r="J16" s="31">
        <v>44.1</v>
      </c>
      <c r="K16" s="32">
        <f t="shared" si="0"/>
        <v>0.68986279545454554</v>
      </c>
      <c r="L16" s="6">
        <f t="shared" si="1"/>
        <v>5.1749264545454518E-2</v>
      </c>
      <c r="M16" s="6">
        <f t="shared" si="2"/>
        <v>1.81859410430839</v>
      </c>
    </row>
    <row r="17" spans="1:20" x14ac:dyDescent="0.2">
      <c r="A17" s="7">
        <v>41478</v>
      </c>
      <c r="B17" s="7" t="s">
        <v>57</v>
      </c>
      <c r="C17" s="8">
        <v>1</v>
      </c>
      <c r="D17" s="8" t="s">
        <v>27</v>
      </c>
      <c r="E17" s="8" t="s">
        <v>28</v>
      </c>
      <c r="F17" s="8">
        <v>6</v>
      </c>
      <c r="G17" s="6">
        <v>0.2</v>
      </c>
      <c r="H17" s="30">
        <v>1</v>
      </c>
      <c r="I17" s="31">
        <v>80.8</v>
      </c>
      <c r="J17" s="31">
        <v>45</v>
      </c>
      <c r="K17" s="32">
        <f t="shared" si="0"/>
        <v>0.68412986363636363</v>
      </c>
      <c r="L17" s="6">
        <f t="shared" si="1"/>
        <v>7.2617136363636314E-2</v>
      </c>
      <c r="M17" s="6">
        <f t="shared" si="2"/>
        <v>1.7955555555555556</v>
      </c>
      <c r="N17" s="6">
        <f>AVERAGE(K15:K17)</f>
        <v>0.64973227272727285</v>
      </c>
      <c r="O17" s="6">
        <f>AVERAGE(L15:L17)</f>
        <v>7.1139313939393892E-2</v>
      </c>
      <c r="P17" s="6">
        <f>STDEV(K15:K17)</f>
        <v>6.4606860459660437E-2</v>
      </c>
      <c r="Q17" s="6">
        <f>STDEV(L15:L17)</f>
        <v>1.8694997320552666E-2</v>
      </c>
      <c r="T17" s="6" t="s">
        <v>36</v>
      </c>
    </row>
    <row r="18" spans="1:20" x14ac:dyDescent="0.2">
      <c r="A18" s="7">
        <v>41478</v>
      </c>
      <c r="B18" s="7" t="s">
        <v>58</v>
      </c>
      <c r="C18" s="8">
        <v>2</v>
      </c>
      <c r="D18" s="8" t="s">
        <v>26</v>
      </c>
      <c r="E18" s="8" t="s">
        <v>29</v>
      </c>
      <c r="F18" s="8">
        <v>7</v>
      </c>
      <c r="G18" s="6">
        <v>0.2</v>
      </c>
      <c r="H18" s="30">
        <v>1</v>
      </c>
      <c r="I18" s="31">
        <v>390</v>
      </c>
      <c r="J18" s="31">
        <v>236</v>
      </c>
      <c r="K18" s="32">
        <f t="shared" si="0"/>
        <v>2.9429050000000001</v>
      </c>
      <c r="L18" s="6">
        <f t="shared" si="1"/>
        <v>1.0258125999999992</v>
      </c>
      <c r="M18" s="6">
        <f t="shared" si="2"/>
        <v>1.652542372881356</v>
      </c>
    </row>
    <row r="19" spans="1:20" x14ac:dyDescent="0.2">
      <c r="A19" s="7">
        <v>41478</v>
      </c>
      <c r="B19" s="7" t="s">
        <v>58</v>
      </c>
      <c r="C19" s="8">
        <v>2</v>
      </c>
      <c r="D19" s="8" t="s">
        <v>26</v>
      </c>
      <c r="E19" s="8" t="s">
        <v>29</v>
      </c>
      <c r="F19" s="8">
        <v>8</v>
      </c>
      <c r="G19" s="6">
        <v>0.2</v>
      </c>
      <c r="H19" s="30">
        <v>1</v>
      </c>
      <c r="I19" s="31">
        <v>390</v>
      </c>
      <c r="J19" s="31">
        <v>239</v>
      </c>
      <c r="K19" s="32">
        <f t="shared" si="0"/>
        <v>2.8855756818181821</v>
      </c>
      <c r="L19" s="6">
        <f t="shared" si="1"/>
        <v>1.133591718181818</v>
      </c>
      <c r="M19" s="6">
        <f t="shared" si="2"/>
        <v>1.6317991631799162</v>
      </c>
      <c r="N19" s="33"/>
      <c r="S19" s="8" t="s">
        <v>31</v>
      </c>
    </row>
    <row r="20" spans="1:20" x14ac:dyDescent="0.2">
      <c r="A20" s="7">
        <v>41478</v>
      </c>
      <c r="B20" s="7" t="s">
        <v>58</v>
      </c>
      <c r="C20" s="8">
        <v>2</v>
      </c>
      <c r="D20" s="8" t="s">
        <v>26</v>
      </c>
      <c r="E20" s="8" t="s">
        <v>29</v>
      </c>
      <c r="F20" s="8">
        <v>9</v>
      </c>
      <c r="G20" s="6">
        <v>0.2</v>
      </c>
      <c r="H20" s="30">
        <v>1</v>
      </c>
      <c r="I20" s="31">
        <v>383</v>
      </c>
      <c r="J20" s="31">
        <v>233</v>
      </c>
      <c r="K20" s="32">
        <f t="shared" si="0"/>
        <v>2.8664659090909095</v>
      </c>
      <c r="L20" s="6">
        <f t="shared" si="1"/>
        <v>1.0518018909090903</v>
      </c>
      <c r="M20" s="6">
        <f t="shared" si="2"/>
        <v>1.6437768240343347</v>
      </c>
      <c r="N20" s="6">
        <f>AVERAGE(K18:K20)</f>
        <v>2.8983155303030306</v>
      </c>
      <c r="O20" s="6">
        <f>AVERAGE(L18:L20)</f>
        <v>1.0704020696969692</v>
      </c>
      <c r="P20" s="6">
        <f>STDEV(K18:K20)</f>
        <v>3.9780164143888679E-2</v>
      </c>
      <c r="Q20" s="6">
        <f>STDEV(L18:L20)</f>
        <v>5.6245529308722959E-2</v>
      </c>
      <c r="S20" s="8" t="s">
        <v>31</v>
      </c>
      <c r="T20" s="6" t="s">
        <v>31</v>
      </c>
    </row>
    <row r="21" spans="1:20" x14ac:dyDescent="0.2">
      <c r="A21" s="7">
        <v>41478</v>
      </c>
      <c r="B21" s="7" t="s">
        <v>59</v>
      </c>
      <c r="C21" s="8">
        <v>2</v>
      </c>
      <c r="D21" s="8" t="s">
        <v>27</v>
      </c>
      <c r="E21" s="8" t="s">
        <v>29</v>
      </c>
      <c r="F21" s="8">
        <v>10</v>
      </c>
      <c r="G21" s="6">
        <v>0.2</v>
      </c>
      <c r="H21" s="30">
        <v>1</v>
      </c>
      <c r="I21" s="31">
        <v>337</v>
      </c>
      <c r="J21" s="31">
        <v>213</v>
      </c>
      <c r="K21" s="32">
        <f t="shared" si="0"/>
        <v>2.3696118181818182</v>
      </c>
      <c r="L21" s="6">
        <f t="shared" si="1"/>
        <v>1.2123239818181819</v>
      </c>
      <c r="M21" s="6">
        <f t="shared" si="2"/>
        <v>1.5821596244131455</v>
      </c>
      <c r="S21" s="8" t="s">
        <v>31</v>
      </c>
      <c r="T21" s="6" t="s">
        <v>31</v>
      </c>
    </row>
    <row r="22" spans="1:20" x14ac:dyDescent="0.2">
      <c r="A22" s="7">
        <v>41478</v>
      </c>
      <c r="B22" s="7" t="s">
        <v>59</v>
      </c>
      <c r="C22" s="8">
        <v>2</v>
      </c>
      <c r="D22" s="8" t="s">
        <v>27</v>
      </c>
      <c r="E22" s="8" t="s">
        <v>29</v>
      </c>
      <c r="F22" s="8">
        <v>11</v>
      </c>
      <c r="G22" s="6">
        <v>0.2</v>
      </c>
      <c r="H22" s="30">
        <v>1</v>
      </c>
      <c r="I22" s="31">
        <v>339</v>
      </c>
      <c r="J22" s="31">
        <v>209</v>
      </c>
      <c r="K22" s="32">
        <f t="shared" si="0"/>
        <v>2.4842704545454546</v>
      </c>
      <c r="L22" s="6">
        <f t="shared" si="1"/>
        <v>1.0303989454545448</v>
      </c>
      <c r="M22" s="6">
        <f t="shared" si="2"/>
        <v>1.6220095693779903</v>
      </c>
      <c r="S22" s="8" t="s">
        <v>31</v>
      </c>
      <c r="T22" s="6" t="s">
        <v>31</v>
      </c>
    </row>
    <row r="23" spans="1:20" x14ac:dyDescent="0.2">
      <c r="A23" s="7">
        <v>41478</v>
      </c>
      <c r="B23" s="7" t="s">
        <v>59</v>
      </c>
      <c r="C23" s="8">
        <v>2</v>
      </c>
      <c r="D23" s="8" t="s">
        <v>27</v>
      </c>
      <c r="E23" s="8" t="s">
        <v>29</v>
      </c>
      <c r="F23" s="8">
        <v>12</v>
      </c>
      <c r="G23" s="6">
        <v>0.2</v>
      </c>
      <c r="H23" s="30">
        <v>1</v>
      </c>
      <c r="I23" s="31">
        <v>343</v>
      </c>
      <c r="J23" s="31">
        <v>214</v>
      </c>
      <c r="K23" s="32">
        <f t="shared" si="0"/>
        <v>2.4651606818181819</v>
      </c>
      <c r="L23" s="6">
        <f t="shared" si="1"/>
        <v>1.133591718181818</v>
      </c>
      <c r="M23" s="6">
        <f t="shared" si="2"/>
        <v>1.6028037383177569</v>
      </c>
      <c r="N23" s="6">
        <f>AVERAGE(K21:K23)</f>
        <v>2.4396809848484846</v>
      </c>
      <c r="O23" s="6">
        <f>AVERAGE(L21:L23)</f>
        <v>1.125438215151515</v>
      </c>
      <c r="P23" s="6">
        <f>STDEV(K21:K23)</f>
        <v>6.1429324767922046E-2</v>
      </c>
      <c r="Q23" s="6">
        <f>STDEV(L21:L23)</f>
        <v>9.1236173871587473E-2</v>
      </c>
      <c r="S23" s="6" t="s">
        <v>31</v>
      </c>
      <c r="T23" s="6" t="s">
        <v>31</v>
      </c>
    </row>
    <row r="24" spans="1:20" x14ac:dyDescent="0.2">
      <c r="A24" s="7">
        <v>41480</v>
      </c>
      <c r="E24" s="8" t="s">
        <v>30</v>
      </c>
      <c r="F24" s="8" t="s">
        <v>32</v>
      </c>
      <c r="K24" s="32" t="e">
        <f t="shared" si="0"/>
        <v>#DIV/0!</v>
      </c>
      <c r="L24" s="6" t="e">
        <f t="shared" si="1"/>
        <v>#DIV/0!</v>
      </c>
      <c r="M24" s="6" t="e">
        <f t="shared" si="2"/>
        <v>#DIV/0!</v>
      </c>
      <c r="R24" s="6">
        <v>24.3</v>
      </c>
      <c r="S24" s="8">
        <v>20</v>
      </c>
    </row>
    <row r="25" spans="1:20" x14ac:dyDescent="0.2">
      <c r="A25" s="7">
        <v>41480</v>
      </c>
      <c r="E25" s="8" t="s">
        <v>30</v>
      </c>
      <c r="F25" s="8" t="s">
        <v>31</v>
      </c>
      <c r="K25" s="32" t="e">
        <f t="shared" si="0"/>
        <v>#DIV/0!</v>
      </c>
      <c r="L25" s="6" t="e">
        <f t="shared" si="1"/>
        <v>#DIV/0!</v>
      </c>
      <c r="M25" s="6" t="e">
        <f t="shared" si="2"/>
        <v>#DIV/0!</v>
      </c>
      <c r="R25" s="6">
        <v>117</v>
      </c>
    </row>
    <row r="26" spans="1:20" x14ac:dyDescent="0.2">
      <c r="A26" s="7">
        <v>41480</v>
      </c>
      <c r="E26" s="8" t="s">
        <v>25</v>
      </c>
      <c r="F26" s="8" t="s">
        <v>35</v>
      </c>
      <c r="I26" s="31">
        <v>0.184</v>
      </c>
      <c r="K26" s="32" t="e">
        <f t="shared" si="0"/>
        <v>#DIV/0!</v>
      </c>
      <c r="L26" s="6" t="e">
        <f t="shared" si="1"/>
        <v>#DIV/0!</v>
      </c>
      <c r="M26" s="6" t="e">
        <f t="shared" si="2"/>
        <v>#DIV/0!</v>
      </c>
      <c r="S26" s="8"/>
    </row>
    <row r="27" spans="1:20" x14ac:dyDescent="0.2">
      <c r="A27" s="7">
        <v>41480</v>
      </c>
      <c r="C27" s="8">
        <v>1</v>
      </c>
      <c r="D27" s="8" t="s">
        <v>26</v>
      </c>
      <c r="E27" s="8" t="s">
        <v>29</v>
      </c>
      <c r="F27" s="8">
        <v>20</v>
      </c>
      <c r="G27" s="6">
        <v>0.2</v>
      </c>
      <c r="H27" s="30">
        <v>1</v>
      </c>
      <c r="I27" s="31">
        <v>275</v>
      </c>
      <c r="J27" s="31">
        <v>169</v>
      </c>
      <c r="K27" s="32">
        <f t="shared" si="0"/>
        <v>2.0256359090909091</v>
      </c>
      <c r="L27" s="6">
        <f t="shared" si="1"/>
        <v>0.8163694909090905</v>
      </c>
      <c r="M27" s="6">
        <f t="shared" si="2"/>
        <v>1.6272189349112427</v>
      </c>
    </row>
    <row r="28" spans="1:20" x14ac:dyDescent="0.2">
      <c r="A28" s="7">
        <v>41480</v>
      </c>
      <c r="C28" s="8">
        <v>1</v>
      </c>
      <c r="D28" s="8" t="s">
        <v>26</v>
      </c>
      <c r="E28" s="8" t="s">
        <v>29</v>
      </c>
      <c r="F28" s="8">
        <v>21</v>
      </c>
      <c r="G28" s="6">
        <v>0.2</v>
      </c>
      <c r="H28" s="30">
        <v>1</v>
      </c>
      <c r="I28" s="31">
        <v>296</v>
      </c>
      <c r="J28" s="31">
        <v>189</v>
      </c>
      <c r="K28" s="32">
        <f t="shared" si="0"/>
        <v>2.0447456818181822</v>
      </c>
      <c r="L28" s="6">
        <f t="shared" si="1"/>
        <v>1.133591718181818</v>
      </c>
      <c r="M28" s="6">
        <f t="shared" si="2"/>
        <v>1.5661375661375661</v>
      </c>
    </row>
    <row r="29" spans="1:20" x14ac:dyDescent="0.2">
      <c r="A29" s="7">
        <v>41480</v>
      </c>
      <c r="C29" s="8">
        <v>1</v>
      </c>
      <c r="D29" s="8" t="s">
        <v>26</v>
      </c>
      <c r="E29" s="8" t="s">
        <v>29</v>
      </c>
      <c r="F29" s="8">
        <v>22</v>
      </c>
      <c r="G29" s="6">
        <v>0.2</v>
      </c>
      <c r="H29" s="30">
        <v>1</v>
      </c>
      <c r="I29" s="31">
        <v>300</v>
      </c>
      <c r="J29" s="31">
        <v>192</v>
      </c>
      <c r="K29" s="32">
        <f t="shared" si="0"/>
        <v>2.0638554545454548</v>
      </c>
      <c r="L29" s="6">
        <f t="shared" si="1"/>
        <v>1.1649317454545454</v>
      </c>
      <c r="M29" s="6">
        <f t="shared" si="2"/>
        <v>1.5625</v>
      </c>
      <c r="N29" s="6">
        <f>AVERAGE(K27:K29)</f>
        <v>2.0447456818181822</v>
      </c>
      <c r="O29" s="6">
        <f>AVERAGE(L27:L29)</f>
        <v>1.0382976515151514</v>
      </c>
      <c r="P29" s="6">
        <f>STDEV(K27:K29)</f>
        <v>1.9109772727272878E-2</v>
      </c>
      <c r="Q29" s="6">
        <f>STDEV(L27:L29)</f>
        <v>0.19283316799725092</v>
      </c>
    </row>
    <row r="30" spans="1:20" x14ac:dyDescent="0.2">
      <c r="A30" s="7">
        <v>41480</v>
      </c>
      <c r="C30" s="8">
        <v>1</v>
      </c>
      <c r="D30" s="8" t="s">
        <v>60</v>
      </c>
      <c r="E30" s="8" t="s">
        <v>29</v>
      </c>
      <c r="F30" s="8">
        <v>23</v>
      </c>
      <c r="G30" s="6">
        <v>0.2</v>
      </c>
      <c r="H30" s="30">
        <v>1</v>
      </c>
      <c r="I30" s="31">
        <v>252</v>
      </c>
      <c r="J30" s="31">
        <v>162</v>
      </c>
      <c r="K30" s="32">
        <f t="shared" si="0"/>
        <v>1.7198795454545457</v>
      </c>
      <c r="L30" s="6">
        <f t="shared" si="1"/>
        <v>1.0044096545454546</v>
      </c>
      <c r="M30" s="6">
        <f t="shared" si="2"/>
        <v>1.5555555555555556</v>
      </c>
    </row>
    <row r="31" spans="1:20" x14ac:dyDescent="0.2">
      <c r="A31" s="7">
        <v>41480</v>
      </c>
      <c r="C31" s="8">
        <v>1</v>
      </c>
      <c r="D31" s="8" t="s">
        <v>60</v>
      </c>
      <c r="E31" s="8" t="s">
        <v>29</v>
      </c>
      <c r="F31" s="8">
        <v>24</v>
      </c>
      <c r="G31" s="6">
        <v>0.2</v>
      </c>
      <c r="H31" s="30">
        <v>1</v>
      </c>
      <c r="I31" s="31">
        <v>264</v>
      </c>
      <c r="J31" s="31">
        <v>171</v>
      </c>
      <c r="K31" s="32">
        <f t="shared" si="0"/>
        <v>1.7772088636363639</v>
      </c>
      <c r="L31" s="6">
        <f t="shared" si="1"/>
        <v>1.0984297363636357</v>
      </c>
      <c r="M31" s="6">
        <f t="shared" si="2"/>
        <v>1.5438596491228069</v>
      </c>
    </row>
    <row r="32" spans="1:20" x14ac:dyDescent="0.2">
      <c r="A32" s="7">
        <v>41480</v>
      </c>
      <c r="C32" s="8">
        <v>1</v>
      </c>
      <c r="D32" s="8" t="s">
        <v>60</v>
      </c>
      <c r="E32" s="8" t="s">
        <v>29</v>
      </c>
      <c r="F32" s="8">
        <v>25</v>
      </c>
      <c r="G32" s="6">
        <v>0.2</v>
      </c>
      <c r="H32" s="30">
        <v>1</v>
      </c>
      <c r="I32" s="31">
        <v>197</v>
      </c>
      <c r="J32" s="31">
        <v>193</v>
      </c>
      <c r="K32" s="32">
        <f t="shared" si="0"/>
        <v>7.6439090909090915E-2</v>
      </c>
      <c r="L32" s="6">
        <f t="shared" si="1"/>
        <v>3.169164709090909</v>
      </c>
      <c r="M32" s="6">
        <f t="shared" si="2"/>
        <v>1.0207253886010363</v>
      </c>
      <c r="N32" s="6">
        <f>AVERAGE(K30:K32)</f>
        <v>1.1911758333333335</v>
      </c>
      <c r="O32" s="6">
        <f>AVERAGE(L30:L32)</f>
        <v>1.7573346999999997</v>
      </c>
      <c r="P32" s="6">
        <f>STDEV(K30:K32)</f>
        <v>0.96581580353800223</v>
      </c>
      <c r="Q32" s="6">
        <f>STDEV(L30:L32)</f>
        <v>1.2235840489616976</v>
      </c>
    </row>
    <row r="33" spans="1:17" x14ac:dyDescent="0.2">
      <c r="A33" s="7">
        <v>41480</v>
      </c>
      <c r="C33" s="8">
        <v>2</v>
      </c>
      <c r="D33" s="8" t="s">
        <v>26</v>
      </c>
      <c r="E33" s="8" t="s">
        <v>28</v>
      </c>
      <c r="F33" s="8">
        <v>26</v>
      </c>
      <c r="G33" s="6">
        <v>0.2</v>
      </c>
      <c r="H33" s="30">
        <v>1</v>
      </c>
      <c r="I33" s="31">
        <v>174</v>
      </c>
      <c r="J33" s="31">
        <v>102</v>
      </c>
      <c r="K33" s="32">
        <f t="shared" si="0"/>
        <v>1.3759036363636363</v>
      </c>
      <c r="L33" s="6">
        <f t="shared" si="1"/>
        <v>0.33938956363636347</v>
      </c>
      <c r="M33" s="6">
        <f t="shared" si="2"/>
        <v>1.7058823529411764</v>
      </c>
    </row>
    <row r="34" spans="1:17" x14ac:dyDescent="0.2">
      <c r="A34" s="7">
        <v>41480</v>
      </c>
      <c r="C34" s="8">
        <v>2</v>
      </c>
      <c r="D34" s="8" t="s">
        <v>26</v>
      </c>
      <c r="E34" s="8" t="s">
        <v>28</v>
      </c>
      <c r="F34" s="8">
        <v>27</v>
      </c>
      <c r="G34" s="6">
        <v>0.2</v>
      </c>
      <c r="H34" s="30">
        <v>1</v>
      </c>
      <c r="I34" s="31">
        <v>172</v>
      </c>
      <c r="J34" s="31">
        <v>97.7</v>
      </c>
      <c r="K34" s="32">
        <f t="shared" si="0"/>
        <v>1.4198561136363637</v>
      </c>
      <c r="L34" s="6">
        <f t="shared" si="1"/>
        <v>0.22312570636363616</v>
      </c>
      <c r="M34" s="6">
        <f t="shared" si="2"/>
        <v>1.7604912998976459</v>
      </c>
      <c r="N34" s="33"/>
    </row>
    <row r="35" spans="1:17" x14ac:dyDescent="0.2">
      <c r="A35" s="7">
        <v>41480</v>
      </c>
      <c r="C35" s="8">
        <v>2</v>
      </c>
      <c r="D35" s="8" t="s">
        <v>26</v>
      </c>
      <c r="E35" s="8" t="s">
        <v>28</v>
      </c>
      <c r="F35" s="8">
        <v>28</v>
      </c>
      <c r="G35" s="6">
        <v>0.2</v>
      </c>
      <c r="H35" s="30">
        <v>1</v>
      </c>
      <c r="I35" s="31">
        <v>177</v>
      </c>
      <c r="J35" s="31">
        <v>102</v>
      </c>
      <c r="K35" s="32">
        <f t="shared" si="0"/>
        <v>1.4332329545454547</v>
      </c>
      <c r="L35" s="6">
        <f t="shared" si="1"/>
        <v>0.28206024545454533</v>
      </c>
      <c r="M35" s="6">
        <f t="shared" si="2"/>
        <v>1.7352941176470589</v>
      </c>
      <c r="N35" s="6">
        <f>AVERAGE(K33:K35)</f>
        <v>1.4096642348484849</v>
      </c>
      <c r="O35" s="6">
        <f>AVERAGE(L33:L35)</f>
        <v>0.28152517181818165</v>
      </c>
      <c r="P35" s="6">
        <f>STDEV(K33:K35)</f>
        <v>2.9992807066330975E-2</v>
      </c>
      <c r="Q35" s="6">
        <f>STDEV(L33:L35)</f>
        <v>5.813377550813751E-2</v>
      </c>
    </row>
    <row r="36" spans="1:17" x14ac:dyDescent="0.2">
      <c r="A36" s="7">
        <v>41480</v>
      </c>
      <c r="C36" s="8">
        <v>2</v>
      </c>
      <c r="D36" s="8" t="s">
        <v>61</v>
      </c>
      <c r="E36" s="8" t="s">
        <v>28</v>
      </c>
      <c r="F36" s="8">
        <v>29</v>
      </c>
      <c r="G36" s="6">
        <v>0.2</v>
      </c>
      <c r="H36" s="30">
        <v>1</v>
      </c>
      <c r="I36" s="31">
        <v>377</v>
      </c>
      <c r="J36" s="31">
        <v>218</v>
      </c>
      <c r="K36" s="32">
        <f t="shared" si="0"/>
        <v>3.0384538636363643</v>
      </c>
      <c r="L36" s="6">
        <f t="shared" si="1"/>
        <v>0.62756493636363597</v>
      </c>
      <c r="M36" s="6">
        <f t="shared" si="2"/>
        <v>1.7293577981651376</v>
      </c>
    </row>
    <row r="37" spans="1:17" x14ac:dyDescent="0.2">
      <c r="A37" s="7">
        <v>41480</v>
      </c>
      <c r="C37" s="8">
        <v>2</v>
      </c>
      <c r="D37" s="8" t="s">
        <v>61</v>
      </c>
      <c r="E37" s="8" t="s">
        <v>28</v>
      </c>
      <c r="F37" s="8">
        <v>30</v>
      </c>
      <c r="G37" s="6">
        <v>0.2</v>
      </c>
      <c r="H37" s="30">
        <v>1</v>
      </c>
      <c r="I37" s="31">
        <v>397</v>
      </c>
      <c r="J37" s="31">
        <v>225</v>
      </c>
      <c r="K37" s="32">
        <f t="shared" si="0"/>
        <v>3.2868809090909092</v>
      </c>
      <c r="L37" s="6">
        <f t="shared" si="1"/>
        <v>0.49685409090909094</v>
      </c>
      <c r="M37" s="6">
        <f t="shared" si="2"/>
        <v>1.7644444444444445</v>
      </c>
    </row>
    <row r="38" spans="1:17" x14ac:dyDescent="0.2">
      <c r="A38" s="7">
        <v>41480</v>
      </c>
      <c r="C38" s="8">
        <v>2</v>
      </c>
      <c r="D38" s="8" t="s">
        <v>61</v>
      </c>
      <c r="E38" s="8" t="s">
        <v>28</v>
      </c>
      <c r="F38" s="8">
        <v>31</v>
      </c>
      <c r="G38" s="6">
        <v>0.2</v>
      </c>
      <c r="H38" s="30">
        <v>1</v>
      </c>
      <c r="I38" s="31">
        <v>372</v>
      </c>
      <c r="J38" s="31">
        <v>213</v>
      </c>
      <c r="K38" s="32">
        <f t="shared" si="0"/>
        <v>3.0384538636363643</v>
      </c>
      <c r="L38" s="6">
        <f t="shared" si="1"/>
        <v>0.5434819363636364</v>
      </c>
      <c r="M38" s="6">
        <f t="shared" si="2"/>
        <v>1.7464788732394365</v>
      </c>
      <c r="N38" s="6">
        <f>AVERAGE(K36:K38)</f>
        <v>3.1212628787878796</v>
      </c>
      <c r="O38" s="6">
        <f>AVERAGE(L36:L38)</f>
        <v>0.55596698787878773</v>
      </c>
      <c r="P38" s="6">
        <f>STDEV(K36:K38)</f>
        <v>0.14342942156716493</v>
      </c>
      <c r="Q38" s="6">
        <f>STDEV(L36:L38)</f>
        <v>6.6243782073206511E-2</v>
      </c>
    </row>
    <row r="39" spans="1:17" x14ac:dyDescent="0.2">
      <c r="E39" s="8"/>
      <c r="F39" s="8"/>
      <c r="K39" s="32" t="e">
        <f t="shared" si="0"/>
        <v>#DIV/0!</v>
      </c>
      <c r="L39" s="6" t="e">
        <f t="shared" si="1"/>
        <v>#DIV/0!</v>
      </c>
      <c r="M39" s="6" t="e">
        <f t="shared" si="2"/>
        <v>#DIV/0!</v>
      </c>
    </row>
    <row r="40" spans="1:17" x14ac:dyDescent="0.2">
      <c r="E40" s="8"/>
      <c r="F40" s="8"/>
      <c r="K40" s="32" t="e">
        <f t="shared" si="0"/>
        <v>#DIV/0!</v>
      </c>
      <c r="L40" s="6" t="e">
        <f t="shared" si="1"/>
        <v>#DIV/0!</v>
      </c>
      <c r="M40" s="6" t="e">
        <f t="shared" si="2"/>
        <v>#DIV/0!</v>
      </c>
    </row>
    <row r="41" spans="1:17" x14ac:dyDescent="0.2">
      <c r="E41" s="8"/>
      <c r="F41" s="8"/>
      <c r="K41" s="32" t="e">
        <f t="shared" si="0"/>
        <v>#DIV/0!</v>
      </c>
      <c r="L41" s="6" t="e">
        <f t="shared" si="1"/>
        <v>#DIV/0!</v>
      </c>
      <c r="M41" s="6" t="e">
        <f t="shared" si="2"/>
        <v>#DIV/0!</v>
      </c>
    </row>
    <row r="42" spans="1:17" x14ac:dyDescent="0.2">
      <c r="E42" s="8"/>
      <c r="F42" s="8"/>
      <c r="K42" s="32" t="e">
        <f t="shared" si="0"/>
        <v>#DIV/0!</v>
      </c>
      <c r="L42" s="6" t="e">
        <f t="shared" si="1"/>
        <v>#DIV/0!</v>
      </c>
      <c r="M42" s="6" t="e">
        <f t="shared" si="2"/>
        <v>#DIV/0!</v>
      </c>
    </row>
    <row r="43" spans="1:17" x14ac:dyDescent="0.2">
      <c r="E43" s="8"/>
      <c r="F43" s="8"/>
      <c r="K43" s="32" t="e">
        <f t="shared" si="0"/>
        <v>#DIV/0!</v>
      </c>
      <c r="L43" s="6" t="e">
        <f t="shared" si="1"/>
        <v>#DIV/0!</v>
      </c>
      <c r="M43" s="6" t="e">
        <f t="shared" si="2"/>
        <v>#DIV/0!</v>
      </c>
    </row>
    <row r="44" spans="1:17" x14ac:dyDescent="0.2">
      <c r="E44" s="8"/>
      <c r="F44" s="8"/>
      <c r="K44" s="32" t="e">
        <f t="shared" si="0"/>
        <v>#DIV/0!</v>
      </c>
      <c r="L44" s="6" t="e">
        <f t="shared" si="1"/>
        <v>#DIV/0!</v>
      </c>
      <c r="M44" s="6" t="e">
        <f t="shared" si="2"/>
        <v>#DIV/0!</v>
      </c>
    </row>
    <row r="45" spans="1:17" x14ac:dyDescent="0.2">
      <c r="E45" s="8"/>
      <c r="F45" s="8"/>
      <c r="K45" s="32" t="e">
        <f t="shared" si="0"/>
        <v>#DIV/0!</v>
      </c>
      <c r="L45" s="6" t="e">
        <f t="shared" si="1"/>
        <v>#DIV/0!</v>
      </c>
      <c r="M45" s="6" t="e">
        <f t="shared" si="2"/>
        <v>#DIV/0!</v>
      </c>
    </row>
    <row r="46" spans="1:17" x14ac:dyDescent="0.2">
      <c r="E46" s="8"/>
      <c r="F46" s="8"/>
      <c r="K46" s="32" t="e">
        <f t="shared" si="0"/>
        <v>#DIV/0!</v>
      </c>
      <c r="L46" s="6" t="e">
        <f t="shared" si="1"/>
        <v>#DIV/0!</v>
      </c>
      <c r="M46" s="6" t="e">
        <f t="shared" si="2"/>
        <v>#DIV/0!</v>
      </c>
    </row>
    <row r="47" spans="1:17" x14ac:dyDescent="0.2">
      <c r="E47" s="8"/>
      <c r="F47" s="8"/>
      <c r="K47" s="32" t="e">
        <f t="shared" si="0"/>
        <v>#DIV/0!</v>
      </c>
      <c r="L47" s="6" t="e">
        <f t="shared" si="1"/>
        <v>#DIV/0!</v>
      </c>
      <c r="M47" s="6" t="e">
        <f t="shared" si="2"/>
        <v>#DIV/0!</v>
      </c>
    </row>
    <row r="48" spans="1:17" x14ac:dyDescent="0.2">
      <c r="E48" s="8"/>
      <c r="F48" s="8"/>
      <c r="K48" s="32" t="e">
        <f t="shared" si="0"/>
        <v>#DIV/0!</v>
      </c>
      <c r="L48" s="6" t="e">
        <f t="shared" si="1"/>
        <v>#DIV/0!</v>
      </c>
      <c r="M48" s="6" t="e">
        <f t="shared" si="2"/>
        <v>#DIV/0!</v>
      </c>
    </row>
    <row r="49" spans="5:13" x14ac:dyDescent="0.2">
      <c r="E49" s="8"/>
      <c r="F49" s="8"/>
      <c r="K49" s="32" t="e">
        <f t="shared" si="0"/>
        <v>#DIV/0!</v>
      </c>
      <c r="L49" s="6" t="e">
        <f t="shared" si="1"/>
        <v>#DIV/0!</v>
      </c>
      <c r="M49" s="6" t="e">
        <f t="shared" si="2"/>
        <v>#DIV/0!</v>
      </c>
    </row>
    <row r="50" spans="5:13" x14ac:dyDescent="0.2">
      <c r="E50" s="8"/>
      <c r="F50" s="8"/>
    </row>
    <row r="51" spans="5:13" x14ac:dyDescent="0.2">
      <c r="E51" s="8"/>
      <c r="F51" s="8"/>
    </row>
    <row r="52" spans="5:13" x14ac:dyDescent="0.2">
      <c r="E52" s="8"/>
      <c r="F52" s="8"/>
    </row>
    <row r="53" spans="5:13" x14ac:dyDescent="0.2">
      <c r="E53" s="8"/>
      <c r="F53" s="8"/>
    </row>
    <row r="54" spans="5:13" x14ac:dyDescent="0.2">
      <c r="E54" s="8"/>
      <c r="F54" s="8"/>
    </row>
    <row r="55" spans="5:13" x14ac:dyDescent="0.2">
      <c r="E55" s="8"/>
      <c r="F55" s="8"/>
    </row>
    <row r="56" spans="5:13" x14ac:dyDescent="0.2">
      <c r="E56" s="8"/>
      <c r="F56" s="8"/>
    </row>
    <row r="57" spans="5:13" x14ac:dyDescent="0.2">
      <c r="E57" s="8"/>
      <c r="F57" s="8"/>
    </row>
    <row r="58" spans="5:13" x14ac:dyDescent="0.2">
      <c r="E58" s="8"/>
      <c r="F58" s="8"/>
    </row>
    <row r="59" spans="5:13" x14ac:dyDescent="0.2">
      <c r="E59" s="8"/>
      <c r="F59" s="8"/>
    </row>
    <row r="60" spans="5:13" x14ac:dyDescent="0.2">
      <c r="E60" s="8"/>
      <c r="F60" s="8"/>
    </row>
    <row r="61" spans="5:13" x14ac:dyDescent="0.2">
      <c r="E61" s="8"/>
      <c r="F61" s="8"/>
    </row>
    <row r="62" spans="5:13" x14ac:dyDescent="0.2">
      <c r="E62" s="8"/>
      <c r="F62" s="8"/>
    </row>
    <row r="63" spans="5:13" x14ac:dyDescent="0.2">
      <c r="E63" s="8"/>
      <c r="F63" s="8"/>
    </row>
    <row r="64" spans="5:13" x14ac:dyDescent="0.2">
      <c r="E64" s="8"/>
      <c r="F64" s="8"/>
    </row>
    <row r="65" spans="5:6" x14ac:dyDescent="0.2">
      <c r="E65" s="8"/>
      <c r="F65" s="8"/>
    </row>
    <row r="66" spans="5:6" x14ac:dyDescent="0.2">
      <c r="E66" s="8"/>
      <c r="F66" s="8"/>
    </row>
    <row r="67" spans="5:6" x14ac:dyDescent="0.2">
      <c r="E67" s="8"/>
      <c r="F67" s="8"/>
    </row>
    <row r="68" spans="5:6" x14ac:dyDescent="0.2">
      <c r="E68" s="8"/>
      <c r="F68" s="8"/>
    </row>
    <row r="69" spans="5:6" x14ac:dyDescent="0.2">
      <c r="E69" s="8"/>
      <c r="F69" s="8"/>
    </row>
    <row r="70" spans="5:6" x14ac:dyDescent="0.2">
      <c r="E70" s="8"/>
      <c r="F70" s="8"/>
    </row>
    <row r="71" spans="5:6" x14ac:dyDescent="0.2">
      <c r="E71" s="8"/>
      <c r="F71" s="8"/>
    </row>
    <row r="72" spans="5:6" x14ac:dyDescent="0.2">
      <c r="E72" s="8"/>
      <c r="F72" s="8"/>
    </row>
    <row r="73" spans="5:6" x14ac:dyDescent="0.2">
      <c r="E73" s="8"/>
      <c r="F73" s="8"/>
    </row>
    <row r="74" spans="5:6" x14ac:dyDescent="0.2">
      <c r="E74" s="8"/>
      <c r="F74" s="8"/>
    </row>
    <row r="75" spans="5:6" x14ac:dyDescent="0.2">
      <c r="E75" s="8"/>
      <c r="F75" s="8"/>
    </row>
    <row r="76" spans="5:6" x14ac:dyDescent="0.2">
      <c r="E76" s="8"/>
      <c r="F76" s="8"/>
    </row>
    <row r="77" spans="5:6" x14ac:dyDescent="0.2">
      <c r="E77" s="8"/>
      <c r="F77" s="8"/>
    </row>
    <row r="78" spans="5:6" x14ac:dyDescent="0.2">
      <c r="E78" s="8"/>
      <c r="F78" s="8"/>
    </row>
    <row r="79" spans="5:6" x14ac:dyDescent="0.2">
      <c r="E79" s="8"/>
      <c r="F79" s="8"/>
    </row>
    <row r="80" spans="5:6" x14ac:dyDescent="0.2">
      <c r="E80" s="8"/>
      <c r="F80" s="8"/>
    </row>
    <row r="81" spans="5:6" x14ac:dyDescent="0.2">
      <c r="E81" s="8"/>
      <c r="F81" s="8"/>
    </row>
    <row r="82" spans="5:6" x14ac:dyDescent="0.2">
      <c r="E82" s="8"/>
      <c r="F82" s="8"/>
    </row>
    <row r="83" spans="5:6" x14ac:dyDescent="0.2">
      <c r="E83" s="8"/>
      <c r="F83" s="8"/>
    </row>
    <row r="84" spans="5:6" x14ac:dyDescent="0.2">
      <c r="E84" s="8"/>
      <c r="F84" s="8"/>
    </row>
    <row r="85" spans="5:6" x14ac:dyDescent="0.2">
      <c r="E85" s="8"/>
      <c r="F85" s="8"/>
    </row>
    <row r="86" spans="5:6" x14ac:dyDescent="0.2">
      <c r="E86" s="8"/>
      <c r="F86" s="8"/>
    </row>
    <row r="87" spans="5:6" x14ac:dyDescent="0.2">
      <c r="E87" s="8"/>
      <c r="F87" s="8"/>
    </row>
    <row r="88" spans="5:6" x14ac:dyDescent="0.2">
      <c r="E88" s="8"/>
      <c r="F88" s="8"/>
    </row>
    <row r="89" spans="5:6" x14ac:dyDescent="0.2">
      <c r="E89" s="8"/>
      <c r="F89" s="8"/>
    </row>
    <row r="90" spans="5:6" x14ac:dyDescent="0.2">
      <c r="E90" s="8"/>
      <c r="F90" s="8"/>
    </row>
    <row r="91" spans="5:6" x14ac:dyDescent="0.2">
      <c r="E91" s="8"/>
      <c r="F91" s="8"/>
    </row>
    <row r="92" spans="5:6" x14ac:dyDescent="0.2">
      <c r="E92" s="8"/>
      <c r="F92" s="8"/>
    </row>
    <row r="93" spans="5:6" x14ac:dyDescent="0.2">
      <c r="E93" s="8"/>
      <c r="F93" s="8"/>
    </row>
    <row r="94" spans="5:6" x14ac:dyDescent="0.2">
      <c r="E94" s="8"/>
      <c r="F94" s="8"/>
    </row>
    <row r="95" spans="5:6" x14ac:dyDescent="0.2">
      <c r="E95" s="8"/>
      <c r="F95" s="8"/>
    </row>
    <row r="96" spans="5:6" x14ac:dyDescent="0.2">
      <c r="E96" s="8"/>
      <c r="F96" s="8"/>
    </row>
    <row r="97" spans="5:6" x14ac:dyDescent="0.2">
      <c r="E97" s="8"/>
      <c r="F97" s="8"/>
    </row>
    <row r="98" spans="5:6" x14ac:dyDescent="0.2">
      <c r="E98" s="8"/>
      <c r="F98" s="8"/>
    </row>
    <row r="99" spans="5:6" x14ac:dyDescent="0.2">
      <c r="E99" s="8"/>
      <c r="F99" s="8"/>
    </row>
    <row r="100" spans="5:6" x14ac:dyDescent="0.2">
      <c r="E100" s="8"/>
      <c r="F100" s="8"/>
    </row>
    <row r="101" spans="5:6" x14ac:dyDescent="0.2">
      <c r="E101" s="8"/>
      <c r="F101" s="8"/>
    </row>
    <row r="102" spans="5:6" x14ac:dyDescent="0.2">
      <c r="E102" s="8"/>
      <c r="F102" s="8"/>
    </row>
    <row r="103" spans="5:6" x14ac:dyDescent="0.2">
      <c r="E103" s="8"/>
      <c r="F103" s="8"/>
    </row>
    <row r="104" spans="5:6" x14ac:dyDescent="0.2">
      <c r="E104" s="8"/>
      <c r="F104" s="8"/>
    </row>
    <row r="105" spans="5:6" x14ac:dyDescent="0.2">
      <c r="E105" s="8"/>
      <c r="F105" s="8"/>
    </row>
    <row r="106" spans="5:6" x14ac:dyDescent="0.2">
      <c r="E106" s="8"/>
      <c r="F106" s="8"/>
    </row>
    <row r="107" spans="5:6" x14ac:dyDescent="0.2">
      <c r="F107" s="8"/>
    </row>
    <row r="108" spans="5:6" x14ac:dyDescent="0.2">
      <c r="F108" s="8"/>
    </row>
    <row r="109" spans="5:6" x14ac:dyDescent="0.2">
      <c r="F109" s="8"/>
    </row>
    <row r="110" spans="5:6" x14ac:dyDescent="0.2">
      <c r="F110" s="8"/>
    </row>
    <row r="111" spans="5:6" x14ac:dyDescent="0.2">
      <c r="F111" s="8"/>
    </row>
    <row r="112" spans="5:6" x14ac:dyDescent="0.2">
      <c r="F112" s="8"/>
    </row>
    <row r="113" spans="6:6" x14ac:dyDescent="0.2">
      <c r="F113" s="8"/>
    </row>
    <row r="114" spans="6:6" x14ac:dyDescent="0.2">
      <c r="F114" s="8"/>
    </row>
    <row r="115" spans="6:6" x14ac:dyDescent="0.2">
      <c r="F115" s="8"/>
    </row>
    <row r="116" spans="6:6" x14ac:dyDescent="0.2">
      <c r="F116" s="8"/>
    </row>
    <row r="117" spans="6:6" x14ac:dyDescent="0.2">
      <c r="F117" s="8"/>
    </row>
    <row r="118" spans="6:6" x14ac:dyDescent="0.2">
      <c r="F118" s="8"/>
    </row>
    <row r="119" spans="6:6" x14ac:dyDescent="0.2">
      <c r="F119" s="8"/>
    </row>
    <row r="120" spans="6:6" x14ac:dyDescent="0.2">
      <c r="F120" s="8"/>
    </row>
    <row r="121" spans="6:6" x14ac:dyDescent="0.2">
      <c r="F121" s="8"/>
    </row>
    <row r="122" spans="6:6" x14ac:dyDescent="0.2">
      <c r="F122" s="8"/>
    </row>
    <row r="123" spans="6:6" x14ac:dyDescent="0.2">
      <c r="F123" s="8"/>
    </row>
    <row r="124" spans="6:6" x14ac:dyDescent="0.2">
      <c r="F124" s="8"/>
    </row>
    <row r="125" spans="6:6" x14ac:dyDescent="0.2">
      <c r="F125" s="8"/>
    </row>
    <row r="126" spans="6:6" x14ac:dyDescent="0.2">
      <c r="F126" s="8"/>
    </row>
    <row r="127" spans="6:6" x14ac:dyDescent="0.2">
      <c r="F127" s="8"/>
    </row>
    <row r="128" spans="6:6" x14ac:dyDescent="0.2">
      <c r="F128" s="8"/>
    </row>
    <row r="129" spans="6:6" x14ac:dyDescent="0.2">
      <c r="F129" s="8"/>
    </row>
    <row r="130" spans="6:6" x14ac:dyDescent="0.2">
      <c r="F130" s="8"/>
    </row>
    <row r="131" spans="6:6" x14ac:dyDescent="0.2">
      <c r="F131" s="8"/>
    </row>
    <row r="132" spans="6:6" x14ac:dyDescent="0.2">
      <c r="F132" s="8"/>
    </row>
    <row r="133" spans="6:6" x14ac:dyDescent="0.2">
      <c r="F133" s="8"/>
    </row>
    <row r="134" spans="6:6" x14ac:dyDescent="0.2">
      <c r="F134" s="8"/>
    </row>
    <row r="135" spans="6:6" x14ac:dyDescent="0.2">
      <c r="F135" s="8"/>
    </row>
    <row r="136" spans="6:6" x14ac:dyDescent="0.2">
      <c r="F136" s="8"/>
    </row>
    <row r="137" spans="6:6" x14ac:dyDescent="0.2">
      <c r="F137" s="8"/>
    </row>
    <row r="138" spans="6:6" x14ac:dyDescent="0.2">
      <c r="F138" s="8"/>
    </row>
    <row r="139" spans="6:6" x14ac:dyDescent="0.2">
      <c r="F139" s="8"/>
    </row>
    <row r="140" spans="6:6" x14ac:dyDescent="0.2">
      <c r="F140" s="8"/>
    </row>
    <row r="141" spans="6:6" x14ac:dyDescent="0.2">
      <c r="F141" s="8"/>
    </row>
    <row r="142" spans="6:6" x14ac:dyDescent="0.2">
      <c r="F142" s="8"/>
    </row>
    <row r="143" spans="6:6" x14ac:dyDescent="0.2">
      <c r="F143" s="8"/>
    </row>
    <row r="144" spans="6:6" x14ac:dyDescent="0.2">
      <c r="F144" s="8"/>
    </row>
    <row r="145" spans="6:6" x14ac:dyDescent="0.2">
      <c r="F145" s="8"/>
    </row>
    <row r="146" spans="6:6" x14ac:dyDescent="0.2">
      <c r="F146" s="8"/>
    </row>
    <row r="147" spans="6:6" x14ac:dyDescent="0.2">
      <c r="F147" s="8"/>
    </row>
    <row r="148" spans="6:6" x14ac:dyDescent="0.2">
      <c r="F148" s="8"/>
    </row>
    <row r="149" spans="6:6" x14ac:dyDescent="0.2">
      <c r="F149" s="8"/>
    </row>
    <row r="150" spans="6:6" x14ac:dyDescent="0.2">
      <c r="F150" s="8"/>
    </row>
    <row r="151" spans="6:6" x14ac:dyDescent="0.2">
      <c r="F151" s="8"/>
    </row>
    <row r="152" spans="6:6" x14ac:dyDescent="0.2">
      <c r="F152" s="8"/>
    </row>
    <row r="153" spans="6:6" x14ac:dyDescent="0.2">
      <c r="F153" s="8"/>
    </row>
    <row r="154" spans="6:6" x14ac:dyDescent="0.2">
      <c r="F154" s="8"/>
    </row>
    <row r="155" spans="6:6" x14ac:dyDescent="0.2">
      <c r="F155" s="8"/>
    </row>
    <row r="156" spans="6:6" x14ac:dyDescent="0.2">
      <c r="F156" s="8"/>
    </row>
    <row r="157" spans="6:6" x14ac:dyDescent="0.2">
      <c r="F157" s="8"/>
    </row>
    <row r="158" spans="6:6" x14ac:dyDescent="0.2">
      <c r="F158" s="8"/>
    </row>
    <row r="159" spans="6:6" x14ac:dyDescent="0.2">
      <c r="F159" s="8"/>
    </row>
    <row r="160" spans="6:6" x14ac:dyDescent="0.2">
      <c r="F160" s="8"/>
    </row>
    <row r="161" spans="6:6" x14ac:dyDescent="0.2">
      <c r="F161" s="8"/>
    </row>
    <row r="162" spans="6:6" x14ac:dyDescent="0.2">
      <c r="F162" s="8"/>
    </row>
    <row r="163" spans="6:6" x14ac:dyDescent="0.2">
      <c r="F163" s="8"/>
    </row>
    <row r="164" spans="6:6" x14ac:dyDescent="0.2">
      <c r="F164" s="8"/>
    </row>
    <row r="165" spans="6:6" x14ac:dyDescent="0.2">
      <c r="F165" s="8"/>
    </row>
    <row r="166" spans="6:6" x14ac:dyDescent="0.2">
      <c r="F166" s="8"/>
    </row>
    <row r="167" spans="6:6" x14ac:dyDescent="0.2">
      <c r="F167" s="8"/>
    </row>
    <row r="168" spans="6:6" x14ac:dyDescent="0.2">
      <c r="F168" s="8"/>
    </row>
    <row r="169" spans="6:6" x14ac:dyDescent="0.2">
      <c r="F169" s="8"/>
    </row>
    <row r="170" spans="6:6" x14ac:dyDescent="0.2">
      <c r="F170" s="8"/>
    </row>
    <row r="171" spans="6:6" x14ac:dyDescent="0.2">
      <c r="F171" s="8"/>
    </row>
    <row r="172" spans="6:6" x14ac:dyDescent="0.2">
      <c r="F172" s="8"/>
    </row>
    <row r="173" spans="6:6" x14ac:dyDescent="0.2">
      <c r="F173" s="8"/>
    </row>
    <row r="174" spans="6:6" x14ac:dyDescent="0.2">
      <c r="F174" s="8"/>
    </row>
    <row r="175" spans="6:6" x14ac:dyDescent="0.2">
      <c r="F175" s="8"/>
    </row>
    <row r="176" spans="6:6" x14ac:dyDescent="0.2">
      <c r="F176" s="8"/>
    </row>
    <row r="177" spans="6:6" x14ac:dyDescent="0.2">
      <c r="F177" s="8"/>
    </row>
    <row r="178" spans="6:6" x14ac:dyDescent="0.2">
      <c r="F178" s="8"/>
    </row>
    <row r="179" spans="6:6" x14ac:dyDescent="0.2">
      <c r="F179" s="8"/>
    </row>
    <row r="180" spans="6:6" x14ac:dyDescent="0.2">
      <c r="F180" s="8"/>
    </row>
    <row r="181" spans="6:6" x14ac:dyDescent="0.2">
      <c r="F181" s="8"/>
    </row>
    <row r="182" spans="6:6" x14ac:dyDescent="0.2">
      <c r="F182" s="8"/>
    </row>
    <row r="183" spans="6:6" x14ac:dyDescent="0.2">
      <c r="F183" s="8"/>
    </row>
    <row r="184" spans="6:6" x14ac:dyDescent="0.2">
      <c r="F184" s="8"/>
    </row>
    <row r="185" spans="6:6" x14ac:dyDescent="0.2">
      <c r="F185" s="8"/>
    </row>
    <row r="186" spans="6:6" x14ac:dyDescent="0.2">
      <c r="F186" s="8"/>
    </row>
    <row r="187" spans="6:6" x14ac:dyDescent="0.2">
      <c r="F187" s="8"/>
    </row>
    <row r="188" spans="6:6" x14ac:dyDescent="0.2">
      <c r="F188" s="8"/>
    </row>
    <row r="189" spans="6:6" x14ac:dyDescent="0.2">
      <c r="F189" s="8"/>
    </row>
    <row r="190" spans="6:6" x14ac:dyDescent="0.2">
      <c r="F190" s="8"/>
    </row>
    <row r="191" spans="6:6" x14ac:dyDescent="0.2">
      <c r="F191" s="8"/>
    </row>
    <row r="192" spans="6:6" x14ac:dyDescent="0.2">
      <c r="F192" s="8"/>
    </row>
    <row r="193" spans="6:6" x14ac:dyDescent="0.2">
      <c r="F193" s="8"/>
    </row>
    <row r="194" spans="6:6" x14ac:dyDescent="0.2">
      <c r="F194" s="8"/>
    </row>
    <row r="195" spans="6:6" x14ac:dyDescent="0.2">
      <c r="F195" s="8"/>
    </row>
    <row r="196" spans="6:6" x14ac:dyDescent="0.2">
      <c r="F196" s="8"/>
    </row>
    <row r="197" spans="6:6" x14ac:dyDescent="0.2">
      <c r="F197" s="8"/>
    </row>
    <row r="198" spans="6:6" x14ac:dyDescent="0.2">
      <c r="F198" s="8"/>
    </row>
    <row r="199" spans="6:6" x14ac:dyDescent="0.2">
      <c r="F199" s="8"/>
    </row>
    <row r="200" spans="6:6" x14ac:dyDescent="0.2">
      <c r="F200" s="8"/>
    </row>
    <row r="201" spans="6:6" x14ac:dyDescent="0.2">
      <c r="F201" s="8"/>
    </row>
    <row r="202" spans="6:6" x14ac:dyDescent="0.2">
      <c r="F202" s="8"/>
    </row>
    <row r="203" spans="6:6" x14ac:dyDescent="0.2">
      <c r="F203" s="8"/>
    </row>
    <row r="204" spans="6:6" x14ac:dyDescent="0.2">
      <c r="F204" s="8"/>
    </row>
    <row r="205" spans="6:6" x14ac:dyDescent="0.2">
      <c r="F205" s="8"/>
    </row>
    <row r="206" spans="6:6" x14ac:dyDescent="0.2">
      <c r="F206" s="8"/>
    </row>
    <row r="207" spans="6:6" x14ac:dyDescent="0.2">
      <c r="F207" s="8"/>
    </row>
    <row r="208" spans="6:6" x14ac:dyDescent="0.2">
      <c r="F208" s="8"/>
    </row>
    <row r="209" spans="6:6" x14ac:dyDescent="0.2">
      <c r="F209" s="8"/>
    </row>
    <row r="210" spans="6:6" x14ac:dyDescent="0.2">
      <c r="F210" s="8"/>
    </row>
    <row r="211" spans="6:6" x14ac:dyDescent="0.2">
      <c r="F211" s="8"/>
    </row>
    <row r="212" spans="6:6" x14ac:dyDescent="0.2">
      <c r="F212" s="8"/>
    </row>
    <row r="213" spans="6:6" x14ac:dyDescent="0.2">
      <c r="F213" s="8"/>
    </row>
    <row r="214" spans="6:6" x14ac:dyDescent="0.2">
      <c r="F214" s="8"/>
    </row>
    <row r="215" spans="6:6" x14ac:dyDescent="0.2">
      <c r="F215" s="8"/>
    </row>
    <row r="216" spans="6:6" x14ac:dyDescent="0.2">
      <c r="F216" s="8"/>
    </row>
    <row r="217" spans="6:6" x14ac:dyDescent="0.2">
      <c r="F217" s="8"/>
    </row>
    <row r="218" spans="6:6" x14ac:dyDescent="0.2">
      <c r="F218" s="8"/>
    </row>
    <row r="219" spans="6:6" x14ac:dyDescent="0.2">
      <c r="F219" s="8"/>
    </row>
    <row r="220" spans="6:6" x14ac:dyDescent="0.2">
      <c r="F220" s="8"/>
    </row>
    <row r="221" spans="6:6" x14ac:dyDescent="0.2">
      <c r="F221" s="8"/>
    </row>
    <row r="222" spans="6:6" x14ac:dyDescent="0.2">
      <c r="F222" s="8"/>
    </row>
    <row r="223" spans="6:6" x14ac:dyDescent="0.2">
      <c r="F223" s="8"/>
    </row>
    <row r="224" spans="6:6" x14ac:dyDescent="0.2">
      <c r="F224" s="8"/>
    </row>
    <row r="225" spans="6:6" x14ac:dyDescent="0.2">
      <c r="F225" s="8"/>
    </row>
    <row r="226" spans="6:6" x14ac:dyDescent="0.2">
      <c r="F226" s="8"/>
    </row>
    <row r="227" spans="6:6" x14ac:dyDescent="0.2">
      <c r="F227" s="8"/>
    </row>
    <row r="228" spans="6:6" x14ac:dyDescent="0.2">
      <c r="F228" s="8"/>
    </row>
    <row r="229" spans="6:6" x14ac:dyDescent="0.2">
      <c r="F229" s="8"/>
    </row>
    <row r="230" spans="6:6" x14ac:dyDescent="0.2">
      <c r="F230" s="8"/>
    </row>
    <row r="231" spans="6:6" x14ac:dyDescent="0.2">
      <c r="F231" s="8"/>
    </row>
    <row r="232" spans="6:6" x14ac:dyDescent="0.2">
      <c r="F232" s="8"/>
    </row>
    <row r="233" spans="6:6" x14ac:dyDescent="0.2">
      <c r="F233" s="8"/>
    </row>
    <row r="234" spans="6:6" x14ac:dyDescent="0.2">
      <c r="F234" s="8"/>
    </row>
    <row r="235" spans="6:6" x14ac:dyDescent="0.2">
      <c r="F235" s="8"/>
    </row>
    <row r="236" spans="6:6" x14ac:dyDescent="0.2">
      <c r="F236" s="8"/>
    </row>
    <row r="237" spans="6:6" x14ac:dyDescent="0.2">
      <c r="F237" s="8"/>
    </row>
    <row r="238" spans="6:6" x14ac:dyDescent="0.2">
      <c r="F238" s="8"/>
    </row>
    <row r="239" spans="6:6" x14ac:dyDescent="0.2">
      <c r="F239" s="8"/>
    </row>
    <row r="240" spans="6:6" x14ac:dyDescent="0.2">
      <c r="F240" s="8"/>
    </row>
    <row r="241" spans="6:6" x14ac:dyDescent="0.2">
      <c r="F241" s="8"/>
    </row>
    <row r="242" spans="6:6" x14ac:dyDescent="0.2">
      <c r="F242" s="8"/>
    </row>
    <row r="243" spans="6:6" x14ac:dyDescent="0.2">
      <c r="F243" s="8"/>
    </row>
    <row r="244" spans="6:6" x14ac:dyDescent="0.2">
      <c r="F244" s="8"/>
    </row>
    <row r="245" spans="6:6" x14ac:dyDescent="0.2">
      <c r="F245" s="8"/>
    </row>
    <row r="246" spans="6:6" x14ac:dyDescent="0.2">
      <c r="F246" s="8"/>
    </row>
    <row r="247" spans="6:6" x14ac:dyDescent="0.2">
      <c r="F247" s="8"/>
    </row>
    <row r="248" spans="6:6" x14ac:dyDescent="0.2">
      <c r="F248" s="8"/>
    </row>
    <row r="249" spans="6:6" x14ac:dyDescent="0.2">
      <c r="F249" s="8"/>
    </row>
    <row r="250" spans="6:6" x14ac:dyDescent="0.2">
      <c r="F250" s="8"/>
    </row>
    <row r="251" spans="6:6" x14ac:dyDescent="0.2">
      <c r="F251" s="8"/>
    </row>
    <row r="252" spans="6:6" x14ac:dyDescent="0.2">
      <c r="F252" s="8"/>
    </row>
    <row r="253" spans="6:6" x14ac:dyDescent="0.2">
      <c r="F253" s="8"/>
    </row>
    <row r="254" spans="6:6" x14ac:dyDescent="0.2">
      <c r="F254" s="8"/>
    </row>
    <row r="255" spans="6:6" x14ac:dyDescent="0.2">
      <c r="F255" s="8"/>
    </row>
    <row r="256" spans="6:6" x14ac:dyDescent="0.2">
      <c r="F256" s="8"/>
    </row>
    <row r="257" spans="6:6" x14ac:dyDescent="0.2">
      <c r="F257" s="8"/>
    </row>
    <row r="258" spans="6:6" x14ac:dyDescent="0.2">
      <c r="F258" s="8"/>
    </row>
    <row r="259" spans="6:6" x14ac:dyDescent="0.2">
      <c r="F259" s="8"/>
    </row>
    <row r="260" spans="6:6" x14ac:dyDescent="0.2">
      <c r="F260" s="8"/>
    </row>
    <row r="261" spans="6:6" x14ac:dyDescent="0.2">
      <c r="F261" s="8"/>
    </row>
    <row r="262" spans="6:6" x14ac:dyDescent="0.2">
      <c r="F262" s="8"/>
    </row>
    <row r="263" spans="6:6" x14ac:dyDescent="0.2">
      <c r="F263" s="8"/>
    </row>
    <row r="264" spans="6:6" x14ac:dyDescent="0.2">
      <c r="F264" s="8"/>
    </row>
    <row r="265" spans="6:6" x14ac:dyDescent="0.2">
      <c r="F265" s="8"/>
    </row>
    <row r="266" spans="6:6" x14ac:dyDescent="0.2">
      <c r="F266" s="8"/>
    </row>
    <row r="267" spans="6:6" x14ac:dyDescent="0.2">
      <c r="F267" s="8"/>
    </row>
    <row r="268" spans="6:6" x14ac:dyDescent="0.2">
      <c r="F268" s="8"/>
    </row>
    <row r="269" spans="6:6" x14ac:dyDescent="0.2">
      <c r="F269" s="8"/>
    </row>
    <row r="270" spans="6:6" x14ac:dyDescent="0.2">
      <c r="F270" s="8"/>
    </row>
    <row r="271" spans="6:6" x14ac:dyDescent="0.2">
      <c r="F271" s="8"/>
    </row>
    <row r="272" spans="6:6" x14ac:dyDescent="0.2">
      <c r="F272" s="8"/>
    </row>
    <row r="273" spans="6:6" x14ac:dyDescent="0.2">
      <c r="F273" s="8"/>
    </row>
    <row r="274" spans="6:6" x14ac:dyDescent="0.2">
      <c r="F274" s="8"/>
    </row>
    <row r="275" spans="6:6" x14ac:dyDescent="0.2">
      <c r="F275" s="8"/>
    </row>
    <row r="276" spans="6:6" x14ac:dyDescent="0.2">
      <c r="F276" s="8"/>
    </row>
    <row r="277" spans="6:6" x14ac:dyDescent="0.2">
      <c r="F277" s="8"/>
    </row>
    <row r="278" spans="6:6" x14ac:dyDescent="0.2">
      <c r="F278" s="8"/>
    </row>
    <row r="279" spans="6:6" x14ac:dyDescent="0.2">
      <c r="F279" s="8"/>
    </row>
    <row r="280" spans="6:6" x14ac:dyDescent="0.2">
      <c r="F280" s="8"/>
    </row>
    <row r="281" spans="6:6" x14ac:dyDescent="0.2">
      <c r="F281" s="8"/>
    </row>
    <row r="282" spans="6:6" x14ac:dyDescent="0.2">
      <c r="F282" s="8"/>
    </row>
    <row r="283" spans="6:6" x14ac:dyDescent="0.2">
      <c r="F283" s="8"/>
    </row>
    <row r="284" spans="6:6" x14ac:dyDescent="0.2">
      <c r="F284" s="8"/>
    </row>
    <row r="285" spans="6:6" x14ac:dyDescent="0.2">
      <c r="F285" s="8"/>
    </row>
    <row r="286" spans="6:6" x14ac:dyDescent="0.2">
      <c r="F286" s="8"/>
    </row>
    <row r="287" spans="6:6" x14ac:dyDescent="0.2">
      <c r="F287" s="8"/>
    </row>
    <row r="288" spans="6:6" x14ac:dyDescent="0.2">
      <c r="F288" s="8"/>
    </row>
    <row r="289" spans="6:6" x14ac:dyDescent="0.2">
      <c r="F289" s="8"/>
    </row>
    <row r="290" spans="6:6" x14ac:dyDescent="0.2">
      <c r="F290" s="8"/>
    </row>
    <row r="291" spans="6:6" x14ac:dyDescent="0.2">
      <c r="F291" s="8"/>
    </row>
    <row r="292" spans="6:6" x14ac:dyDescent="0.2">
      <c r="F292" s="8"/>
    </row>
    <row r="293" spans="6:6" x14ac:dyDescent="0.2">
      <c r="F293" s="8"/>
    </row>
    <row r="294" spans="6:6" x14ac:dyDescent="0.2">
      <c r="F294" s="8"/>
    </row>
    <row r="295" spans="6:6" x14ac:dyDescent="0.2">
      <c r="F295" s="8"/>
    </row>
    <row r="296" spans="6:6" x14ac:dyDescent="0.2">
      <c r="F296" s="8"/>
    </row>
    <row r="297" spans="6:6" x14ac:dyDescent="0.2">
      <c r="F297" s="8"/>
    </row>
    <row r="298" spans="6:6" x14ac:dyDescent="0.2">
      <c r="F298" s="8"/>
    </row>
    <row r="299" spans="6:6" x14ac:dyDescent="0.2">
      <c r="F299" s="8"/>
    </row>
    <row r="300" spans="6:6" x14ac:dyDescent="0.2">
      <c r="F300" s="8"/>
    </row>
    <row r="301" spans="6:6" x14ac:dyDescent="0.2">
      <c r="F301" s="8"/>
    </row>
    <row r="302" spans="6:6" x14ac:dyDescent="0.2">
      <c r="F302" s="8"/>
    </row>
    <row r="303" spans="6:6" x14ac:dyDescent="0.2">
      <c r="F303" s="8"/>
    </row>
    <row r="304" spans="6:6" x14ac:dyDescent="0.2">
      <c r="F304" s="8"/>
    </row>
    <row r="305" spans="6:6" x14ac:dyDescent="0.2">
      <c r="F305" s="8"/>
    </row>
    <row r="306" spans="6:6" x14ac:dyDescent="0.2">
      <c r="F306" s="8"/>
    </row>
    <row r="307" spans="6:6" x14ac:dyDescent="0.2">
      <c r="F307" s="8"/>
    </row>
    <row r="308" spans="6:6" x14ac:dyDescent="0.2">
      <c r="F308" s="8"/>
    </row>
    <row r="309" spans="6:6" x14ac:dyDescent="0.2">
      <c r="F309" s="8"/>
    </row>
    <row r="310" spans="6:6" x14ac:dyDescent="0.2">
      <c r="F310" s="8"/>
    </row>
    <row r="311" spans="6:6" x14ac:dyDescent="0.2">
      <c r="F311" s="8"/>
    </row>
    <row r="312" spans="6:6" x14ac:dyDescent="0.2">
      <c r="F312" s="8"/>
    </row>
    <row r="313" spans="6:6" x14ac:dyDescent="0.2">
      <c r="F313" s="8"/>
    </row>
    <row r="314" spans="6:6" x14ac:dyDescent="0.2">
      <c r="F314" s="8"/>
    </row>
    <row r="315" spans="6:6" x14ac:dyDescent="0.2">
      <c r="F315" s="8"/>
    </row>
    <row r="316" spans="6:6" x14ac:dyDescent="0.2">
      <c r="F316" s="8"/>
    </row>
    <row r="317" spans="6:6" x14ac:dyDescent="0.2">
      <c r="F317" s="8"/>
    </row>
    <row r="318" spans="6:6" x14ac:dyDescent="0.2">
      <c r="F318" s="8"/>
    </row>
    <row r="319" spans="6:6" x14ac:dyDescent="0.2">
      <c r="F319" s="8"/>
    </row>
    <row r="320" spans="6:6" x14ac:dyDescent="0.2">
      <c r="F320" s="8"/>
    </row>
    <row r="321" spans="6:6" x14ac:dyDescent="0.2">
      <c r="F321" s="8"/>
    </row>
    <row r="322" spans="6:6" x14ac:dyDescent="0.2">
      <c r="F322" s="8"/>
    </row>
    <row r="323" spans="6:6" x14ac:dyDescent="0.2">
      <c r="F323" s="8"/>
    </row>
    <row r="324" spans="6:6" x14ac:dyDescent="0.2">
      <c r="F324" s="8"/>
    </row>
    <row r="325" spans="6:6" x14ac:dyDescent="0.2">
      <c r="F325" s="8"/>
    </row>
    <row r="326" spans="6:6" x14ac:dyDescent="0.2">
      <c r="F326" s="8"/>
    </row>
    <row r="327" spans="6:6" x14ac:dyDescent="0.2">
      <c r="F327" s="8"/>
    </row>
    <row r="328" spans="6:6" x14ac:dyDescent="0.2">
      <c r="F328" s="8"/>
    </row>
    <row r="329" spans="6:6" x14ac:dyDescent="0.2">
      <c r="F329" s="8"/>
    </row>
    <row r="330" spans="6:6" x14ac:dyDescent="0.2">
      <c r="F330" s="8"/>
    </row>
    <row r="331" spans="6:6" x14ac:dyDescent="0.2">
      <c r="F331" s="8"/>
    </row>
    <row r="332" spans="6:6" x14ac:dyDescent="0.2">
      <c r="F332" s="8"/>
    </row>
    <row r="333" spans="6:6" x14ac:dyDescent="0.2">
      <c r="F333" s="8"/>
    </row>
    <row r="334" spans="6:6" x14ac:dyDescent="0.2">
      <c r="F334" s="8"/>
    </row>
    <row r="335" spans="6:6" x14ac:dyDescent="0.2">
      <c r="F335" s="8"/>
    </row>
    <row r="336" spans="6:6" x14ac:dyDescent="0.2">
      <c r="F336" s="8"/>
    </row>
    <row r="337" spans="6:6" x14ac:dyDescent="0.2">
      <c r="F337" s="8"/>
    </row>
    <row r="338" spans="6:6" x14ac:dyDescent="0.2">
      <c r="F338" s="8"/>
    </row>
    <row r="339" spans="6:6" x14ac:dyDescent="0.2">
      <c r="F339" s="8"/>
    </row>
    <row r="340" spans="6:6" x14ac:dyDescent="0.2">
      <c r="F340" s="8"/>
    </row>
    <row r="341" spans="6:6" x14ac:dyDescent="0.2">
      <c r="F341" s="8"/>
    </row>
    <row r="342" spans="6:6" x14ac:dyDescent="0.2">
      <c r="F342" s="8"/>
    </row>
    <row r="343" spans="6:6" x14ac:dyDescent="0.2">
      <c r="F343" s="8"/>
    </row>
    <row r="344" spans="6:6" x14ac:dyDescent="0.2">
      <c r="F344" s="8"/>
    </row>
    <row r="345" spans="6:6" x14ac:dyDescent="0.2">
      <c r="F345" s="8"/>
    </row>
    <row r="346" spans="6:6" x14ac:dyDescent="0.2">
      <c r="F346" s="8"/>
    </row>
    <row r="347" spans="6:6" x14ac:dyDescent="0.2">
      <c r="F347" s="8"/>
    </row>
    <row r="348" spans="6:6" x14ac:dyDescent="0.2">
      <c r="F348" s="8"/>
    </row>
    <row r="349" spans="6:6" x14ac:dyDescent="0.2">
      <c r="F349" s="8"/>
    </row>
    <row r="350" spans="6:6" x14ac:dyDescent="0.2">
      <c r="F350" s="8"/>
    </row>
    <row r="351" spans="6:6" x14ac:dyDescent="0.2">
      <c r="F351" s="8"/>
    </row>
    <row r="352" spans="6:6" x14ac:dyDescent="0.2">
      <c r="F352" s="8"/>
    </row>
    <row r="353" spans="6:6" x14ac:dyDescent="0.2">
      <c r="F353" s="8"/>
    </row>
    <row r="354" spans="6:6" x14ac:dyDescent="0.2">
      <c r="F354" s="8"/>
    </row>
    <row r="355" spans="6:6" x14ac:dyDescent="0.2">
      <c r="F355" s="8"/>
    </row>
    <row r="356" spans="6:6" x14ac:dyDescent="0.2">
      <c r="F356" s="8"/>
    </row>
    <row r="357" spans="6:6" x14ac:dyDescent="0.2">
      <c r="F357" s="8"/>
    </row>
    <row r="358" spans="6:6" x14ac:dyDescent="0.2">
      <c r="F358" s="8"/>
    </row>
    <row r="359" spans="6:6" x14ac:dyDescent="0.2">
      <c r="F359" s="8"/>
    </row>
    <row r="360" spans="6:6" x14ac:dyDescent="0.2">
      <c r="F360" s="8"/>
    </row>
    <row r="361" spans="6:6" x14ac:dyDescent="0.2">
      <c r="F361" s="8"/>
    </row>
    <row r="362" spans="6:6" x14ac:dyDescent="0.2">
      <c r="F362" s="8"/>
    </row>
    <row r="363" spans="6:6" x14ac:dyDescent="0.2">
      <c r="F363" s="8"/>
    </row>
    <row r="364" spans="6:6" x14ac:dyDescent="0.2">
      <c r="F364" s="8"/>
    </row>
    <row r="365" spans="6:6" x14ac:dyDescent="0.2">
      <c r="F365" s="8"/>
    </row>
    <row r="366" spans="6:6" x14ac:dyDescent="0.2">
      <c r="F366" s="8"/>
    </row>
    <row r="367" spans="6:6" x14ac:dyDescent="0.2">
      <c r="F367" s="8"/>
    </row>
    <row r="368" spans="6:6" x14ac:dyDescent="0.2">
      <c r="F368" s="8"/>
    </row>
    <row r="369" spans="6:6" x14ac:dyDescent="0.2">
      <c r="F369" s="8"/>
    </row>
    <row r="370" spans="6:6" x14ac:dyDescent="0.2">
      <c r="F370" s="8"/>
    </row>
    <row r="371" spans="6:6" x14ac:dyDescent="0.2">
      <c r="F371" s="8"/>
    </row>
    <row r="372" spans="6:6" x14ac:dyDescent="0.2">
      <c r="F372" s="8"/>
    </row>
    <row r="373" spans="6:6" x14ac:dyDescent="0.2">
      <c r="F373" s="8"/>
    </row>
    <row r="374" spans="6:6" x14ac:dyDescent="0.2">
      <c r="F374" s="8"/>
    </row>
    <row r="375" spans="6:6" x14ac:dyDescent="0.2">
      <c r="F375" s="8"/>
    </row>
    <row r="376" spans="6:6" x14ac:dyDescent="0.2">
      <c r="F376" s="8"/>
    </row>
    <row r="377" spans="6:6" x14ac:dyDescent="0.2">
      <c r="F377" s="8"/>
    </row>
    <row r="378" spans="6:6" x14ac:dyDescent="0.2">
      <c r="F378" s="8"/>
    </row>
    <row r="379" spans="6:6" x14ac:dyDescent="0.2">
      <c r="F379" s="8"/>
    </row>
    <row r="380" spans="6:6" x14ac:dyDescent="0.2">
      <c r="F380" s="8"/>
    </row>
    <row r="381" spans="6:6" x14ac:dyDescent="0.2">
      <c r="F381" s="8"/>
    </row>
    <row r="382" spans="6:6" x14ac:dyDescent="0.2">
      <c r="F382" s="8"/>
    </row>
    <row r="383" spans="6:6" x14ac:dyDescent="0.2">
      <c r="F383" s="8"/>
    </row>
    <row r="384" spans="6:6" x14ac:dyDescent="0.2">
      <c r="F384" s="8"/>
    </row>
    <row r="385" spans="6:6" x14ac:dyDescent="0.2">
      <c r="F385" s="8"/>
    </row>
    <row r="386" spans="6:6" x14ac:dyDescent="0.2">
      <c r="F386" s="8"/>
    </row>
    <row r="387" spans="6:6" x14ac:dyDescent="0.2">
      <c r="F387" s="8"/>
    </row>
    <row r="388" spans="6:6" x14ac:dyDescent="0.2">
      <c r="F388" s="8"/>
    </row>
    <row r="389" spans="6:6" x14ac:dyDescent="0.2">
      <c r="F389" s="8"/>
    </row>
    <row r="390" spans="6:6" x14ac:dyDescent="0.2">
      <c r="F390" s="8"/>
    </row>
    <row r="391" spans="6:6" x14ac:dyDescent="0.2">
      <c r="F391" s="8"/>
    </row>
    <row r="392" spans="6:6" x14ac:dyDescent="0.2">
      <c r="F392" s="8"/>
    </row>
    <row r="393" spans="6:6" x14ac:dyDescent="0.2">
      <c r="F393" s="8"/>
    </row>
    <row r="394" spans="6:6" x14ac:dyDescent="0.2">
      <c r="F394" s="8"/>
    </row>
    <row r="395" spans="6:6" x14ac:dyDescent="0.2">
      <c r="F395" s="8"/>
    </row>
    <row r="396" spans="6:6" x14ac:dyDescent="0.2">
      <c r="F396" s="8"/>
    </row>
    <row r="397" spans="6:6" x14ac:dyDescent="0.2">
      <c r="F397" s="8"/>
    </row>
    <row r="398" spans="6:6" x14ac:dyDescent="0.2">
      <c r="F398" s="8"/>
    </row>
    <row r="399" spans="6:6" x14ac:dyDescent="0.2">
      <c r="F399" s="8"/>
    </row>
    <row r="400" spans="6:6" x14ac:dyDescent="0.2">
      <c r="F400" s="8"/>
    </row>
    <row r="401" spans="6:6" x14ac:dyDescent="0.2">
      <c r="F401" s="8"/>
    </row>
    <row r="402" spans="6:6" x14ac:dyDescent="0.2">
      <c r="F402" s="8"/>
    </row>
    <row r="403" spans="6:6" x14ac:dyDescent="0.2">
      <c r="F403" s="8"/>
    </row>
    <row r="404" spans="6:6" x14ac:dyDescent="0.2">
      <c r="F404" s="8"/>
    </row>
    <row r="405" spans="6:6" x14ac:dyDescent="0.2">
      <c r="F405" s="8"/>
    </row>
    <row r="406" spans="6:6" x14ac:dyDescent="0.2">
      <c r="F406" s="8"/>
    </row>
    <row r="407" spans="6:6" x14ac:dyDescent="0.2">
      <c r="F407" s="8"/>
    </row>
    <row r="408" spans="6:6" x14ac:dyDescent="0.2">
      <c r="F408" s="8"/>
    </row>
    <row r="409" spans="6:6" x14ac:dyDescent="0.2">
      <c r="F409" s="8"/>
    </row>
    <row r="410" spans="6:6" x14ac:dyDescent="0.2">
      <c r="F410" s="8"/>
    </row>
    <row r="411" spans="6:6" x14ac:dyDescent="0.2">
      <c r="F411" s="8"/>
    </row>
    <row r="412" spans="6:6" x14ac:dyDescent="0.2">
      <c r="F412" s="8"/>
    </row>
    <row r="413" spans="6:6" x14ac:dyDescent="0.2">
      <c r="F413" s="8"/>
    </row>
    <row r="414" spans="6:6" x14ac:dyDescent="0.2">
      <c r="F414" s="8"/>
    </row>
    <row r="415" spans="6:6" x14ac:dyDescent="0.2">
      <c r="F415" s="8"/>
    </row>
    <row r="416" spans="6:6" x14ac:dyDescent="0.2">
      <c r="F416" s="8"/>
    </row>
    <row r="417" spans="6:6" x14ac:dyDescent="0.2">
      <c r="F417" s="8"/>
    </row>
    <row r="418" spans="6:6" x14ac:dyDescent="0.2">
      <c r="F418" s="8"/>
    </row>
    <row r="419" spans="6:6" x14ac:dyDescent="0.2">
      <c r="F419" s="8"/>
    </row>
    <row r="420" spans="6:6" x14ac:dyDescent="0.2">
      <c r="F420" s="8"/>
    </row>
    <row r="421" spans="6:6" x14ac:dyDescent="0.2">
      <c r="F421" s="8"/>
    </row>
    <row r="422" spans="6:6" x14ac:dyDescent="0.2">
      <c r="F422" s="8"/>
    </row>
    <row r="423" spans="6:6" x14ac:dyDescent="0.2">
      <c r="F423" s="8"/>
    </row>
    <row r="424" spans="6:6" x14ac:dyDescent="0.2">
      <c r="F424" s="8"/>
    </row>
    <row r="425" spans="6:6" x14ac:dyDescent="0.2">
      <c r="F425" s="8"/>
    </row>
    <row r="426" spans="6:6" x14ac:dyDescent="0.2">
      <c r="F426" s="8"/>
    </row>
    <row r="427" spans="6:6" x14ac:dyDescent="0.2">
      <c r="F427" s="8"/>
    </row>
    <row r="428" spans="6:6" x14ac:dyDescent="0.2">
      <c r="F428" s="8"/>
    </row>
    <row r="429" spans="6:6" x14ac:dyDescent="0.2">
      <c r="F429" s="8"/>
    </row>
    <row r="430" spans="6:6" x14ac:dyDescent="0.2">
      <c r="F430" s="8"/>
    </row>
    <row r="431" spans="6:6" x14ac:dyDescent="0.2">
      <c r="F431" s="8"/>
    </row>
    <row r="432" spans="6:6" x14ac:dyDescent="0.2">
      <c r="F432" s="8"/>
    </row>
    <row r="442" spans="10:12" x14ac:dyDescent="0.2">
      <c r="J442" s="32"/>
    </row>
    <row r="443" spans="10:12" x14ac:dyDescent="0.2">
      <c r="J443" s="32"/>
    </row>
    <row r="444" spans="10:12" x14ac:dyDescent="0.2">
      <c r="J444" s="32"/>
    </row>
    <row r="445" spans="10:12" x14ac:dyDescent="0.2">
      <c r="J445" s="32"/>
    </row>
    <row r="446" spans="10:12" ht="15.75" x14ac:dyDescent="0.25">
      <c r="J446" s="32"/>
      <c r="K446" s="6"/>
      <c r="L446" s="41"/>
    </row>
    <row r="447" spans="10:12" ht="15.75" x14ac:dyDescent="0.25">
      <c r="J447" s="32"/>
      <c r="K447" s="6"/>
      <c r="L447" s="41"/>
    </row>
    <row r="448" spans="10:12" ht="15.75" x14ac:dyDescent="0.25">
      <c r="J448" s="32"/>
      <c r="K448" s="6"/>
      <c r="L448" s="41"/>
    </row>
    <row r="449" spans="10:12" ht="15.75" x14ac:dyDescent="0.25">
      <c r="J449" s="32"/>
      <c r="K449" s="6"/>
      <c r="L449" s="41"/>
    </row>
    <row r="450" spans="10:12" ht="15.75" x14ac:dyDescent="0.25">
      <c r="J450" s="32"/>
      <c r="K450" s="6"/>
      <c r="L450" s="41"/>
    </row>
    <row r="451" spans="10:12" ht="15.75" x14ac:dyDescent="0.25">
      <c r="J451" s="32"/>
      <c r="K451" s="6"/>
      <c r="L451" s="41"/>
    </row>
    <row r="452" spans="10:12" ht="15.75" x14ac:dyDescent="0.25">
      <c r="J452" s="32"/>
      <c r="K452" s="6"/>
      <c r="L452" s="41"/>
    </row>
    <row r="453" spans="10:12" ht="15.75" x14ac:dyDescent="0.25">
      <c r="J453" s="32"/>
      <c r="K453" s="6"/>
      <c r="L453" s="41"/>
    </row>
    <row r="454" spans="10:12" ht="15.75" x14ac:dyDescent="0.25">
      <c r="J454" s="32"/>
      <c r="K454" s="6"/>
      <c r="L454" s="41"/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150" zoomScaleNormal="150" zoomScalePageLayoutView="150" workbookViewId="0">
      <selection activeCell="C6" sqref="C6"/>
    </sheetView>
  </sheetViews>
  <sheetFormatPr defaultColWidth="8.85546875" defaultRowHeight="15" x14ac:dyDescent="0.25"/>
  <cols>
    <col min="1" max="1" width="6" style="53" bestFit="1" customWidth="1"/>
    <col min="2" max="2" width="11.42578125" style="53" bestFit="1" customWidth="1"/>
    <col min="3" max="4" width="9.42578125" style="53" bestFit="1" customWidth="1"/>
    <col min="5" max="16384" width="8.85546875" style="53"/>
  </cols>
  <sheetData>
    <row r="1" spans="1:6" x14ac:dyDescent="0.25">
      <c r="A1" s="52" t="s">
        <v>17</v>
      </c>
      <c r="B1" s="49" t="s">
        <v>39</v>
      </c>
      <c r="C1" s="49" t="s">
        <v>48</v>
      </c>
      <c r="D1" s="49" t="s">
        <v>49</v>
      </c>
      <c r="E1" s="49">
        <v>3</v>
      </c>
      <c r="F1" s="49">
        <v>4</v>
      </c>
    </row>
    <row r="2" spans="1:6" x14ac:dyDescent="0.25">
      <c r="A2" s="49"/>
      <c r="B2" s="49">
        <v>0</v>
      </c>
      <c r="C2" s="54" t="s">
        <v>40</v>
      </c>
      <c r="D2" s="54" t="s">
        <v>44</v>
      </c>
      <c r="E2" s="49"/>
      <c r="F2" s="49"/>
    </row>
    <row r="3" spans="1:6" x14ac:dyDescent="0.25">
      <c r="A3" s="49"/>
      <c r="B3" s="49">
        <v>4</v>
      </c>
      <c r="C3" s="54" t="s">
        <v>42</v>
      </c>
      <c r="D3" s="54" t="s">
        <v>45</v>
      </c>
      <c r="E3" s="49"/>
      <c r="F3" s="49"/>
    </row>
    <row r="4" spans="1:6" x14ac:dyDescent="0.25">
      <c r="C4" s="55"/>
      <c r="D4" s="55"/>
    </row>
    <row r="5" spans="1:6" x14ac:dyDescent="0.25">
      <c r="A5" s="56" t="s">
        <v>8</v>
      </c>
      <c r="B5" s="50" t="s">
        <v>39</v>
      </c>
      <c r="C5" s="51">
        <v>1</v>
      </c>
      <c r="D5" s="51">
        <v>2</v>
      </c>
      <c r="E5" s="50">
        <v>3</v>
      </c>
      <c r="F5" s="50">
        <v>4</v>
      </c>
    </row>
    <row r="6" spans="1:6" x14ac:dyDescent="0.25">
      <c r="A6" s="50"/>
      <c r="B6" s="50">
        <v>0</v>
      </c>
      <c r="C6" s="57" t="s">
        <v>41</v>
      </c>
      <c r="D6" s="57" t="s">
        <v>46</v>
      </c>
      <c r="E6" s="50"/>
      <c r="F6" s="50"/>
    </row>
    <row r="7" spans="1:6" x14ac:dyDescent="0.25">
      <c r="A7" s="50"/>
      <c r="B7" s="50">
        <v>4</v>
      </c>
      <c r="C7" s="57" t="s">
        <v>43</v>
      </c>
      <c r="D7" s="57" t="s">
        <v>47</v>
      </c>
      <c r="E7" s="50"/>
      <c r="F7" s="50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25" zoomScaleNormal="125" zoomScalePageLayoutView="125" workbookViewId="0">
      <selection activeCell="G6" sqref="G6"/>
    </sheetView>
  </sheetViews>
  <sheetFormatPr defaultColWidth="11.42578125" defaultRowHeight="15" x14ac:dyDescent="0.25"/>
  <cols>
    <col min="3" max="3" width="17" bestFit="1" customWidth="1"/>
    <col min="4" max="4" width="10" bestFit="1" customWidth="1"/>
    <col min="7" max="7" width="11.85546875" bestFit="1" customWidth="1"/>
  </cols>
  <sheetData>
    <row r="1" spans="1:7" x14ac:dyDescent="0.25">
      <c r="A1" t="s">
        <v>1</v>
      </c>
      <c r="B1" t="s">
        <v>34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</row>
    <row r="2" spans="1:7" x14ac:dyDescent="0.25">
      <c r="A2">
        <v>1</v>
      </c>
      <c r="B2">
        <v>0</v>
      </c>
      <c r="C2">
        <v>35.5</v>
      </c>
    </row>
    <row r="3" spans="1:7" x14ac:dyDescent="0.25">
      <c r="A3">
        <v>1</v>
      </c>
      <c r="B3">
        <v>4</v>
      </c>
      <c r="C3">
        <v>35.299999999999997</v>
      </c>
    </row>
    <row r="4" spans="1:7" x14ac:dyDescent="0.25">
      <c r="A4">
        <v>2</v>
      </c>
      <c r="B4">
        <v>0</v>
      </c>
      <c r="C4">
        <v>34</v>
      </c>
    </row>
    <row r="5" spans="1:7" x14ac:dyDescent="0.25">
      <c r="A5">
        <v>2</v>
      </c>
      <c r="B5">
        <v>4</v>
      </c>
      <c r="C5">
        <v>33.700000000000003</v>
      </c>
    </row>
    <row r="6" spans="1:7" x14ac:dyDescent="0.25">
      <c r="A6">
        <v>3</v>
      </c>
      <c r="B6">
        <v>0</v>
      </c>
    </row>
    <row r="7" spans="1:7" x14ac:dyDescent="0.25">
      <c r="A7">
        <v>3</v>
      </c>
      <c r="B7">
        <v>0</v>
      </c>
    </row>
    <row r="8" spans="1:7" x14ac:dyDescent="0.25">
      <c r="A8">
        <v>4</v>
      </c>
      <c r="B8">
        <v>4</v>
      </c>
    </row>
    <row r="9" spans="1:7" x14ac:dyDescent="0.25">
      <c r="A9">
        <v>4</v>
      </c>
      <c r="B9">
        <v>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table</vt:lpstr>
      <vt:lpstr>a_part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Erin</cp:lastModifiedBy>
  <dcterms:created xsi:type="dcterms:W3CDTF">2013-03-08T21:48:21Z</dcterms:created>
  <dcterms:modified xsi:type="dcterms:W3CDTF">2013-07-28T23:35:21Z</dcterms:modified>
</cp:coreProperties>
</file>