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ll_Work\Admin\Other_Courses\Ocean_Optics_2015\Labs\Lab_xx_Mie_modeling\"/>
    </mc:Choice>
  </mc:AlternateContent>
  <bookViews>
    <workbookView xWindow="360" yWindow="110" windowWidth="11300" windowHeight="6750" firstSheet="3" activeTab="8"/>
  </bookViews>
  <sheets>
    <sheet name="first example" sheetId="7" r:id="rId1"/>
    <sheet name="n'=0" sheetId="1" r:id="rId2"/>
    <sheet name="n'=0 plot" sheetId="2" r:id="rId3"/>
    <sheet name="n' var" sheetId="3" r:id="rId4"/>
    <sheet name="n' plot" sheetId="4" r:id="rId5"/>
    <sheet name="n var" sheetId="5" r:id="rId6"/>
    <sheet name="wavelength var " sheetId="6" r:id="rId7"/>
    <sheet name="alpha" sheetId="8" r:id="rId8"/>
    <sheet name="beam c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definedNames>
    <definedName name="_xlnm.Print_Area" localSheetId="4">'n'' plot'!$A$1:$G$48</definedName>
    <definedName name="_xlnm.Print_Area" localSheetId="2">'n''=0 plot'!$A$1:$L$36</definedName>
  </definedNames>
  <calcPr calcId="152511"/>
</workbook>
</file>

<file path=xl/calcChain.xml><?xml version="1.0" encoding="utf-8"?>
<calcChain xmlns="http://schemas.openxmlformats.org/spreadsheetml/2006/main">
  <c r="G6" i="9" l="1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D8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G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8" i="9"/>
  <c r="F4" i="9"/>
  <c r="F5" i="9" s="1"/>
  <c r="D9" i="9"/>
  <c r="D10" i="9"/>
  <c r="D11" i="9"/>
  <c r="D12" i="9"/>
  <c r="D13" i="9"/>
  <c r="D14" i="9"/>
  <c r="D15" i="9"/>
  <c r="A16" i="9"/>
  <c r="D16" i="9" s="1"/>
  <c r="B14" i="9"/>
  <c r="B12" i="9"/>
  <c r="C12" i="9" s="1"/>
  <c r="B10" i="9"/>
  <c r="B8" i="9"/>
  <c r="C5" i="9"/>
  <c r="C6" i="9" s="1"/>
  <c r="C2" i="9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8" i="8"/>
  <c r="C8" i="8"/>
  <c r="D6" i="8"/>
  <c r="D47" i="8" s="1"/>
  <c r="D5" i="8"/>
  <c r="D2" i="8"/>
  <c r="C119" i="8" s="1"/>
  <c r="D119" i="8" s="1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8" i="8"/>
  <c r="C126" i="8"/>
  <c r="D126" i="8" s="1"/>
  <c r="C124" i="8"/>
  <c r="D124" i="8" s="1"/>
  <c r="C123" i="8"/>
  <c r="D123" i="8" s="1"/>
  <c r="C122" i="8"/>
  <c r="D122" i="8" s="1"/>
  <c r="C120" i="8"/>
  <c r="D120" i="8" s="1"/>
  <c r="C118" i="8"/>
  <c r="D118" i="8" s="1"/>
  <c r="C116" i="8"/>
  <c r="D116" i="8" s="1"/>
  <c r="C115" i="8"/>
  <c r="D115" i="8" s="1"/>
  <c r="C114" i="8"/>
  <c r="D114" i="8" s="1"/>
  <c r="C112" i="8"/>
  <c r="D112" i="8" s="1"/>
  <c r="C110" i="8"/>
  <c r="D110" i="8" s="1"/>
  <c r="C108" i="8"/>
  <c r="D108" i="8" s="1"/>
  <c r="C107" i="8"/>
  <c r="D107" i="8" s="1"/>
  <c r="C106" i="8"/>
  <c r="D106" i="8" s="1"/>
  <c r="C104" i="8"/>
  <c r="D104" i="8" s="1"/>
  <c r="C102" i="8"/>
  <c r="D102" i="8" s="1"/>
  <c r="C100" i="8"/>
  <c r="D100" i="8" s="1"/>
  <c r="C99" i="8"/>
  <c r="D99" i="8" s="1"/>
  <c r="C98" i="8"/>
  <c r="D98" i="8" s="1"/>
  <c r="C96" i="8"/>
  <c r="D96" i="8" s="1"/>
  <c r="C94" i="8"/>
  <c r="D94" i="8" s="1"/>
  <c r="C92" i="8"/>
  <c r="D92" i="8" s="1"/>
  <c r="C91" i="8"/>
  <c r="D91" i="8" s="1"/>
  <c r="C90" i="8"/>
  <c r="D90" i="8" s="1"/>
  <c r="C88" i="8"/>
  <c r="D88" i="8" s="1"/>
  <c r="C86" i="8"/>
  <c r="D86" i="8" s="1"/>
  <c r="C84" i="8"/>
  <c r="D84" i="8" s="1"/>
  <c r="C83" i="8"/>
  <c r="D83" i="8" s="1"/>
  <c r="C82" i="8"/>
  <c r="D82" i="8" s="1"/>
  <c r="C80" i="8"/>
  <c r="D80" i="8" s="1"/>
  <c r="C78" i="8"/>
  <c r="D78" i="8" s="1"/>
  <c r="C76" i="8"/>
  <c r="D76" i="8" s="1"/>
  <c r="C75" i="8"/>
  <c r="D75" i="8" s="1"/>
  <c r="C74" i="8"/>
  <c r="D74" i="8" s="1"/>
  <c r="C72" i="8"/>
  <c r="D72" i="8" s="1"/>
  <c r="C70" i="8"/>
  <c r="D70" i="8" s="1"/>
  <c r="C68" i="8"/>
  <c r="D68" i="8" s="1"/>
  <c r="C67" i="8"/>
  <c r="D67" i="8" s="1"/>
  <c r="C66" i="8"/>
  <c r="D66" i="8" s="1"/>
  <c r="C64" i="8"/>
  <c r="D64" i="8" s="1"/>
  <c r="C62" i="8"/>
  <c r="D62" i="8" s="1"/>
  <c r="C60" i="8"/>
  <c r="D60" i="8" s="1"/>
  <c r="C59" i="8"/>
  <c r="D59" i="8" s="1"/>
  <c r="C58" i="8"/>
  <c r="D58" i="8" s="1"/>
  <c r="C56" i="8"/>
  <c r="D56" i="8" s="1"/>
  <c r="C54" i="8"/>
  <c r="D54" i="8" s="1"/>
  <c r="C52" i="8"/>
  <c r="D52" i="8" s="1"/>
  <c r="C51" i="8"/>
  <c r="D51" i="8" s="1"/>
  <c r="C50" i="8"/>
  <c r="D50" i="8" s="1"/>
  <c r="C48" i="8"/>
  <c r="D48" i="8" s="1"/>
  <c r="C47" i="8"/>
  <c r="C46" i="8"/>
  <c r="D46" i="8" s="1"/>
  <c r="C44" i="8"/>
  <c r="D44" i="8" s="1"/>
  <c r="C43" i="8"/>
  <c r="D43" i="8" s="1"/>
  <c r="C42" i="8"/>
  <c r="D42" i="8" s="1"/>
  <c r="C40" i="8"/>
  <c r="D40" i="8" s="1"/>
  <c r="C39" i="8"/>
  <c r="C38" i="8"/>
  <c r="D38" i="8" s="1"/>
  <c r="C36" i="8"/>
  <c r="D36" i="8" s="1"/>
  <c r="C35" i="8"/>
  <c r="D35" i="8" s="1"/>
  <c r="C34" i="8"/>
  <c r="D34" i="8" s="1"/>
  <c r="C32" i="8"/>
  <c r="D32" i="8" s="1"/>
  <c r="C31" i="8"/>
  <c r="C30" i="8"/>
  <c r="D30" i="8" s="1"/>
  <c r="C28" i="8"/>
  <c r="D28" i="8" s="1"/>
  <c r="C27" i="8"/>
  <c r="D27" i="8" s="1"/>
  <c r="C26" i="8"/>
  <c r="D26" i="8" s="1"/>
  <c r="C24" i="8"/>
  <c r="D24" i="8" s="1"/>
  <c r="C23" i="8"/>
  <c r="C22" i="8"/>
  <c r="D22" i="8" s="1"/>
  <c r="C20" i="8"/>
  <c r="D20" i="8" s="1"/>
  <c r="C19" i="8"/>
  <c r="D19" i="8" s="1"/>
  <c r="C18" i="8"/>
  <c r="D18" i="8" s="1"/>
  <c r="C16" i="8"/>
  <c r="D16" i="8" s="1"/>
  <c r="C15" i="8"/>
  <c r="C14" i="8"/>
  <c r="D14" i="8" s="1"/>
  <c r="C12" i="8"/>
  <c r="D12" i="8" s="1"/>
  <c r="C11" i="8"/>
  <c r="D11" i="8" s="1"/>
  <c r="C10" i="8"/>
  <c r="D10" i="8" s="1"/>
  <c r="D8" i="8"/>
  <c r="A16" i="8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Q2" i="1"/>
  <c r="O2" i="1"/>
  <c r="M2" i="1"/>
  <c r="K2" i="1"/>
  <c r="O2" i="6"/>
  <c r="K2" i="6"/>
  <c r="G2" i="6"/>
  <c r="C5" i="6"/>
  <c r="C6" i="6" s="1"/>
  <c r="C2" i="6"/>
  <c r="O2" i="5"/>
  <c r="K2" i="5"/>
  <c r="G2" i="5"/>
  <c r="C2" i="5"/>
  <c r="B15" i="9" l="1"/>
  <c r="C15" i="9" s="1"/>
  <c r="B13" i="9"/>
  <c r="C13" i="9" s="1"/>
  <c r="B11" i="9"/>
  <c r="B16" i="9"/>
  <c r="A17" i="9"/>
  <c r="B9" i="9"/>
  <c r="C9" i="9" s="1"/>
  <c r="C8" i="9"/>
  <c r="C16" i="9"/>
  <c r="C10" i="9"/>
  <c r="C11" i="9"/>
  <c r="C14" i="9"/>
  <c r="D15" i="8"/>
  <c r="D23" i="8"/>
  <c r="D31" i="8"/>
  <c r="D39" i="8"/>
  <c r="C9" i="8"/>
  <c r="D9" i="8" s="1"/>
  <c r="C17" i="8"/>
  <c r="D17" i="8" s="1"/>
  <c r="C25" i="8"/>
  <c r="D25" i="8" s="1"/>
  <c r="C33" i="8"/>
  <c r="D33" i="8" s="1"/>
  <c r="C41" i="8"/>
  <c r="D41" i="8" s="1"/>
  <c r="C49" i="8"/>
  <c r="D49" i="8" s="1"/>
  <c r="C57" i="8"/>
  <c r="D57" i="8" s="1"/>
  <c r="C65" i="8"/>
  <c r="D65" i="8" s="1"/>
  <c r="C73" i="8"/>
  <c r="D73" i="8" s="1"/>
  <c r="C81" i="8"/>
  <c r="D81" i="8" s="1"/>
  <c r="C89" i="8"/>
  <c r="D89" i="8" s="1"/>
  <c r="C97" i="8"/>
  <c r="D97" i="8" s="1"/>
  <c r="C105" i="8"/>
  <c r="D105" i="8" s="1"/>
  <c r="C113" i="8"/>
  <c r="D113" i="8" s="1"/>
  <c r="C121" i="8"/>
  <c r="D121" i="8" s="1"/>
  <c r="C13" i="8"/>
  <c r="D13" i="8" s="1"/>
  <c r="C21" i="8"/>
  <c r="D21" i="8" s="1"/>
  <c r="C29" i="8"/>
  <c r="D29" i="8" s="1"/>
  <c r="C37" i="8"/>
  <c r="D37" i="8" s="1"/>
  <c r="C45" i="8"/>
  <c r="D45" i="8" s="1"/>
  <c r="C53" i="8"/>
  <c r="D53" i="8" s="1"/>
  <c r="C61" i="8"/>
  <c r="D61" i="8" s="1"/>
  <c r="C69" i="8"/>
  <c r="D69" i="8" s="1"/>
  <c r="C77" i="8"/>
  <c r="D77" i="8" s="1"/>
  <c r="C85" i="8"/>
  <c r="D85" i="8" s="1"/>
  <c r="C93" i="8"/>
  <c r="D93" i="8" s="1"/>
  <c r="C101" i="8"/>
  <c r="D101" i="8" s="1"/>
  <c r="C109" i="8"/>
  <c r="D109" i="8" s="1"/>
  <c r="C117" i="8"/>
  <c r="D117" i="8" s="1"/>
  <c r="C125" i="8"/>
  <c r="D125" i="8" s="1"/>
  <c r="C55" i="8"/>
  <c r="D55" i="8" s="1"/>
  <c r="C63" i="8"/>
  <c r="D63" i="8" s="1"/>
  <c r="C71" i="8"/>
  <c r="D71" i="8" s="1"/>
  <c r="C79" i="8"/>
  <c r="D79" i="8" s="1"/>
  <c r="C87" i="8"/>
  <c r="D87" i="8" s="1"/>
  <c r="C95" i="8"/>
  <c r="D95" i="8" s="1"/>
  <c r="C103" i="8"/>
  <c r="D103" i="8" s="1"/>
  <c r="C111" i="8"/>
  <c r="D111" i="8" s="1"/>
  <c r="C6" i="7"/>
  <c r="C14" i="7" s="1"/>
  <c r="C11" i="7"/>
  <c r="J10" i="1"/>
  <c r="G2" i="1"/>
  <c r="E2" i="1"/>
  <c r="C2" i="1"/>
  <c r="B8" i="1" s="1"/>
  <c r="O2" i="3"/>
  <c r="K2" i="3"/>
  <c r="G2" i="3"/>
  <c r="C2" i="3"/>
  <c r="G5" i="6"/>
  <c r="G6" i="6" s="1"/>
  <c r="K5" i="6"/>
  <c r="K6" i="6" s="1"/>
  <c r="O5" i="6"/>
  <c r="O6" i="6" s="1"/>
  <c r="B8" i="6"/>
  <c r="F8" i="6"/>
  <c r="H8" i="6" s="1"/>
  <c r="J8" i="6"/>
  <c r="L8" i="6" s="1"/>
  <c r="N8" i="6"/>
  <c r="O8" i="6" s="1"/>
  <c r="B9" i="6"/>
  <c r="D9" i="6" s="1"/>
  <c r="F9" i="6"/>
  <c r="J9" i="6"/>
  <c r="L9" i="6" s="1"/>
  <c r="N9" i="6"/>
  <c r="O9" i="6" s="1"/>
  <c r="B10" i="6"/>
  <c r="D10" i="6" s="1"/>
  <c r="F10" i="6"/>
  <c r="H10" i="6" s="1"/>
  <c r="G10" i="6"/>
  <c r="I10" i="6" s="1"/>
  <c r="J10" i="6"/>
  <c r="L10" i="6" s="1"/>
  <c r="N10" i="6"/>
  <c r="O10" i="6" s="1"/>
  <c r="P10" i="6"/>
  <c r="B11" i="6"/>
  <c r="D11" i="6" s="1"/>
  <c r="F11" i="6"/>
  <c r="J11" i="6"/>
  <c r="L11" i="6" s="1"/>
  <c r="N11" i="6"/>
  <c r="O11" i="6" s="1"/>
  <c r="B12" i="6"/>
  <c r="D12" i="6" s="1"/>
  <c r="F12" i="6"/>
  <c r="H12" i="6" s="1"/>
  <c r="J12" i="6"/>
  <c r="L12" i="6" s="1"/>
  <c r="N12" i="6"/>
  <c r="O12" i="6" s="1"/>
  <c r="B13" i="6"/>
  <c r="D13" i="6" s="1"/>
  <c r="C13" i="6"/>
  <c r="E13" i="6" s="1"/>
  <c r="F13" i="6"/>
  <c r="J13" i="6"/>
  <c r="L13" i="6" s="1"/>
  <c r="N13" i="6"/>
  <c r="P13" i="6" s="1"/>
  <c r="O13" i="6"/>
  <c r="B14" i="6"/>
  <c r="D14" i="6" s="1"/>
  <c r="F14" i="6"/>
  <c r="H14" i="6"/>
  <c r="J14" i="6"/>
  <c r="L14" i="6" s="1"/>
  <c r="N14" i="6"/>
  <c r="O14" i="6" s="1"/>
  <c r="B15" i="6"/>
  <c r="D15" i="6" s="1"/>
  <c r="F15" i="6"/>
  <c r="H15" i="6" s="1"/>
  <c r="G15" i="6"/>
  <c r="I15" i="6" s="1"/>
  <c r="J15" i="6"/>
  <c r="L15" i="6" s="1"/>
  <c r="N15" i="6"/>
  <c r="A16" i="6"/>
  <c r="B16" i="6"/>
  <c r="D16" i="6" s="1"/>
  <c r="F16" i="6"/>
  <c r="J16" i="6"/>
  <c r="N16" i="6"/>
  <c r="O16" i="6" s="1"/>
  <c r="A17" i="6"/>
  <c r="N17" i="6"/>
  <c r="C5" i="5"/>
  <c r="G5" i="5"/>
  <c r="G6" i="5" s="1"/>
  <c r="K5" i="5"/>
  <c r="O5" i="5"/>
  <c r="C6" i="5"/>
  <c r="O6" i="5"/>
  <c r="B8" i="5"/>
  <c r="C8" i="5"/>
  <c r="D8" i="5"/>
  <c r="F8" i="5"/>
  <c r="J8" i="5"/>
  <c r="N8" i="5"/>
  <c r="O8" i="5"/>
  <c r="P8" i="5"/>
  <c r="B9" i="5"/>
  <c r="C9" i="5"/>
  <c r="D9" i="5"/>
  <c r="F9" i="5"/>
  <c r="H9" i="5"/>
  <c r="J9" i="5"/>
  <c r="N9" i="5"/>
  <c r="B10" i="5"/>
  <c r="C10" i="5"/>
  <c r="D10" i="5"/>
  <c r="F10" i="5"/>
  <c r="H10" i="5"/>
  <c r="J10" i="5"/>
  <c r="N10" i="5"/>
  <c r="O10" i="5"/>
  <c r="P10" i="5"/>
  <c r="B11" i="5"/>
  <c r="C11" i="5"/>
  <c r="D11" i="5"/>
  <c r="F11" i="5"/>
  <c r="H11" i="5"/>
  <c r="J11" i="5"/>
  <c r="N11" i="5"/>
  <c r="B12" i="5"/>
  <c r="C12" i="5"/>
  <c r="D12" i="5"/>
  <c r="F12" i="5"/>
  <c r="H12" i="5"/>
  <c r="J12" i="5"/>
  <c r="N12" i="5"/>
  <c r="O12" i="5"/>
  <c r="P12" i="5"/>
  <c r="B13" i="5"/>
  <c r="C13" i="5"/>
  <c r="D13" i="5"/>
  <c r="F13" i="5"/>
  <c r="J13" i="5"/>
  <c r="N13" i="5"/>
  <c r="P13" i="5" s="1"/>
  <c r="O13" i="5"/>
  <c r="Q13" i="5" s="1"/>
  <c r="B14" i="5"/>
  <c r="C14" i="5"/>
  <c r="D14" i="5"/>
  <c r="F14" i="5"/>
  <c r="H14" i="5"/>
  <c r="J14" i="5"/>
  <c r="N14" i="5"/>
  <c r="O14" i="5"/>
  <c r="P14" i="5"/>
  <c r="B15" i="5"/>
  <c r="C15" i="5"/>
  <c r="D15" i="5"/>
  <c r="F15" i="5"/>
  <c r="J15" i="5"/>
  <c r="N15" i="5"/>
  <c r="A16" i="5"/>
  <c r="B16" i="5"/>
  <c r="D16" i="5" s="1"/>
  <c r="C16" i="5"/>
  <c r="E16" i="5" s="1"/>
  <c r="F16" i="5"/>
  <c r="G16" i="5"/>
  <c r="J16" i="5"/>
  <c r="N16" i="5"/>
  <c r="A17" i="5"/>
  <c r="J17" i="5" s="1"/>
  <c r="L17" i="5" s="1"/>
  <c r="B17" i="5"/>
  <c r="C17" i="5" s="1"/>
  <c r="N17" i="5"/>
  <c r="A18" i="5"/>
  <c r="C5" i="3"/>
  <c r="C6" i="3" s="1"/>
  <c r="C10" i="3" s="1"/>
  <c r="G5" i="3"/>
  <c r="K5" i="3"/>
  <c r="O5" i="3"/>
  <c r="K6" i="3"/>
  <c r="O6" i="3"/>
  <c r="O10" i="3" s="1"/>
  <c r="Q10" i="3" s="1"/>
  <c r="B8" i="3"/>
  <c r="F8" i="3"/>
  <c r="J8" i="3"/>
  <c r="L8" i="3"/>
  <c r="N8" i="3"/>
  <c r="B9" i="3"/>
  <c r="F9" i="3"/>
  <c r="J9" i="3"/>
  <c r="N9" i="3"/>
  <c r="B10" i="3"/>
  <c r="E10" i="3"/>
  <c r="F10" i="3"/>
  <c r="J10" i="3"/>
  <c r="L10" i="3"/>
  <c r="N10" i="3"/>
  <c r="P10" i="3" s="1"/>
  <c r="B11" i="3"/>
  <c r="F11" i="3"/>
  <c r="J11" i="3"/>
  <c r="L11" i="3" s="1"/>
  <c r="K11" i="3"/>
  <c r="M11" i="3" s="1"/>
  <c r="N11" i="3"/>
  <c r="P11" i="3"/>
  <c r="B12" i="3"/>
  <c r="C12" i="3"/>
  <c r="E12" i="3" s="1"/>
  <c r="F12" i="3"/>
  <c r="J12" i="3"/>
  <c r="L12" i="3" s="1"/>
  <c r="K12" i="3"/>
  <c r="M12" i="3" s="1"/>
  <c r="N12" i="3"/>
  <c r="B13" i="3"/>
  <c r="C13" i="3" s="1"/>
  <c r="E13" i="3" s="1"/>
  <c r="F13" i="3"/>
  <c r="J13" i="3"/>
  <c r="N13" i="3"/>
  <c r="O13" i="3" s="1"/>
  <c r="Q13" i="3" s="1"/>
  <c r="P13" i="3"/>
  <c r="B14" i="3"/>
  <c r="F14" i="3"/>
  <c r="J14" i="3"/>
  <c r="K14" i="3" s="1"/>
  <c r="L14" i="3"/>
  <c r="M14" i="3"/>
  <c r="N14" i="3"/>
  <c r="B15" i="3"/>
  <c r="F15" i="3"/>
  <c r="J15" i="3"/>
  <c r="N15" i="3"/>
  <c r="P15" i="3" s="1"/>
  <c r="O15" i="3"/>
  <c r="Q15" i="3" s="1"/>
  <c r="A16" i="3"/>
  <c r="A17" i="3" s="1"/>
  <c r="J17" i="3" s="1"/>
  <c r="K17" i="3" s="1"/>
  <c r="B16" i="3"/>
  <c r="N16" i="3"/>
  <c r="O16" i="3" s="1"/>
  <c r="Q16" i="3" s="1"/>
  <c r="P16" i="3"/>
  <c r="F17" i="3"/>
  <c r="L17" i="3"/>
  <c r="M17" i="3" s="1"/>
  <c r="C5" i="1"/>
  <c r="E5" i="1"/>
  <c r="G5" i="1"/>
  <c r="I5" i="1"/>
  <c r="K5" i="1"/>
  <c r="M5" i="1"/>
  <c r="O5" i="1"/>
  <c r="Q5" i="1"/>
  <c r="C6" i="1"/>
  <c r="E6" i="1"/>
  <c r="G6" i="1"/>
  <c r="I6" i="1"/>
  <c r="K6" i="1"/>
  <c r="M6" i="1"/>
  <c r="O6" i="1"/>
  <c r="Q6" i="1"/>
  <c r="D8" i="1"/>
  <c r="E8" i="1" s="1"/>
  <c r="F8" i="1"/>
  <c r="G8" i="1"/>
  <c r="H8" i="1"/>
  <c r="I8" i="1" s="1"/>
  <c r="L8" i="1"/>
  <c r="M8" i="1" s="1"/>
  <c r="N8" i="1"/>
  <c r="O8" i="1" s="1"/>
  <c r="P8" i="1"/>
  <c r="T8" i="1" s="1"/>
  <c r="D9" i="1"/>
  <c r="F9" i="1"/>
  <c r="G9" i="1" s="1"/>
  <c r="H9" i="1"/>
  <c r="I9" i="1"/>
  <c r="L9" i="1"/>
  <c r="M9" i="1" s="1"/>
  <c r="N9" i="1"/>
  <c r="O9" i="1" s="1"/>
  <c r="P9" i="1"/>
  <c r="Q9" i="1" s="1"/>
  <c r="U9" i="1"/>
  <c r="V9" i="1"/>
  <c r="D10" i="1"/>
  <c r="F10" i="1"/>
  <c r="G10" i="1" s="1"/>
  <c r="H10" i="1"/>
  <c r="I10" i="1" s="1"/>
  <c r="L10" i="1"/>
  <c r="M10" i="1" s="1"/>
  <c r="N10" i="1"/>
  <c r="O10" i="1" s="1"/>
  <c r="P10" i="1"/>
  <c r="S10" i="1" s="1"/>
  <c r="Q10" i="1"/>
  <c r="D11" i="1"/>
  <c r="F11" i="1"/>
  <c r="G11" i="1" s="1"/>
  <c r="H11" i="1"/>
  <c r="I11" i="1" s="1"/>
  <c r="L11" i="1"/>
  <c r="M11" i="1" s="1"/>
  <c r="N11" i="1"/>
  <c r="O11" i="1" s="1"/>
  <c r="P11" i="1"/>
  <c r="U11" i="1" s="1"/>
  <c r="D12" i="1"/>
  <c r="F12" i="1"/>
  <c r="G12" i="1" s="1"/>
  <c r="H12" i="1"/>
  <c r="I12" i="1"/>
  <c r="L12" i="1"/>
  <c r="M12" i="1" s="1"/>
  <c r="N12" i="1"/>
  <c r="O12" i="1" s="1"/>
  <c r="P12" i="1"/>
  <c r="D13" i="1"/>
  <c r="F13" i="1"/>
  <c r="G13" i="1"/>
  <c r="H13" i="1"/>
  <c r="I13" i="1" s="1"/>
  <c r="L13" i="1"/>
  <c r="M13" i="1" s="1"/>
  <c r="N13" i="1"/>
  <c r="O13" i="1" s="1"/>
  <c r="P13" i="1"/>
  <c r="Q13" i="1" s="1"/>
  <c r="D14" i="1"/>
  <c r="F14" i="1"/>
  <c r="G14" i="1" s="1"/>
  <c r="H14" i="1"/>
  <c r="I14" i="1" s="1"/>
  <c r="L14" i="1"/>
  <c r="M14" i="1" s="1"/>
  <c r="N14" i="1"/>
  <c r="O14" i="1" s="1"/>
  <c r="P14" i="1"/>
  <c r="D15" i="1"/>
  <c r="F15" i="1"/>
  <c r="G15" i="1" s="1"/>
  <c r="H15" i="1"/>
  <c r="I15" i="1" s="1"/>
  <c r="L15" i="1"/>
  <c r="M15" i="1" s="1"/>
  <c r="N15" i="1"/>
  <c r="O15" i="1" s="1"/>
  <c r="P15" i="1"/>
  <c r="Q15" i="1" s="1"/>
  <c r="A16" i="1"/>
  <c r="B16" i="1" s="1"/>
  <c r="D16" i="1"/>
  <c r="E16" i="1" s="1"/>
  <c r="F16" i="1"/>
  <c r="G16" i="1"/>
  <c r="H16" i="1"/>
  <c r="I16" i="1" s="1"/>
  <c r="N16" i="1"/>
  <c r="O16" i="1" s="1"/>
  <c r="P16" i="1"/>
  <c r="A17" i="1"/>
  <c r="F17" i="1" s="1"/>
  <c r="G17" i="1" s="1"/>
  <c r="B17" i="1"/>
  <c r="C17" i="1" s="1"/>
  <c r="D17" i="1"/>
  <c r="E17" i="1" s="1"/>
  <c r="L17" i="1"/>
  <c r="M17" i="1" s="1"/>
  <c r="N17" i="1"/>
  <c r="O17" i="1" s="1"/>
  <c r="P17" i="1"/>
  <c r="V17" i="1" s="1"/>
  <c r="A18" i="1"/>
  <c r="B18" i="1"/>
  <c r="C18" i="1" s="1"/>
  <c r="L18" i="1"/>
  <c r="M18" i="1" s="1"/>
  <c r="A19" i="1"/>
  <c r="L19" i="1" s="1"/>
  <c r="M19" i="1" s="1"/>
  <c r="D17" i="9" l="1"/>
  <c r="A18" i="9"/>
  <c r="B17" i="9"/>
  <c r="C17" i="9" s="1"/>
  <c r="J19" i="1"/>
  <c r="K19" i="1" s="1"/>
  <c r="J15" i="1"/>
  <c r="J14" i="1"/>
  <c r="K14" i="1" s="1"/>
  <c r="J9" i="1"/>
  <c r="K9" i="1" s="1"/>
  <c r="J8" i="1"/>
  <c r="K8" i="1" s="1"/>
  <c r="J17" i="1"/>
  <c r="K17" i="1" s="1"/>
  <c r="J16" i="1"/>
  <c r="K16" i="1" s="1"/>
  <c r="J13" i="1"/>
  <c r="K13" i="1" s="1"/>
  <c r="J12" i="1"/>
  <c r="K12" i="1" s="1"/>
  <c r="J11" i="1"/>
  <c r="K11" i="1" s="1"/>
  <c r="P12" i="6"/>
  <c r="Q12" i="6" s="1"/>
  <c r="P9" i="6"/>
  <c r="Q9" i="6" s="1"/>
  <c r="P8" i="6"/>
  <c r="Q8" i="6" s="1"/>
  <c r="P14" i="6"/>
  <c r="Q14" i="6" s="1"/>
  <c r="G8" i="6"/>
  <c r="I8" i="6" s="1"/>
  <c r="K13" i="6"/>
  <c r="M13" i="6" s="1"/>
  <c r="P11" i="6"/>
  <c r="G12" i="6"/>
  <c r="I12" i="6" s="1"/>
  <c r="C15" i="6"/>
  <c r="E15" i="6" s="1"/>
  <c r="C10" i="6"/>
  <c r="E10" i="6" s="1"/>
  <c r="C11" i="6"/>
  <c r="E11" i="6" s="1"/>
  <c r="C9" i="6"/>
  <c r="E9" i="6" s="1"/>
  <c r="Q10" i="5"/>
  <c r="E10" i="5"/>
  <c r="D17" i="5"/>
  <c r="E17" i="5" s="1"/>
  <c r="E9" i="5"/>
  <c r="E14" i="5"/>
  <c r="K10" i="6"/>
  <c r="M10" i="6" s="1"/>
  <c r="K15" i="6"/>
  <c r="M15" i="6" s="1"/>
  <c r="K11" i="6"/>
  <c r="M11" i="6" s="1"/>
  <c r="K12" i="6"/>
  <c r="M12" i="6" s="1"/>
  <c r="K14" i="6"/>
  <c r="M14" i="6" s="1"/>
  <c r="K9" i="6"/>
  <c r="M9" i="6" s="1"/>
  <c r="K8" i="6"/>
  <c r="M8" i="6" s="1"/>
  <c r="P15" i="6"/>
  <c r="O15" i="6"/>
  <c r="K10" i="1"/>
  <c r="H10" i="3"/>
  <c r="G6" i="3"/>
  <c r="G14" i="3" s="1"/>
  <c r="I14" i="3" s="1"/>
  <c r="H15" i="3"/>
  <c r="H13" i="3"/>
  <c r="F19" i="1"/>
  <c r="G19" i="1" s="1"/>
  <c r="P19" i="1"/>
  <c r="Q19" i="1" s="1"/>
  <c r="H19" i="1"/>
  <c r="I19" i="1" s="1"/>
  <c r="N19" i="1"/>
  <c r="O19" i="1" s="1"/>
  <c r="D19" i="1"/>
  <c r="E19" i="1" s="1"/>
  <c r="A20" i="1"/>
  <c r="P12" i="3"/>
  <c r="O12" i="3"/>
  <c r="Q12" i="3" s="1"/>
  <c r="F18" i="1"/>
  <c r="G18" i="1" s="1"/>
  <c r="N18" i="1"/>
  <c r="O18" i="1" s="1"/>
  <c r="P18" i="1"/>
  <c r="H18" i="1"/>
  <c r="I18" i="1" s="1"/>
  <c r="D18" i="1"/>
  <c r="E18" i="1" s="1"/>
  <c r="K13" i="3"/>
  <c r="L13" i="3"/>
  <c r="J18" i="1"/>
  <c r="K18" i="1" s="1"/>
  <c r="E9" i="1"/>
  <c r="H14" i="3"/>
  <c r="S8" i="1"/>
  <c r="U8" i="1"/>
  <c r="O15" i="5"/>
  <c r="P15" i="5"/>
  <c r="K15" i="1"/>
  <c r="S17" i="1"/>
  <c r="Q17" i="1"/>
  <c r="T17" i="1"/>
  <c r="U17" i="1"/>
  <c r="C16" i="1"/>
  <c r="E15" i="1"/>
  <c r="E14" i="1"/>
  <c r="C15" i="3"/>
  <c r="E15" i="3" s="1"/>
  <c r="P16" i="5"/>
  <c r="O16" i="5"/>
  <c r="L14" i="5"/>
  <c r="E13" i="1"/>
  <c r="E11" i="1"/>
  <c r="C16" i="3"/>
  <c r="E16" i="3" s="1"/>
  <c r="H11" i="3"/>
  <c r="H12" i="3"/>
  <c r="C11" i="3"/>
  <c r="E11" i="3" s="1"/>
  <c r="E10" i="1"/>
  <c r="L15" i="3"/>
  <c r="K15" i="3"/>
  <c r="M15" i="3" s="1"/>
  <c r="H8" i="3"/>
  <c r="L16" i="1"/>
  <c r="M16" i="1" s="1"/>
  <c r="C14" i="3"/>
  <c r="E14" i="3" s="1"/>
  <c r="K10" i="3"/>
  <c r="M10" i="3" s="1"/>
  <c r="K8" i="3"/>
  <c r="M8" i="3" s="1"/>
  <c r="G15" i="5"/>
  <c r="H15" i="5"/>
  <c r="H17" i="1"/>
  <c r="I17" i="1" s="1"/>
  <c r="G17" i="3"/>
  <c r="C9" i="3"/>
  <c r="E9" i="3" s="1"/>
  <c r="E12" i="1"/>
  <c r="N17" i="3"/>
  <c r="B17" i="3"/>
  <c r="C17" i="3" s="1"/>
  <c r="E17" i="3" s="1"/>
  <c r="A18" i="3"/>
  <c r="P14" i="3"/>
  <c r="O14" i="3"/>
  <c r="Q14" i="3" s="1"/>
  <c r="O8" i="3"/>
  <c r="F16" i="3"/>
  <c r="C8" i="3"/>
  <c r="E8" i="3" s="1"/>
  <c r="Q12" i="5"/>
  <c r="O11" i="5"/>
  <c r="P11" i="5"/>
  <c r="O11" i="3"/>
  <c r="Q11" i="3" s="1"/>
  <c r="K6" i="5"/>
  <c r="K10" i="5" s="1"/>
  <c r="M10" i="5" s="1"/>
  <c r="J16" i="3"/>
  <c r="O9" i="3"/>
  <c r="Q14" i="5"/>
  <c r="E12" i="5"/>
  <c r="G8" i="5"/>
  <c r="I8" i="5" s="1"/>
  <c r="H8" i="5"/>
  <c r="L12" i="5"/>
  <c r="P9" i="5"/>
  <c r="O9" i="5"/>
  <c r="K16" i="6"/>
  <c r="L16" i="6"/>
  <c r="K9" i="3"/>
  <c r="F18" i="5"/>
  <c r="N18" i="5"/>
  <c r="B18" i="5"/>
  <c r="J18" i="5"/>
  <c r="A19" i="5"/>
  <c r="G13" i="5"/>
  <c r="H13" i="5"/>
  <c r="Q8" i="5"/>
  <c r="G11" i="5"/>
  <c r="I11" i="5" s="1"/>
  <c r="L10" i="5"/>
  <c r="O17" i="5"/>
  <c r="P17" i="5"/>
  <c r="L15" i="5"/>
  <c r="E13" i="5"/>
  <c r="G12" i="5"/>
  <c r="I12" i="5" s="1"/>
  <c r="L11" i="5"/>
  <c r="E8" i="5"/>
  <c r="L9" i="5"/>
  <c r="H16" i="6"/>
  <c r="G16" i="6"/>
  <c r="L16" i="5"/>
  <c r="E15" i="5"/>
  <c r="G14" i="5"/>
  <c r="I14" i="5" s="1"/>
  <c r="L13" i="5"/>
  <c r="E11" i="5"/>
  <c r="G10" i="5"/>
  <c r="I10" i="5" s="1"/>
  <c r="L8" i="5"/>
  <c r="F17" i="5"/>
  <c r="G9" i="5"/>
  <c r="I9" i="5" s="1"/>
  <c r="H16" i="5"/>
  <c r="I16" i="5" s="1"/>
  <c r="G14" i="6"/>
  <c r="I14" i="6" s="1"/>
  <c r="Q13" i="6"/>
  <c r="Q10" i="6"/>
  <c r="H13" i="6"/>
  <c r="G13" i="6"/>
  <c r="P17" i="6"/>
  <c r="O17" i="6"/>
  <c r="Q17" i="6" s="1"/>
  <c r="B17" i="6"/>
  <c r="J17" i="6"/>
  <c r="A18" i="6"/>
  <c r="Q11" i="6"/>
  <c r="G9" i="6"/>
  <c r="H9" i="6"/>
  <c r="F17" i="6"/>
  <c r="G11" i="6"/>
  <c r="H11" i="6"/>
  <c r="P16" i="6"/>
  <c r="Q16" i="6" s="1"/>
  <c r="C16" i="6"/>
  <c r="E16" i="6" s="1"/>
  <c r="C14" i="6"/>
  <c r="E14" i="6" s="1"/>
  <c r="C12" i="6"/>
  <c r="E12" i="6" s="1"/>
  <c r="C8" i="6"/>
  <c r="B9" i="1"/>
  <c r="C9" i="1" s="1"/>
  <c r="D8" i="6"/>
  <c r="C13" i="7"/>
  <c r="C18" i="7" s="1"/>
  <c r="C15" i="7"/>
  <c r="T11" i="1"/>
  <c r="S11" i="1"/>
  <c r="Q11" i="1"/>
  <c r="V8" i="1"/>
  <c r="P9" i="3"/>
  <c r="P8" i="3"/>
  <c r="Q8" i="3" s="1"/>
  <c r="L9" i="3"/>
  <c r="M9" i="3" s="1"/>
  <c r="H17" i="3"/>
  <c r="H9" i="3"/>
  <c r="U13" i="1"/>
  <c r="T13" i="1"/>
  <c r="V10" i="1"/>
  <c r="T9" i="1"/>
  <c r="Q8" i="1"/>
  <c r="S13" i="1"/>
  <c r="V11" i="1"/>
  <c r="U10" i="1"/>
  <c r="V13" i="1"/>
  <c r="T10" i="1"/>
  <c r="Q12" i="1"/>
  <c r="S12" i="1"/>
  <c r="T12" i="1"/>
  <c r="U12" i="1"/>
  <c r="V12" i="1"/>
  <c r="Q14" i="1"/>
  <c r="S14" i="1"/>
  <c r="T14" i="1"/>
  <c r="U14" i="1"/>
  <c r="V14" i="1"/>
  <c r="Q16" i="1"/>
  <c r="T16" i="1"/>
  <c r="S16" i="1"/>
  <c r="U16" i="1"/>
  <c r="V16" i="1"/>
  <c r="S15" i="1"/>
  <c r="U15" i="1"/>
  <c r="T15" i="1"/>
  <c r="V15" i="1"/>
  <c r="S9" i="1"/>
  <c r="V18" i="1"/>
  <c r="B19" i="1"/>
  <c r="C19" i="1" s="1"/>
  <c r="B14" i="1"/>
  <c r="C14" i="1" s="1"/>
  <c r="B12" i="1"/>
  <c r="C12" i="1" s="1"/>
  <c r="B10" i="1"/>
  <c r="C10" i="1" s="1"/>
  <c r="C8" i="1"/>
  <c r="B15" i="1"/>
  <c r="C15" i="1" s="1"/>
  <c r="B13" i="1"/>
  <c r="C13" i="1" s="1"/>
  <c r="B11" i="1"/>
  <c r="C11" i="1" s="1"/>
  <c r="D18" i="9" l="1"/>
  <c r="A19" i="9"/>
  <c r="B18" i="9"/>
  <c r="C18" i="9" s="1"/>
  <c r="A20" i="9"/>
  <c r="B19" i="9"/>
  <c r="C19" i="9" s="1"/>
  <c r="T19" i="1"/>
  <c r="U19" i="1"/>
  <c r="I11" i="6"/>
  <c r="I13" i="6"/>
  <c r="I16" i="6"/>
  <c r="Q11" i="5"/>
  <c r="Q17" i="5"/>
  <c r="Q16" i="5"/>
  <c r="F18" i="6"/>
  <c r="N18" i="6"/>
  <c r="J18" i="6"/>
  <c r="B18" i="6"/>
  <c r="A19" i="6"/>
  <c r="K8" i="5"/>
  <c r="M8" i="5" s="1"/>
  <c r="K17" i="5"/>
  <c r="M17" i="5" s="1"/>
  <c r="I13" i="5"/>
  <c r="M16" i="6"/>
  <c r="G12" i="3"/>
  <c r="I12" i="3" s="1"/>
  <c r="G10" i="3"/>
  <c r="I10" i="3" s="1"/>
  <c r="S19" i="1"/>
  <c r="I17" i="3"/>
  <c r="K17" i="6"/>
  <c r="L17" i="6"/>
  <c r="N19" i="5"/>
  <c r="B19" i="5"/>
  <c r="J19" i="5"/>
  <c r="F19" i="5"/>
  <c r="A20" i="5"/>
  <c r="Q9" i="5"/>
  <c r="N18" i="3"/>
  <c r="A19" i="3"/>
  <c r="F18" i="3"/>
  <c r="J18" i="3"/>
  <c r="B18" i="3"/>
  <c r="C18" i="3" s="1"/>
  <c r="E18" i="3" s="1"/>
  <c r="G8" i="3"/>
  <c r="I8" i="3" s="1"/>
  <c r="U18" i="1"/>
  <c r="Q18" i="1"/>
  <c r="T18" i="1"/>
  <c r="S18" i="1"/>
  <c r="D17" i="6"/>
  <c r="C17" i="6"/>
  <c r="G11" i="3"/>
  <c r="I11" i="3" s="1"/>
  <c r="H17" i="6"/>
  <c r="G17" i="6"/>
  <c r="D18" i="5"/>
  <c r="C18" i="5"/>
  <c r="E8" i="6"/>
  <c r="O18" i="5"/>
  <c r="Q18" i="5" s="1"/>
  <c r="P18" i="5"/>
  <c r="K15" i="5"/>
  <c r="M15" i="5" s="1"/>
  <c r="I15" i="5"/>
  <c r="Q15" i="5"/>
  <c r="L18" i="5"/>
  <c r="K18" i="5"/>
  <c r="K12" i="5"/>
  <c r="M12" i="5" s="1"/>
  <c r="P17" i="3"/>
  <c r="O17" i="3"/>
  <c r="Q9" i="3"/>
  <c r="I9" i="6"/>
  <c r="G9" i="3"/>
  <c r="I9" i="3" s="1"/>
  <c r="G18" i="5"/>
  <c r="H18" i="5"/>
  <c r="G16" i="3"/>
  <c r="H16" i="3"/>
  <c r="G15" i="3"/>
  <c r="I15" i="3" s="1"/>
  <c r="K11" i="5"/>
  <c r="M11" i="5" s="1"/>
  <c r="K13" i="5"/>
  <c r="M13" i="5" s="1"/>
  <c r="K16" i="3"/>
  <c r="L16" i="3"/>
  <c r="V19" i="1"/>
  <c r="G17" i="5"/>
  <c r="H17" i="5"/>
  <c r="K16" i="5"/>
  <c r="M16" i="5" s="1"/>
  <c r="K9" i="5"/>
  <c r="M9" i="5" s="1"/>
  <c r="K14" i="5"/>
  <c r="M14" i="5" s="1"/>
  <c r="M13" i="3"/>
  <c r="J20" i="1"/>
  <c r="K20" i="1" s="1"/>
  <c r="D20" i="1"/>
  <c r="E20" i="1" s="1"/>
  <c r="F20" i="1"/>
  <c r="G20" i="1" s="1"/>
  <c r="H20" i="1"/>
  <c r="I20" i="1" s="1"/>
  <c r="L20" i="1"/>
  <c r="M20" i="1" s="1"/>
  <c r="A21" i="1"/>
  <c r="N20" i="1"/>
  <c r="O20" i="1" s="1"/>
  <c r="P20" i="1"/>
  <c r="B20" i="1"/>
  <c r="C20" i="1" s="1"/>
  <c r="G13" i="3"/>
  <c r="I13" i="3" s="1"/>
  <c r="Q15" i="6"/>
  <c r="C17" i="7"/>
  <c r="C19" i="7" s="1"/>
  <c r="D20" i="9" l="1"/>
  <c r="D19" i="9"/>
  <c r="A21" i="9"/>
  <c r="B20" i="9"/>
  <c r="C20" i="9" s="1"/>
  <c r="I17" i="6"/>
  <c r="I18" i="5"/>
  <c r="J19" i="3"/>
  <c r="F19" i="3"/>
  <c r="A20" i="3"/>
  <c r="B19" i="3"/>
  <c r="C19" i="3" s="1"/>
  <c r="E19" i="3" s="1"/>
  <c r="N19" i="3"/>
  <c r="M18" i="5"/>
  <c r="E18" i="5"/>
  <c r="O18" i="3"/>
  <c r="Q18" i="3" s="1"/>
  <c r="P18" i="3"/>
  <c r="M17" i="6"/>
  <c r="I17" i="5"/>
  <c r="F19" i="6"/>
  <c r="N19" i="6"/>
  <c r="B19" i="6"/>
  <c r="A20" i="6"/>
  <c r="J19" i="6"/>
  <c r="M16" i="3"/>
  <c r="H19" i="5"/>
  <c r="G19" i="5"/>
  <c r="I19" i="5" s="1"/>
  <c r="L18" i="6"/>
  <c r="K18" i="6"/>
  <c r="M18" i="6" s="1"/>
  <c r="O19" i="5"/>
  <c r="P19" i="5"/>
  <c r="I16" i="3"/>
  <c r="K19" i="5"/>
  <c r="L19" i="5"/>
  <c r="O18" i="6"/>
  <c r="P18" i="6"/>
  <c r="H18" i="3"/>
  <c r="G18" i="3"/>
  <c r="S20" i="1"/>
  <c r="T20" i="1"/>
  <c r="U20" i="1"/>
  <c r="V20" i="1"/>
  <c r="Q20" i="1"/>
  <c r="A21" i="5"/>
  <c r="B20" i="5"/>
  <c r="N20" i="5"/>
  <c r="F20" i="5"/>
  <c r="J20" i="5"/>
  <c r="D18" i="6"/>
  <c r="C18" i="6"/>
  <c r="E18" i="6" s="1"/>
  <c r="H21" i="1"/>
  <c r="I21" i="1" s="1"/>
  <c r="A22" i="1"/>
  <c r="J21" i="1"/>
  <c r="K21" i="1" s="1"/>
  <c r="L21" i="1"/>
  <c r="M21" i="1" s="1"/>
  <c r="B21" i="1"/>
  <c r="C21" i="1" s="1"/>
  <c r="D21" i="1"/>
  <c r="E21" i="1" s="1"/>
  <c r="F21" i="1"/>
  <c r="G21" i="1" s="1"/>
  <c r="N21" i="1"/>
  <c r="O21" i="1" s="1"/>
  <c r="P21" i="1"/>
  <c r="Q17" i="3"/>
  <c r="E17" i="6"/>
  <c r="L18" i="3"/>
  <c r="K18" i="3"/>
  <c r="M18" i="3" s="1"/>
  <c r="C19" i="5"/>
  <c r="D19" i="5"/>
  <c r="G18" i="6"/>
  <c r="H18" i="6"/>
  <c r="D21" i="9" l="1"/>
  <c r="A22" i="9"/>
  <c r="B21" i="9"/>
  <c r="C21" i="9" s="1"/>
  <c r="I18" i="6"/>
  <c r="M19" i="5"/>
  <c r="E19" i="5"/>
  <c r="H20" i="5"/>
  <c r="G20" i="5"/>
  <c r="J20" i="6"/>
  <c r="A21" i="6"/>
  <c r="B20" i="6"/>
  <c r="F20" i="6"/>
  <c r="N20" i="6"/>
  <c r="P20" i="5"/>
  <c r="O20" i="5"/>
  <c r="I18" i="3"/>
  <c r="Q19" i="5"/>
  <c r="C19" i="6"/>
  <c r="D19" i="6"/>
  <c r="P19" i="6"/>
  <c r="O19" i="6"/>
  <c r="H19" i="6"/>
  <c r="G19" i="6"/>
  <c r="Q18" i="6"/>
  <c r="F20" i="3"/>
  <c r="J20" i="3"/>
  <c r="A21" i="3"/>
  <c r="N20" i="3"/>
  <c r="B20" i="3"/>
  <c r="C20" i="3" s="1"/>
  <c r="E20" i="3" s="1"/>
  <c r="L20" i="5"/>
  <c r="K20" i="5"/>
  <c r="K19" i="6"/>
  <c r="L19" i="6"/>
  <c r="D20" i="5"/>
  <c r="C20" i="5"/>
  <c r="O19" i="3"/>
  <c r="P19" i="3"/>
  <c r="L22" i="1"/>
  <c r="M22" i="1" s="1"/>
  <c r="N22" i="1"/>
  <c r="O22" i="1" s="1"/>
  <c r="D22" i="1"/>
  <c r="E22" i="1" s="1"/>
  <c r="P22" i="1"/>
  <c r="J22" i="1"/>
  <c r="K22" i="1" s="1"/>
  <c r="F22" i="1"/>
  <c r="G22" i="1" s="1"/>
  <c r="H22" i="1"/>
  <c r="I22" i="1" s="1"/>
  <c r="A23" i="1"/>
  <c r="B22" i="1"/>
  <c r="C22" i="1" s="1"/>
  <c r="F21" i="5"/>
  <c r="J21" i="5"/>
  <c r="A22" i="5"/>
  <c r="N21" i="5"/>
  <c r="B21" i="5"/>
  <c r="H19" i="3"/>
  <c r="G19" i="3"/>
  <c r="I19" i="3" s="1"/>
  <c r="Q21" i="1"/>
  <c r="V21" i="1"/>
  <c r="T21" i="1"/>
  <c r="U21" i="1"/>
  <c r="S21" i="1"/>
  <c r="K19" i="3"/>
  <c r="M19" i="3" s="1"/>
  <c r="L19" i="3"/>
  <c r="D22" i="9" l="1"/>
  <c r="B22" i="9"/>
  <c r="C22" i="9" s="1"/>
  <c r="A23" i="9"/>
  <c r="Q19" i="6"/>
  <c r="M19" i="6"/>
  <c r="I20" i="5"/>
  <c r="E20" i="5"/>
  <c r="O20" i="6"/>
  <c r="P20" i="6"/>
  <c r="Q19" i="3"/>
  <c r="P20" i="3"/>
  <c r="O20" i="3"/>
  <c r="Q20" i="3" s="1"/>
  <c r="G20" i="6"/>
  <c r="H20" i="6"/>
  <c r="F23" i="1"/>
  <c r="G23" i="1" s="1"/>
  <c r="A24" i="1"/>
  <c r="H23" i="1"/>
  <c r="I23" i="1" s="1"/>
  <c r="L23" i="1"/>
  <c r="M23" i="1" s="1"/>
  <c r="J23" i="1"/>
  <c r="K23" i="1" s="1"/>
  <c r="D23" i="1"/>
  <c r="E23" i="1" s="1"/>
  <c r="P23" i="1"/>
  <c r="N23" i="1"/>
  <c r="O23" i="1" s="1"/>
  <c r="B23" i="1"/>
  <c r="C23" i="1" s="1"/>
  <c r="C21" i="5"/>
  <c r="D21" i="5"/>
  <c r="O21" i="5"/>
  <c r="P21" i="5"/>
  <c r="K20" i="3"/>
  <c r="M20" i="3" s="1"/>
  <c r="L20" i="3"/>
  <c r="E19" i="6"/>
  <c r="F21" i="6"/>
  <c r="N21" i="6"/>
  <c r="A22" i="6"/>
  <c r="B21" i="6"/>
  <c r="J21" i="6"/>
  <c r="B22" i="5"/>
  <c r="J22" i="5"/>
  <c r="A23" i="5"/>
  <c r="F22" i="5"/>
  <c r="N22" i="5"/>
  <c r="S22" i="1"/>
  <c r="Q22" i="1"/>
  <c r="T22" i="1"/>
  <c r="U22" i="1"/>
  <c r="V22" i="1"/>
  <c r="G20" i="3"/>
  <c r="H20" i="3"/>
  <c r="L20" i="6"/>
  <c r="K20" i="6"/>
  <c r="M20" i="6" s="1"/>
  <c r="K21" i="5"/>
  <c r="L21" i="5"/>
  <c r="N21" i="3"/>
  <c r="B21" i="3"/>
  <c r="C21" i="3" s="1"/>
  <c r="E21" i="3" s="1"/>
  <c r="A22" i="3"/>
  <c r="F21" i="3"/>
  <c r="J21" i="3"/>
  <c r="D20" i="6"/>
  <c r="C20" i="6"/>
  <c r="G21" i="5"/>
  <c r="H21" i="5"/>
  <c r="M20" i="5"/>
  <c r="I19" i="6"/>
  <c r="Q20" i="5"/>
  <c r="D23" i="9" l="1"/>
  <c r="B23" i="9"/>
  <c r="C23" i="9" s="1"/>
  <c r="A24" i="9"/>
  <c r="Q20" i="6"/>
  <c r="E20" i="6"/>
  <c r="G21" i="6"/>
  <c r="H21" i="6"/>
  <c r="I20" i="3"/>
  <c r="J23" i="5"/>
  <c r="A24" i="5"/>
  <c r="F23" i="5"/>
  <c r="B23" i="5"/>
  <c r="N23" i="5"/>
  <c r="K22" i="5"/>
  <c r="L22" i="5"/>
  <c r="S23" i="1"/>
  <c r="V23" i="1"/>
  <c r="Q23" i="1"/>
  <c r="U23" i="1"/>
  <c r="T23" i="1"/>
  <c r="I20" i="6"/>
  <c r="D21" i="6"/>
  <c r="C21" i="6"/>
  <c r="Q21" i="5"/>
  <c r="H21" i="3"/>
  <c r="G21" i="3"/>
  <c r="I21" i="3" s="1"/>
  <c r="G22" i="5"/>
  <c r="H22" i="5"/>
  <c r="I21" i="5"/>
  <c r="M21" i="5"/>
  <c r="B22" i="6"/>
  <c r="J22" i="6"/>
  <c r="A23" i="6"/>
  <c r="F22" i="6"/>
  <c r="N22" i="6"/>
  <c r="J22" i="3"/>
  <c r="F22" i="3"/>
  <c r="A23" i="3"/>
  <c r="B22" i="3"/>
  <c r="C22" i="3" s="1"/>
  <c r="E22" i="3" s="1"/>
  <c r="N22" i="3"/>
  <c r="O21" i="3"/>
  <c r="P21" i="3"/>
  <c r="Q21" i="3" s="1"/>
  <c r="C22" i="5"/>
  <c r="D22" i="5"/>
  <c r="L21" i="6"/>
  <c r="K21" i="6"/>
  <c r="L21" i="3"/>
  <c r="K21" i="3"/>
  <c r="P22" i="5"/>
  <c r="O22" i="5"/>
  <c r="Q22" i="5" s="1"/>
  <c r="O21" i="6"/>
  <c r="P21" i="6"/>
  <c r="E21" i="5"/>
  <c r="J24" i="1"/>
  <c r="K24" i="1" s="1"/>
  <c r="B24" i="1"/>
  <c r="C24" i="1" s="1"/>
  <c r="A25" i="1"/>
  <c r="D24" i="1"/>
  <c r="E24" i="1" s="1"/>
  <c r="L24" i="1"/>
  <c r="M24" i="1" s="1"/>
  <c r="H24" i="1"/>
  <c r="I24" i="1" s="1"/>
  <c r="N24" i="1"/>
  <c r="O24" i="1" s="1"/>
  <c r="F24" i="1"/>
  <c r="G24" i="1" s="1"/>
  <c r="P24" i="1"/>
  <c r="D24" i="9" l="1"/>
  <c r="A25" i="9"/>
  <c r="B24" i="9"/>
  <c r="C24" i="9" s="1"/>
  <c r="I21" i="6"/>
  <c r="M22" i="5"/>
  <c r="D23" i="5"/>
  <c r="C23" i="5"/>
  <c r="E23" i="5" s="1"/>
  <c r="Q21" i="6"/>
  <c r="E22" i="5"/>
  <c r="O22" i="6"/>
  <c r="P22" i="6"/>
  <c r="I22" i="5"/>
  <c r="G23" i="5"/>
  <c r="H23" i="5"/>
  <c r="K22" i="3"/>
  <c r="M22" i="3" s="1"/>
  <c r="L22" i="3"/>
  <c r="N24" i="5"/>
  <c r="B24" i="5"/>
  <c r="J24" i="5"/>
  <c r="A25" i="5"/>
  <c r="F24" i="5"/>
  <c r="B23" i="6"/>
  <c r="J23" i="6"/>
  <c r="A24" i="6"/>
  <c r="F23" i="6"/>
  <c r="N23" i="6"/>
  <c r="L23" i="5"/>
  <c r="K23" i="5"/>
  <c r="J25" i="1"/>
  <c r="K25" i="1" s="1"/>
  <c r="B25" i="1"/>
  <c r="C25" i="1" s="1"/>
  <c r="L25" i="1"/>
  <c r="M25" i="1" s="1"/>
  <c r="F25" i="1"/>
  <c r="G25" i="1" s="1"/>
  <c r="H25" i="1"/>
  <c r="I25" i="1" s="1"/>
  <c r="N25" i="1"/>
  <c r="O25" i="1" s="1"/>
  <c r="D25" i="1"/>
  <c r="E25" i="1" s="1"/>
  <c r="P25" i="1"/>
  <c r="A26" i="1"/>
  <c r="M21" i="3"/>
  <c r="O22" i="3"/>
  <c r="Q22" i="3" s="1"/>
  <c r="P22" i="3"/>
  <c r="K22" i="6"/>
  <c r="L22" i="6"/>
  <c r="O23" i="5"/>
  <c r="P23" i="5"/>
  <c r="G22" i="6"/>
  <c r="H22" i="6"/>
  <c r="C22" i="6"/>
  <c r="E22" i="6" s="1"/>
  <c r="D22" i="6"/>
  <c r="E21" i="6"/>
  <c r="G22" i="3"/>
  <c r="H22" i="3"/>
  <c r="S24" i="1"/>
  <c r="Q24" i="1"/>
  <c r="U24" i="1"/>
  <c r="V24" i="1"/>
  <c r="T24" i="1"/>
  <c r="M21" i="6"/>
  <c r="B23" i="3"/>
  <c r="C23" i="3" s="1"/>
  <c r="E23" i="3" s="1"/>
  <c r="F23" i="3"/>
  <c r="N23" i="3"/>
  <c r="A24" i="3"/>
  <c r="J23" i="3"/>
  <c r="D25" i="9" l="1"/>
  <c r="B25" i="9"/>
  <c r="C25" i="9" s="1"/>
  <c r="A26" i="9"/>
  <c r="I22" i="6"/>
  <c r="Q23" i="5"/>
  <c r="I23" i="5"/>
  <c r="F26" i="1"/>
  <c r="G26" i="1" s="1"/>
  <c r="A27" i="1"/>
  <c r="H26" i="1"/>
  <c r="I26" i="1" s="1"/>
  <c r="L26" i="1"/>
  <c r="M26" i="1" s="1"/>
  <c r="N26" i="1"/>
  <c r="O26" i="1" s="1"/>
  <c r="P26" i="1"/>
  <c r="D26" i="1"/>
  <c r="E26" i="1" s="1"/>
  <c r="B26" i="1"/>
  <c r="C26" i="1" s="1"/>
  <c r="J26" i="1"/>
  <c r="K26" i="1" s="1"/>
  <c r="H24" i="5"/>
  <c r="G24" i="5"/>
  <c r="I24" i="5" s="1"/>
  <c r="O23" i="3"/>
  <c r="P23" i="3"/>
  <c r="Q25" i="1"/>
  <c r="S25" i="1"/>
  <c r="V25" i="1"/>
  <c r="T25" i="1"/>
  <c r="U25" i="1"/>
  <c r="M23" i="5"/>
  <c r="A26" i="5"/>
  <c r="B25" i="5"/>
  <c r="N25" i="5"/>
  <c r="F25" i="5"/>
  <c r="J25" i="5"/>
  <c r="L24" i="5"/>
  <c r="K24" i="5"/>
  <c r="O23" i="6"/>
  <c r="P23" i="6"/>
  <c r="D24" i="5"/>
  <c r="C24" i="5"/>
  <c r="G23" i="6"/>
  <c r="H23" i="6"/>
  <c r="P24" i="5"/>
  <c r="O24" i="5"/>
  <c r="Q24" i="5" s="1"/>
  <c r="F24" i="6"/>
  <c r="J24" i="6"/>
  <c r="B24" i="6"/>
  <c r="A25" i="6"/>
  <c r="N24" i="6"/>
  <c r="I22" i="3"/>
  <c r="Q22" i="6"/>
  <c r="L23" i="6"/>
  <c r="K23" i="6"/>
  <c r="F24" i="3"/>
  <c r="N24" i="3"/>
  <c r="J24" i="3"/>
  <c r="A25" i="3"/>
  <c r="B24" i="3"/>
  <c r="C24" i="3" s="1"/>
  <c r="E24" i="3" s="1"/>
  <c r="G23" i="3"/>
  <c r="H23" i="3"/>
  <c r="M22" i="6"/>
  <c r="L23" i="3"/>
  <c r="K23" i="3"/>
  <c r="M23" i="3" s="1"/>
  <c r="D23" i="6"/>
  <c r="C23" i="6"/>
  <c r="D26" i="9" l="1"/>
  <c r="B26" i="9"/>
  <c r="C26" i="9" s="1"/>
  <c r="A27" i="9"/>
  <c r="M23" i="6"/>
  <c r="E23" i="6"/>
  <c r="I23" i="6"/>
  <c r="G25" i="5"/>
  <c r="I25" i="5" s="1"/>
  <c r="H25" i="5"/>
  <c r="L24" i="3"/>
  <c r="K24" i="3"/>
  <c r="M24" i="3" s="1"/>
  <c r="B25" i="6"/>
  <c r="J25" i="6"/>
  <c r="A26" i="6"/>
  <c r="N25" i="6"/>
  <c r="F25" i="6"/>
  <c r="E24" i="5"/>
  <c r="O25" i="5"/>
  <c r="P25" i="5"/>
  <c r="S26" i="1"/>
  <c r="Q26" i="1"/>
  <c r="T26" i="1"/>
  <c r="V26" i="1"/>
  <c r="U26" i="1"/>
  <c r="K25" i="5"/>
  <c r="L25" i="5"/>
  <c r="C25" i="5"/>
  <c r="D25" i="5"/>
  <c r="G24" i="3"/>
  <c r="H24" i="3"/>
  <c r="Q23" i="3"/>
  <c r="H24" i="6"/>
  <c r="G24" i="6"/>
  <c r="Q23" i="6"/>
  <c r="F25" i="3"/>
  <c r="J25" i="3"/>
  <c r="N25" i="3"/>
  <c r="B25" i="3"/>
  <c r="C25" i="3" s="1"/>
  <c r="E25" i="3" s="1"/>
  <c r="A26" i="3"/>
  <c r="P24" i="6"/>
  <c r="O24" i="6"/>
  <c r="C24" i="6"/>
  <c r="D24" i="6"/>
  <c r="K24" i="6"/>
  <c r="L24" i="6"/>
  <c r="F26" i="5"/>
  <c r="N26" i="5"/>
  <c r="B26" i="5"/>
  <c r="J26" i="5"/>
  <c r="A27" i="5"/>
  <c r="M24" i="5"/>
  <c r="J27" i="1"/>
  <c r="K27" i="1" s="1"/>
  <c r="D27" i="1"/>
  <c r="E27" i="1" s="1"/>
  <c r="L27" i="1"/>
  <c r="M27" i="1" s="1"/>
  <c r="A28" i="1"/>
  <c r="H27" i="1"/>
  <c r="I27" i="1" s="1"/>
  <c r="N27" i="1"/>
  <c r="O27" i="1" s="1"/>
  <c r="P27" i="1"/>
  <c r="F27" i="1"/>
  <c r="G27" i="1" s="1"/>
  <c r="B27" i="1"/>
  <c r="C27" i="1" s="1"/>
  <c r="O24" i="3"/>
  <c r="P24" i="3"/>
  <c r="I23" i="3"/>
  <c r="D27" i="9" l="1"/>
  <c r="A28" i="9"/>
  <c r="B27" i="9"/>
  <c r="C27" i="9" s="1"/>
  <c r="I24" i="6"/>
  <c r="Q24" i="6"/>
  <c r="E25" i="5"/>
  <c r="I24" i="3"/>
  <c r="K25" i="6"/>
  <c r="L25" i="6"/>
  <c r="M24" i="6"/>
  <c r="K25" i="3"/>
  <c r="M25" i="3" s="1"/>
  <c r="L25" i="3"/>
  <c r="C25" i="6"/>
  <c r="D25" i="6"/>
  <c r="Q24" i="3"/>
  <c r="G25" i="3"/>
  <c r="I25" i="3" s="1"/>
  <c r="H25" i="3"/>
  <c r="E24" i="6"/>
  <c r="M25" i="5"/>
  <c r="G26" i="5"/>
  <c r="H26" i="5"/>
  <c r="F26" i="6"/>
  <c r="N26" i="6"/>
  <c r="B26" i="6"/>
  <c r="A27" i="6"/>
  <c r="J26" i="6"/>
  <c r="P25" i="3"/>
  <c r="O25" i="3"/>
  <c r="Q25" i="5"/>
  <c r="D26" i="5"/>
  <c r="C26" i="5"/>
  <c r="H25" i="6"/>
  <c r="G25" i="6"/>
  <c r="U27" i="1"/>
  <c r="S27" i="1"/>
  <c r="T27" i="1"/>
  <c r="Q27" i="1"/>
  <c r="V27" i="1"/>
  <c r="F27" i="5"/>
  <c r="B27" i="5"/>
  <c r="J27" i="5"/>
  <c r="N27" i="5"/>
  <c r="A28" i="5"/>
  <c r="L26" i="5"/>
  <c r="K26" i="5"/>
  <c r="M26" i="5" s="1"/>
  <c r="H28" i="1"/>
  <c r="I28" i="1" s="1"/>
  <c r="A29" i="1"/>
  <c r="J28" i="1"/>
  <c r="K28" i="1" s="1"/>
  <c r="D28" i="1"/>
  <c r="E28" i="1" s="1"/>
  <c r="L28" i="1"/>
  <c r="M28" i="1" s="1"/>
  <c r="N28" i="1"/>
  <c r="O28" i="1" s="1"/>
  <c r="F28" i="1"/>
  <c r="G28" i="1" s="1"/>
  <c r="P28" i="1"/>
  <c r="B28" i="1"/>
  <c r="C28" i="1" s="1"/>
  <c r="P26" i="5"/>
  <c r="O26" i="5"/>
  <c r="Q26" i="5" s="1"/>
  <c r="F26" i="3"/>
  <c r="N26" i="3"/>
  <c r="A27" i="3"/>
  <c r="J26" i="3"/>
  <c r="B26" i="3"/>
  <c r="C26" i="3" s="1"/>
  <c r="E26" i="3" s="1"/>
  <c r="P25" i="6"/>
  <c r="O25" i="6"/>
  <c r="D28" i="9" l="1"/>
  <c r="A29" i="9"/>
  <c r="B28" i="9"/>
  <c r="C28" i="9" s="1"/>
  <c r="M25" i="6"/>
  <c r="G26" i="6"/>
  <c r="I26" i="6" s="1"/>
  <c r="H26" i="6"/>
  <c r="E25" i="6"/>
  <c r="L26" i="3"/>
  <c r="K26" i="3"/>
  <c r="M26" i="3" s="1"/>
  <c r="Q25" i="3"/>
  <c r="I26" i="5"/>
  <c r="J27" i="3"/>
  <c r="N27" i="3"/>
  <c r="B27" i="3"/>
  <c r="C27" i="3" s="1"/>
  <c r="E27" i="3" s="1"/>
  <c r="A28" i="3"/>
  <c r="F27" i="3"/>
  <c r="J28" i="5"/>
  <c r="A29" i="5"/>
  <c r="F28" i="5"/>
  <c r="N28" i="5"/>
  <c r="B28" i="5"/>
  <c r="K26" i="6"/>
  <c r="L26" i="6"/>
  <c r="H26" i="3"/>
  <c r="G26" i="3"/>
  <c r="I26" i="3" s="1"/>
  <c r="K27" i="5"/>
  <c r="L27" i="5"/>
  <c r="I25" i="6"/>
  <c r="F27" i="6"/>
  <c r="A28" i="6"/>
  <c r="N27" i="6"/>
  <c r="B27" i="6"/>
  <c r="J27" i="6"/>
  <c r="Q28" i="1"/>
  <c r="T28" i="1"/>
  <c r="S28" i="1"/>
  <c r="U28" i="1"/>
  <c r="V28" i="1"/>
  <c r="O26" i="3"/>
  <c r="P26" i="3"/>
  <c r="D27" i="5"/>
  <c r="C27" i="5"/>
  <c r="C26" i="6"/>
  <c r="D26" i="6"/>
  <c r="P27" i="5"/>
  <c r="O27" i="5"/>
  <c r="Q27" i="5" s="1"/>
  <c r="Q25" i="6"/>
  <c r="J29" i="1"/>
  <c r="K29" i="1" s="1"/>
  <c r="B29" i="1"/>
  <c r="C29" i="1" s="1"/>
  <c r="L29" i="1"/>
  <c r="M29" i="1" s="1"/>
  <c r="P29" i="1"/>
  <c r="N29" i="1"/>
  <c r="O29" i="1" s="1"/>
  <c r="F29" i="1"/>
  <c r="G29" i="1" s="1"/>
  <c r="D29" i="1"/>
  <c r="E29" i="1" s="1"/>
  <c r="H29" i="1"/>
  <c r="I29" i="1" s="1"/>
  <c r="A30" i="1"/>
  <c r="G27" i="5"/>
  <c r="I27" i="5" s="1"/>
  <c r="H27" i="5"/>
  <c r="E26" i="5"/>
  <c r="O26" i="6"/>
  <c r="P26" i="6"/>
  <c r="D29" i="9" l="1"/>
  <c r="B29" i="9"/>
  <c r="C29" i="9" s="1"/>
  <c r="A30" i="9"/>
  <c r="Q26" i="6"/>
  <c r="M26" i="6"/>
  <c r="K27" i="3"/>
  <c r="M27" i="3" s="1"/>
  <c r="L27" i="3"/>
  <c r="S29" i="1"/>
  <c r="V29" i="1"/>
  <c r="Q29" i="1"/>
  <c r="U29" i="1"/>
  <c r="T29" i="1"/>
  <c r="H28" i="5"/>
  <c r="G28" i="5"/>
  <c r="E27" i="5"/>
  <c r="M27" i="5"/>
  <c r="N29" i="5"/>
  <c r="B29" i="5"/>
  <c r="J29" i="5"/>
  <c r="A30" i="5"/>
  <c r="F29" i="5"/>
  <c r="P28" i="5"/>
  <c r="O28" i="5"/>
  <c r="F30" i="1"/>
  <c r="G30" i="1" s="1"/>
  <c r="P30" i="1"/>
  <c r="A31" i="1"/>
  <c r="L30" i="1"/>
  <c r="M30" i="1" s="1"/>
  <c r="N30" i="1"/>
  <c r="O30" i="1" s="1"/>
  <c r="D30" i="1"/>
  <c r="E30" i="1" s="1"/>
  <c r="H30" i="1"/>
  <c r="I30" i="1" s="1"/>
  <c r="J30" i="1"/>
  <c r="K30" i="1" s="1"/>
  <c r="B30" i="1"/>
  <c r="C30" i="1" s="1"/>
  <c r="Q26" i="3"/>
  <c r="P27" i="6"/>
  <c r="O27" i="6"/>
  <c r="F28" i="3"/>
  <c r="A29" i="3"/>
  <c r="J28" i="3"/>
  <c r="B28" i="3"/>
  <c r="C28" i="3" s="1"/>
  <c r="E28" i="3" s="1"/>
  <c r="N28" i="3"/>
  <c r="E26" i="6"/>
  <c r="K27" i="6"/>
  <c r="L27" i="6"/>
  <c r="D27" i="6"/>
  <c r="C27" i="6"/>
  <c r="E27" i="6" s="1"/>
  <c r="H27" i="3"/>
  <c r="G27" i="3"/>
  <c r="I27" i="3" s="1"/>
  <c r="J28" i="6"/>
  <c r="F28" i="6"/>
  <c r="A29" i="6"/>
  <c r="N28" i="6"/>
  <c r="B28" i="6"/>
  <c r="L28" i="5"/>
  <c r="K28" i="5"/>
  <c r="H27" i="6"/>
  <c r="G27" i="6"/>
  <c r="D28" i="5"/>
  <c r="C28" i="5"/>
  <c r="O27" i="3"/>
  <c r="P27" i="3"/>
  <c r="D30" i="9" l="1"/>
  <c r="B30" i="9"/>
  <c r="C30" i="9" s="1"/>
  <c r="A31" i="9"/>
  <c r="M27" i="6"/>
  <c r="E28" i="5"/>
  <c r="G29" i="5"/>
  <c r="I29" i="5" s="1"/>
  <c r="H29" i="5"/>
  <c r="D28" i="6"/>
  <c r="C28" i="6"/>
  <c r="B30" i="5"/>
  <c r="J30" i="5"/>
  <c r="A31" i="5"/>
  <c r="F30" i="5"/>
  <c r="N30" i="5"/>
  <c r="Q27" i="3"/>
  <c r="O28" i="6"/>
  <c r="P28" i="6"/>
  <c r="Q27" i="6"/>
  <c r="K29" i="5"/>
  <c r="L29" i="5"/>
  <c r="C29" i="5"/>
  <c r="E29" i="5" s="1"/>
  <c r="D29" i="5"/>
  <c r="G28" i="6"/>
  <c r="H28" i="6"/>
  <c r="O29" i="5"/>
  <c r="P29" i="5"/>
  <c r="I27" i="6"/>
  <c r="L28" i="6"/>
  <c r="K28" i="6"/>
  <c r="M28" i="6" s="1"/>
  <c r="P28" i="3"/>
  <c r="O28" i="3"/>
  <c r="Q28" i="3" s="1"/>
  <c r="H31" i="1"/>
  <c r="I31" i="1" s="1"/>
  <c r="A32" i="1"/>
  <c r="J31" i="1"/>
  <c r="K31" i="1" s="1"/>
  <c r="P31" i="1"/>
  <c r="N31" i="1"/>
  <c r="O31" i="1" s="1"/>
  <c r="D31" i="1"/>
  <c r="E31" i="1" s="1"/>
  <c r="L31" i="1"/>
  <c r="M31" i="1" s="1"/>
  <c r="F31" i="1"/>
  <c r="G31" i="1" s="1"/>
  <c r="B31" i="1"/>
  <c r="C31" i="1" s="1"/>
  <c r="V30" i="1"/>
  <c r="Q30" i="1"/>
  <c r="T30" i="1"/>
  <c r="S30" i="1"/>
  <c r="U30" i="1"/>
  <c r="Q28" i="5"/>
  <c r="B29" i="3"/>
  <c r="C29" i="3" s="1"/>
  <c r="E29" i="3" s="1"/>
  <c r="N29" i="3"/>
  <c r="F29" i="3"/>
  <c r="J29" i="3"/>
  <c r="A30" i="3"/>
  <c r="G28" i="3"/>
  <c r="H28" i="3"/>
  <c r="I28" i="3" s="1"/>
  <c r="F29" i="6"/>
  <c r="N29" i="6"/>
  <c r="A30" i="6"/>
  <c r="J29" i="6"/>
  <c r="B29" i="6"/>
  <c r="M28" i="5"/>
  <c r="K28" i="3"/>
  <c r="L28" i="3"/>
  <c r="I28" i="5"/>
  <c r="D31" i="9" l="1"/>
  <c r="B31" i="9"/>
  <c r="C31" i="9" s="1"/>
  <c r="A32" i="9"/>
  <c r="E28" i="6"/>
  <c r="M28" i="3"/>
  <c r="B31" i="5"/>
  <c r="A32" i="5"/>
  <c r="J31" i="5"/>
  <c r="F31" i="5"/>
  <c r="N31" i="5"/>
  <c r="A31" i="3"/>
  <c r="F30" i="3"/>
  <c r="N30" i="3"/>
  <c r="B30" i="3"/>
  <c r="C30" i="3" s="1"/>
  <c r="E30" i="3" s="1"/>
  <c r="J30" i="3"/>
  <c r="Q31" i="1"/>
  <c r="S31" i="1"/>
  <c r="U31" i="1"/>
  <c r="T31" i="1"/>
  <c r="V31" i="1"/>
  <c r="M29" i="5"/>
  <c r="L30" i="5"/>
  <c r="K30" i="5"/>
  <c r="C30" i="5"/>
  <c r="D30" i="5"/>
  <c r="H29" i="3"/>
  <c r="G29" i="3"/>
  <c r="I29" i="3" s="1"/>
  <c r="L32" i="1"/>
  <c r="M32" i="1" s="1"/>
  <c r="B32" i="1"/>
  <c r="C32" i="1" s="1"/>
  <c r="N32" i="1"/>
  <c r="O32" i="1" s="1"/>
  <c r="D32" i="1"/>
  <c r="E32" i="1" s="1"/>
  <c r="P32" i="1"/>
  <c r="F32" i="1"/>
  <c r="G32" i="1" s="1"/>
  <c r="J32" i="1"/>
  <c r="K32" i="1" s="1"/>
  <c r="H32" i="1"/>
  <c r="I32" i="1" s="1"/>
  <c r="A33" i="1"/>
  <c r="B30" i="6"/>
  <c r="J30" i="6"/>
  <c r="A31" i="6"/>
  <c r="N30" i="6"/>
  <c r="F30" i="6"/>
  <c r="Q28" i="6"/>
  <c r="H30" i="5"/>
  <c r="G30" i="5"/>
  <c r="I30" i="5" s="1"/>
  <c r="C29" i="6"/>
  <c r="D29" i="6"/>
  <c r="L29" i="3"/>
  <c r="K29" i="3"/>
  <c r="M29" i="3" s="1"/>
  <c r="K29" i="6"/>
  <c r="L29" i="6"/>
  <c r="O29" i="3"/>
  <c r="P29" i="3"/>
  <c r="O29" i="6"/>
  <c r="P29" i="6"/>
  <c r="I28" i="6"/>
  <c r="Q29" i="5"/>
  <c r="H29" i="6"/>
  <c r="G29" i="6"/>
  <c r="O30" i="5"/>
  <c r="P30" i="5"/>
  <c r="D32" i="9" l="1"/>
  <c r="A33" i="9"/>
  <c r="B32" i="9"/>
  <c r="C32" i="9" s="1"/>
  <c r="M29" i="6"/>
  <c r="Q29" i="3"/>
  <c r="B31" i="3"/>
  <c r="C31" i="3" s="1"/>
  <c r="E31" i="3" s="1"/>
  <c r="N31" i="3"/>
  <c r="A32" i="3"/>
  <c r="F31" i="3"/>
  <c r="J31" i="3"/>
  <c r="I29" i="6"/>
  <c r="P31" i="5"/>
  <c r="O31" i="5"/>
  <c r="H30" i="6"/>
  <c r="G30" i="6"/>
  <c r="O30" i="6"/>
  <c r="P30" i="6"/>
  <c r="Q32" i="1"/>
  <c r="S32" i="1"/>
  <c r="U32" i="1"/>
  <c r="T32" i="1"/>
  <c r="V32" i="1"/>
  <c r="L31" i="5"/>
  <c r="K31" i="5"/>
  <c r="M31" i="5" s="1"/>
  <c r="B31" i="6"/>
  <c r="J31" i="6"/>
  <c r="N31" i="6"/>
  <c r="F31" i="6"/>
  <c r="A32" i="6"/>
  <c r="M30" i="5"/>
  <c r="K30" i="3"/>
  <c r="L30" i="3"/>
  <c r="F32" i="5"/>
  <c r="B32" i="5"/>
  <c r="N32" i="5"/>
  <c r="A33" i="5"/>
  <c r="J32" i="5"/>
  <c r="H33" i="1"/>
  <c r="I33" i="1" s="1"/>
  <c r="A34" i="1"/>
  <c r="J33" i="1"/>
  <c r="K33" i="1" s="1"/>
  <c r="B33" i="1"/>
  <c r="C33" i="1" s="1"/>
  <c r="P33" i="1"/>
  <c r="D33" i="1"/>
  <c r="E33" i="1" s="1"/>
  <c r="F33" i="1"/>
  <c r="G33" i="1" s="1"/>
  <c r="L33" i="1"/>
  <c r="M33" i="1" s="1"/>
  <c r="N33" i="1"/>
  <c r="O33" i="1" s="1"/>
  <c r="G30" i="3"/>
  <c r="H30" i="3"/>
  <c r="E30" i="5"/>
  <c r="L30" i="6"/>
  <c r="K30" i="6"/>
  <c r="M30" i="6" s="1"/>
  <c r="D31" i="5"/>
  <c r="C31" i="5"/>
  <c r="Q30" i="5"/>
  <c r="G31" i="5"/>
  <c r="H31" i="5"/>
  <c r="Q29" i="6"/>
  <c r="E29" i="6"/>
  <c r="C30" i="6"/>
  <c r="D30" i="6"/>
  <c r="P30" i="3"/>
  <c r="O30" i="3"/>
  <c r="Q30" i="3" s="1"/>
  <c r="D33" i="9" l="1"/>
  <c r="B33" i="9"/>
  <c r="C33" i="9" s="1"/>
  <c r="A34" i="9"/>
  <c r="I30" i="6"/>
  <c r="G31" i="6"/>
  <c r="H31" i="6"/>
  <c r="E30" i="6"/>
  <c r="P32" i="5"/>
  <c r="O32" i="5"/>
  <c r="Q32" i="5" s="1"/>
  <c r="P31" i="6"/>
  <c r="O31" i="6"/>
  <c r="S33" i="1"/>
  <c r="V33" i="1"/>
  <c r="T33" i="1"/>
  <c r="U33" i="1"/>
  <c r="Q33" i="1"/>
  <c r="D32" i="5"/>
  <c r="C32" i="5"/>
  <c r="L31" i="6"/>
  <c r="K31" i="6"/>
  <c r="M31" i="6" s="1"/>
  <c r="L31" i="3"/>
  <c r="K31" i="3"/>
  <c r="M31" i="3" s="1"/>
  <c r="H32" i="5"/>
  <c r="G32" i="5"/>
  <c r="I32" i="5" s="1"/>
  <c r="D31" i="6"/>
  <c r="C31" i="6"/>
  <c r="Q30" i="6"/>
  <c r="F32" i="3"/>
  <c r="A33" i="3"/>
  <c r="J32" i="3"/>
  <c r="B32" i="3"/>
  <c r="C32" i="3" s="1"/>
  <c r="E32" i="3" s="1"/>
  <c r="N32" i="3"/>
  <c r="I30" i="3"/>
  <c r="D34" i="1"/>
  <c r="E34" i="1" s="1"/>
  <c r="N34" i="1"/>
  <c r="O34" i="1" s="1"/>
  <c r="F34" i="1"/>
  <c r="G34" i="1" s="1"/>
  <c r="P34" i="1"/>
  <c r="H34" i="1"/>
  <c r="I34" i="1" s="1"/>
  <c r="L34" i="1"/>
  <c r="M34" i="1" s="1"/>
  <c r="A35" i="1"/>
  <c r="B34" i="1"/>
  <c r="C34" i="1" s="1"/>
  <c r="J34" i="1"/>
  <c r="K34" i="1" s="1"/>
  <c r="M30" i="3"/>
  <c r="O31" i="3"/>
  <c r="Q31" i="3" s="1"/>
  <c r="P31" i="3"/>
  <c r="J33" i="5"/>
  <c r="A34" i="5"/>
  <c r="F33" i="5"/>
  <c r="B33" i="5"/>
  <c r="N33" i="5"/>
  <c r="H31" i="3"/>
  <c r="G31" i="3"/>
  <c r="I31" i="3" s="1"/>
  <c r="I31" i="5"/>
  <c r="E31" i="5"/>
  <c r="L32" i="5"/>
  <c r="K32" i="5"/>
  <c r="M32" i="5" s="1"/>
  <c r="F32" i="6"/>
  <c r="A33" i="6"/>
  <c r="J32" i="6"/>
  <c r="B32" i="6"/>
  <c r="N32" i="6"/>
  <c r="Q31" i="5"/>
  <c r="D34" i="9" l="1"/>
  <c r="B34" i="9"/>
  <c r="C34" i="9" s="1"/>
  <c r="A35" i="9"/>
  <c r="I31" i="6"/>
  <c r="E31" i="6"/>
  <c r="E32" i="5"/>
  <c r="G32" i="3"/>
  <c r="I32" i="3" s="1"/>
  <c r="H32" i="3"/>
  <c r="K32" i="6"/>
  <c r="L32" i="6"/>
  <c r="Q31" i="6"/>
  <c r="C32" i="6"/>
  <c r="D32" i="6"/>
  <c r="B33" i="6"/>
  <c r="J33" i="6"/>
  <c r="A34" i="6"/>
  <c r="F33" i="6"/>
  <c r="N33" i="6"/>
  <c r="O33" i="5"/>
  <c r="P33" i="5"/>
  <c r="C33" i="5"/>
  <c r="D33" i="5"/>
  <c r="G33" i="5"/>
  <c r="H33" i="5"/>
  <c r="J35" i="1"/>
  <c r="K35" i="1" s="1"/>
  <c r="A36" i="1"/>
  <c r="L35" i="1"/>
  <c r="M35" i="1" s="1"/>
  <c r="H35" i="1"/>
  <c r="I35" i="1" s="1"/>
  <c r="D35" i="1"/>
  <c r="E35" i="1" s="1"/>
  <c r="F35" i="1"/>
  <c r="G35" i="1" s="1"/>
  <c r="N35" i="1"/>
  <c r="O35" i="1" s="1"/>
  <c r="P35" i="1"/>
  <c r="B35" i="1"/>
  <c r="C35" i="1" s="1"/>
  <c r="O32" i="3"/>
  <c r="P32" i="3"/>
  <c r="K32" i="3"/>
  <c r="M32" i="3" s="1"/>
  <c r="L32" i="3"/>
  <c r="H32" i="6"/>
  <c r="G32" i="6"/>
  <c r="F34" i="5"/>
  <c r="N34" i="5"/>
  <c r="B34" i="5"/>
  <c r="J34" i="5"/>
  <c r="A35" i="5"/>
  <c r="K33" i="5"/>
  <c r="L33" i="5"/>
  <c r="P32" i="6"/>
  <c r="O32" i="6"/>
  <c r="Q34" i="1"/>
  <c r="T34" i="1"/>
  <c r="S34" i="1"/>
  <c r="V34" i="1"/>
  <c r="U34" i="1"/>
  <c r="N33" i="3"/>
  <c r="F33" i="3"/>
  <c r="B33" i="3"/>
  <c r="C33" i="3" s="1"/>
  <c r="E33" i="3" s="1"/>
  <c r="J33" i="3"/>
  <c r="A34" i="3"/>
  <c r="D35" i="9" l="1"/>
  <c r="A36" i="9"/>
  <c r="B35" i="9"/>
  <c r="C35" i="9" s="1"/>
  <c r="E32" i="6"/>
  <c r="I33" i="5"/>
  <c r="D33" i="6"/>
  <c r="C33" i="6"/>
  <c r="E33" i="6" s="1"/>
  <c r="M33" i="5"/>
  <c r="E33" i="5"/>
  <c r="K34" i="5"/>
  <c r="L34" i="5"/>
  <c r="Q32" i="3"/>
  <c r="G33" i="6"/>
  <c r="H33" i="6"/>
  <c r="M32" i="6"/>
  <c r="Q33" i="5"/>
  <c r="O33" i="6"/>
  <c r="P33" i="6"/>
  <c r="L33" i="3"/>
  <c r="K33" i="3"/>
  <c r="O34" i="5"/>
  <c r="Q34" i="5" s="1"/>
  <c r="P34" i="5"/>
  <c r="Q32" i="6"/>
  <c r="G34" i="5"/>
  <c r="H34" i="5"/>
  <c r="V35" i="1"/>
  <c r="T35" i="1"/>
  <c r="Q35" i="1"/>
  <c r="S35" i="1"/>
  <c r="U35" i="1"/>
  <c r="F34" i="6"/>
  <c r="N34" i="6"/>
  <c r="B34" i="6"/>
  <c r="J34" i="6"/>
  <c r="A35" i="6"/>
  <c r="O33" i="3"/>
  <c r="P33" i="3"/>
  <c r="N35" i="5"/>
  <c r="F35" i="5"/>
  <c r="J35" i="5"/>
  <c r="B35" i="5"/>
  <c r="A36" i="5"/>
  <c r="F34" i="3"/>
  <c r="N34" i="3"/>
  <c r="J34" i="3"/>
  <c r="B34" i="3"/>
  <c r="C34" i="3" s="1"/>
  <c r="E34" i="3" s="1"/>
  <c r="A35" i="3"/>
  <c r="D34" i="5"/>
  <c r="C34" i="5"/>
  <c r="E34" i="5" s="1"/>
  <c r="A37" i="1"/>
  <c r="J36" i="1"/>
  <c r="K36" i="1" s="1"/>
  <c r="B36" i="1"/>
  <c r="C36" i="1" s="1"/>
  <c r="D36" i="1"/>
  <c r="E36" i="1" s="1"/>
  <c r="H36" i="1"/>
  <c r="I36" i="1" s="1"/>
  <c r="L36" i="1"/>
  <c r="M36" i="1" s="1"/>
  <c r="N36" i="1"/>
  <c r="O36" i="1" s="1"/>
  <c r="F36" i="1"/>
  <c r="G36" i="1" s="1"/>
  <c r="P36" i="1"/>
  <c r="G33" i="3"/>
  <c r="H33" i="3"/>
  <c r="I32" i="6"/>
  <c r="K33" i="6"/>
  <c r="L33" i="6"/>
  <c r="D36" i="9" l="1"/>
  <c r="A37" i="9"/>
  <c r="B36" i="9"/>
  <c r="C36" i="9" s="1"/>
  <c r="M33" i="6"/>
  <c r="I33" i="6"/>
  <c r="I33" i="3"/>
  <c r="O34" i="3"/>
  <c r="P34" i="3"/>
  <c r="Q33" i="3"/>
  <c r="M33" i="3"/>
  <c r="B36" i="5"/>
  <c r="A37" i="5"/>
  <c r="J36" i="5"/>
  <c r="N36" i="5"/>
  <c r="F36" i="5"/>
  <c r="M34" i="5"/>
  <c r="Q33" i="6"/>
  <c r="L35" i="5"/>
  <c r="K35" i="5"/>
  <c r="O34" i="6"/>
  <c r="P34" i="6"/>
  <c r="I34" i="5"/>
  <c r="J35" i="6"/>
  <c r="B35" i="6"/>
  <c r="A36" i="6"/>
  <c r="F35" i="6"/>
  <c r="N35" i="6"/>
  <c r="Q36" i="1"/>
  <c r="S36" i="1"/>
  <c r="T36" i="1"/>
  <c r="U36" i="1"/>
  <c r="V36" i="1"/>
  <c r="K34" i="6"/>
  <c r="L34" i="6"/>
  <c r="C35" i="5"/>
  <c r="D35" i="5"/>
  <c r="D34" i="6"/>
  <c r="C34" i="6"/>
  <c r="N35" i="3"/>
  <c r="F35" i="3"/>
  <c r="B35" i="3"/>
  <c r="C35" i="3" s="1"/>
  <c r="E35" i="3" s="1"/>
  <c r="J35" i="3"/>
  <c r="A36" i="3"/>
  <c r="H35" i="5"/>
  <c r="G35" i="5"/>
  <c r="I35" i="5" s="1"/>
  <c r="H34" i="6"/>
  <c r="G34" i="6"/>
  <c r="I34" i="6" s="1"/>
  <c r="L34" i="3"/>
  <c r="K34" i="3"/>
  <c r="M34" i="3" s="1"/>
  <c r="H34" i="3"/>
  <c r="G34" i="3"/>
  <c r="I34" i="3" s="1"/>
  <c r="A38" i="1"/>
  <c r="B37" i="1"/>
  <c r="C37" i="1" s="1"/>
  <c r="J37" i="1"/>
  <c r="K37" i="1" s="1"/>
  <c r="D37" i="1"/>
  <c r="E37" i="1" s="1"/>
  <c r="H37" i="1"/>
  <c r="I37" i="1" s="1"/>
  <c r="L37" i="1"/>
  <c r="M37" i="1" s="1"/>
  <c r="N37" i="1"/>
  <c r="O37" i="1" s="1"/>
  <c r="F37" i="1"/>
  <c r="G37" i="1" s="1"/>
  <c r="P37" i="1"/>
  <c r="O35" i="5"/>
  <c r="P35" i="5"/>
  <c r="D37" i="9" l="1"/>
  <c r="B37" i="9"/>
  <c r="C37" i="9" s="1"/>
  <c r="A38" i="9"/>
  <c r="Q35" i="5"/>
  <c r="M35" i="5"/>
  <c r="E35" i="5"/>
  <c r="L36" i="5"/>
  <c r="K36" i="5"/>
  <c r="M36" i="5" s="1"/>
  <c r="S37" i="1"/>
  <c r="Q37" i="1"/>
  <c r="T37" i="1"/>
  <c r="V37" i="1"/>
  <c r="U37" i="1"/>
  <c r="D38" i="1"/>
  <c r="E38" i="1" s="1"/>
  <c r="L38" i="1"/>
  <c r="M38" i="1" s="1"/>
  <c r="N38" i="1"/>
  <c r="O38" i="1" s="1"/>
  <c r="A39" i="1"/>
  <c r="F38" i="1"/>
  <c r="G38" i="1" s="1"/>
  <c r="P38" i="1"/>
  <c r="J38" i="1"/>
  <c r="K38" i="1" s="1"/>
  <c r="H38" i="1"/>
  <c r="I38" i="1" s="1"/>
  <c r="B38" i="1"/>
  <c r="C38" i="1" s="1"/>
  <c r="Q34" i="6"/>
  <c r="F37" i="5"/>
  <c r="B37" i="5"/>
  <c r="N37" i="5"/>
  <c r="A38" i="5"/>
  <c r="J37" i="5"/>
  <c r="M34" i="6"/>
  <c r="G35" i="3"/>
  <c r="I35" i="3" s="1"/>
  <c r="H35" i="3"/>
  <c r="C35" i="6"/>
  <c r="D35" i="6"/>
  <c r="Q34" i="3"/>
  <c r="J36" i="3"/>
  <c r="N36" i="3"/>
  <c r="A37" i="3"/>
  <c r="F36" i="3"/>
  <c r="B36" i="3"/>
  <c r="C36" i="3" s="1"/>
  <c r="E36" i="3" s="1"/>
  <c r="K35" i="3"/>
  <c r="M35" i="3" s="1"/>
  <c r="L35" i="3"/>
  <c r="H35" i="6"/>
  <c r="G35" i="6"/>
  <c r="I35" i="6" s="1"/>
  <c r="O35" i="3"/>
  <c r="Q35" i="3" s="1"/>
  <c r="P35" i="3"/>
  <c r="K35" i="6"/>
  <c r="L35" i="6"/>
  <c r="H36" i="5"/>
  <c r="G36" i="5"/>
  <c r="P35" i="6"/>
  <c r="O35" i="6"/>
  <c r="Q35" i="6" s="1"/>
  <c r="D36" i="5"/>
  <c r="C36" i="5"/>
  <c r="B36" i="6"/>
  <c r="J36" i="6"/>
  <c r="A37" i="6"/>
  <c r="F36" i="6"/>
  <c r="N36" i="6"/>
  <c r="E34" i="6"/>
  <c r="P36" i="5"/>
  <c r="O36" i="5"/>
  <c r="D38" i="9" l="1"/>
  <c r="B38" i="9"/>
  <c r="C38" i="9" s="1"/>
  <c r="A39" i="9"/>
  <c r="M35" i="6"/>
  <c r="E35" i="6"/>
  <c r="D36" i="6"/>
  <c r="C36" i="6"/>
  <c r="E36" i="6" s="1"/>
  <c r="G36" i="3"/>
  <c r="H36" i="3"/>
  <c r="I36" i="3" s="1"/>
  <c r="Q36" i="5"/>
  <c r="E36" i="5"/>
  <c r="J37" i="3"/>
  <c r="B37" i="3"/>
  <c r="C37" i="3" s="1"/>
  <c r="E37" i="3" s="1"/>
  <c r="A38" i="3"/>
  <c r="F37" i="3"/>
  <c r="N37" i="3"/>
  <c r="O36" i="3"/>
  <c r="P36" i="3"/>
  <c r="Q38" i="1"/>
  <c r="T38" i="1"/>
  <c r="U38" i="1"/>
  <c r="S38" i="1"/>
  <c r="V38" i="1"/>
  <c r="O37" i="5"/>
  <c r="P37" i="5"/>
  <c r="G36" i="6"/>
  <c r="H36" i="6"/>
  <c r="I36" i="5"/>
  <c r="C37" i="5"/>
  <c r="E37" i="5" s="1"/>
  <c r="D37" i="5"/>
  <c r="F39" i="1"/>
  <c r="G39" i="1" s="1"/>
  <c r="P39" i="1"/>
  <c r="L39" i="1"/>
  <c r="M39" i="1" s="1"/>
  <c r="H39" i="1"/>
  <c r="I39" i="1" s="1"/>
  <c r="N39" i="1"/>
  <c r="O39" i="1" s="1"/>
  <c r="J39" i="1"/>
  <c r="K39" i="1" s="1"/>
  <c r="A40" i="1"/>
  <c r="D39" i="1"/>
  <c r="E39" i="1" s="1"/>
  <c r="B39" i="1"/>
  <c r="C39" i="1" s="1"/>
  <c r="K36" i="3"/>
  <c r="L36" i="3"/>
  <c r="G37" i="5"/>
  <c r="H37" i="5"/>
  <c r="K37" i="5"/>
  <c r="L37" i="5"/>
  <c r="B38" i="5"/>
  <c r="J38" i="5"/>
  <c r="A39" i="5"/>
  <c r="F38" i="5"/>
  <c r="N38" i="5"/>
  <c r="O36" i="6"/>
  <c r="P36" i="6"/>
  <c r="F37" i="6"/>
  <c r="N37" i="6"/>
  <c r="A38" i="6"/>
  <c r="J37" i="6"/>
  <c r="B37" i="6"/>
  <c r="L36" i="6"/>
  <c r="K36" i="6"/>
  <c r="M36" i="6" s="1"/>
  <c r="D39" i="9" l="1"/>
  <c r="B39" i="9"/>
  <c r="C39" i="9" s="1"/>
  <c r="A40" i="9"/>
  <c r="Q36" i="6"/>
  <c r="G37" i="6"/>
  <c r="H37" i="6"/>
  <c r="P40" i="1"/>
  <c r="F40" i="1"/>
  <c r="G40" i="1" s="1"/>
  <c r="H40" i="1"/>
  <c r="I40" i="1" s="1"/>
  <c r="B40" i="1"/>
  <c r="C40" i="1" s="1"/>
  <c r="J40" i="1"/>
  <c r="K40" i="1" s="1"/>
  <c r="L40" i="1"/>
  <c r="M40" i="1" s="1"/>
  <c r="N40" i="1"/>
  <c r="O40" i="1" s="1"/>
  <c r="A41" i="1"/>
  <c r="D40" i="1"/>
  <c r="E40" i="1" s="1"/>
  <c r="M37" i="5"/>
  <c r="K37" i="3"/>
  <c r="L37" i="3"/>
  <c r="I37" i="5"/>
  <c r="M36" i="3"/>
  <c r="V39" i="1"/>
  <c r="Q39" i="1"/>
  <c r="T39" i="1"/>
  <c r="S39" i="1"/>
  <c r="U39" i="1"/>
  <c r="Q37" i="5"/>
  <c r="O37" i="3"/>
  <c r="P37" i="3"/>
  <c r="P38" i="5"/>
  <c r="O38" i="5"/>
  <c r="Q38" i="5" s="1"/>
  <c r="I36" i="6"/>
  <c r="C37" i="6"/>
  <c r="D37" i="6"/>
  <c r="K37" i="6"/>
  <c r="L37" i="6"/>
  <c r="J39" i="5"/>
  <c r="B39" i="5"/>
  <c r="A40" i="5"/>
  <c r="F39" i="5"/>
  <c r="N39" i="5"/>
  <c r="B38" i="6"/>
  <c r="J38" i="6"/>
  <c r="A39" i="6"/>
  <c r="N38" i="6"/>
  <c r="F38" i="6"/>
  <c r="K38" i="5"/>
  <c r="M38" i="5" s="1"/>
  <c r="L38" i="5"/>
  <c r="H37" i="3"/>
  <c r="G37" i="3"/>
  <c r="I37" i="3" s="1"/>
  <c r="G38" i="5"/>
  <c r="H38" i="5"/>
  <c r="Q36" i="3"/>
  <c r="P37" i="6"/>
  <c r="O37" i="6"/>
  <c r="D38" i="5"/>
  <c r="C38" i="5"/>
  <c r="E38" i="5" s="1"/>
  <c r="B38" i="3"/>
  <c r="C38" i="3" s="1"/>
  <c r="E38" i="3" s="1"/>
  <c r="N38" i="3"/>
  <c r="F38" i="3"/>
  <c r="J38" i="3"/>
  <c r="A39" i="3"/>
  <c r="D40" i="9" l="1"/>
  <c r="A41" i="9"/>
  <c r="B40" i="9"/>
  <c r="C40" i="9" s="1"/>
  <c r="Q37" i="6"/>
  <c r="M37" i="6"/>
  <c r="I37" i="6"/>
  <c r="I38" i="5"/>
  <c r="K38" i="6"/>
  <c r="L38" i="6"/>
  <c r="K38" i="3"/>
  <c r="L38" i="3"/>
  <c r="P38" i="6"/>
  <c r="O38" i="6"/>
  <c r="L39" i="5"/>
  <c r="K39" i="5"/>
  <c r="M39" i="5" s="1"/>
  <c r="G38" i="3"/>
  <c r="I38" i="3" s="1"/>
  <c r="H38" i="3"/>
  <c r="B39" i="6"/>
  <c r="N39" i="6"/>
  <c r="F39" i="6"/>
  <c r="A40" i="6"/>
  <c r="J39" i="6"/>
  <c r="Q37" i="3"/>
  <c r="M37" i="3"/>
  <c r="E37" i="6"/>
  <c r="G39" i="5"/>
  <c r="H39" i="5"/>
  <c r="U40" i="1"/>
  <c r="S40" i="1"/>
  <c r="T40" i="1"/>
  <c r="Q40" i="1"/>
  <c r="V40" i="1"/>
  <c r="O38" i="3"/>
  <c r="P38" i="3"/>
  <c r="C38" i="6"/>
  <c r="D38" i="6"/>
  <c r="O39" i="5"/>
  <c r="P39" i="5"/>
  <c r="N40" i="5"/>
  <c r="B40" i="5"/>
  <c r="A41" i="5"/>
  <c r="F40" i="5"/>
  <c r="J40" i="5"/>
  <c r="P41" i="1"/>
  <c r="H41" i="1"/>
  <c r="I41" i="1" s="1"/>
  <c r="A42" i="1"/>
  <c r="N41" i="1"/>
  <c r="O41" i="1" s="1"/>
  <c r="J41" i="1"/>
  <c r="K41" i="1" s="1"/>
  <c r="B41" i="1"/>
  <c r="C41" i="1" s="1"/>
  <c r="L41" i="1"/>
  <c r="M41" i="1" s="1"/>
  <c r="D41" i="1"/>
  <c r="E41" i="1" s="1"/>
  <c r="F41" i="1"/>
  <c r="G41" i="1" s="1"/>
  <c r="F39" i="3"/>
  <c r="N39" i="3"/>
  <c r="J39" i="3"/>
  <c r="A40" i="3"/>
  <c r="B39" i="3"/>
  <c r="C39" i="3" s="1"/>
  <c r="E39" i="3" s="1"/>
  <c r="G38" i="6"/>
  <c r="H38" i="6"/>
  <c r="D39" i="5"/>
  <c r="C39" i="5"/>
  <c r="E39" i="5" s="1"/>
  <c r="D41" i="9" l="1"/>
  <c r="B41" i="9"/>
  <c r="C41" i="9" s="1"/>
  <c r="A42" i="9"/>
  <c r="Q38" i="6"/>
  <c r="M38" i="6"/>
  <c r="Q39" i="5"/>
  <c r="J40" i="6"/>
  <c r="F40" i="6"/>
  <c r="N40" i="6"/>
  <c r="A41" i="6"/>
  <c r="B40" i="6"/>
  <c r="K39" i="3"/>
  <c r="M39" i="3" s="1"/>
  <c r="L39" i="3"/>
  <c r="P40" i="5"/>
  <c r="O40" i="5"/>
  <c r="O39" i="3"/>
  <c r="Q39" i="3" s="1"/>
  <c r="P39" i="3"/>
  <c r="L42" i="1"/>
  <c r="M42" i="1" s="1"/>
  <c r="B42" i="1"/>
  <c r="C42" i="1" s="1"/>
  <c r="N42" i="1"/>
  <c r="O42" i="1" s="1"/>
  <c r="P42" i="1"/>
  <c r="A43" i="1"/>
  <c r="D42" i="1"/>
  <c r="E42" i="1" s="1"/>
  <c r="H42" i="1"/>
  <c r="I42" i="1" s="1"/>
  <c r="J42" i="1"/>
  <c r="K42" i="1" s="1"/>
  <c r="F42" i="1"/>
  <c r="G42" i="1" s="1"/>
  <c r="L39" i="6"/>
  <c r="K39" i="6"/>
  <c r="M39" i="6" s="1"/>
  <c r="S41" i="1"/>
  <c r="T41" i="1"/>
  <c r="V41" i="1"/>
  <c r="U41" i="1"/>
  <c r="Q41" i="1"/>
  <c r="H39" i="6"/>
  <c r="G39" i="6"/>
  <c r="E38" i="6"/>
  <c r="O39" i="6"/>
  <c r="P39" i="6"/>
  <c r="H40" i="5"/>
  <c r="G40" i="5"/>
  <c r="I40" i="5" s="1"/>
  <c r="I39" i="5"/>
  <c r="D39" i="6"/>
  <c r="C39" i="6"/>
  <c r="M38" i="3"/>
  <c r="G39" i="3"/>
  <c r="H39" i="3"/>
  <c r="L40" i="5"/>
  <c r="K40" i="5"/>
  <c r="M40" i="5" s="1"/>
  <c r="B41" i="5"/>
  <c r="N41" i="5"/>
  <c r="J41" i="5"/>
  <c r="A42" i="5"/>
  <c r="F41" i="5"/>
  <c r="Q38" i="3"/>
  <c r="I38" i="6"/>
  <c r="A41" i="3"/>
  <c r="B40" i="3"/>
  <c r="C40" i="3" s="1"/>
  <c r="E40" i="3" s="1"/>
  <c r="F40" i="3"/>
  <c r="J40" i="3"/>
  <c r="N40" i="3"/>
  <c r="D40" i="5"/>
  <c r="C40" i="5"/>
  <c r="E40" i="5" s="1"/>
  <c r="D42" i="9" l="1"/>
  <c r="B42" i="9"/>
  <c r="C42" i="9" s="1"/>
  <c r="A43" i="9"/>
  <c r="I39" i="6"/>
  <c r="E39" i="6"/>
  <c r="O40" i="3"/>
  <c r="Q40" i="3" s="1"/>
  <c r="P40" i="3"/>
  <c r="B42" i="5"/>
  <c r="J42" i="5"/>
  <c r="A43" i="5"/>
  <c r="N42" i="5"/>
  <c r="F42" i="5"/>
  <c r="D43" i="1"/>
  <c r="E43" i="1" s="1"/>
  <c r="F43" i="1"/>
  <c r="G43" i="1" s="1"/>
  <c r="P43" i="1"/>
  <c r="H43" i="1"/>
  <c r="I43" i="1" s="1"/>
  <c r="L43" i="1"/>
  <c r="M43" i="1" s="1"/>
  <c r="A44" i="1"/>
  <c r="J43" i="1"/>
  <c r="K43" i="1" s="1"/>
  <c r="N43" i="1"/>
  <c r="O43" i="1" s="1"/>
  <c r="B43" i="1"/>
  <c r="C43" i="1" s="1"/>
  <c r="G41" i="5"/>
  <c r="I41" i="5" s="1"/>
  <c r="H41" i="5"/>
  <c r="I39" i="3"/>
  <c r="Q39" i="6"/>
  <c r="S42" i="1"/>
  <c r="U42" i="1"/>
  <c r="Q42" i="1"/>
  <c r="T42" i="1"/>
  <c r="V42" i="1"/>
  <c r="C41" i="5"/>
  <c r="D41" i="5"/>
  <c r="P40" i="6"/>
  <c r="O40" i="6"/>
  <c r="Q40" i="6" s="1"/>
  <c r="L40" i="3"/>
  <c r="K40" i="3"/>
  <c r="K41" i="5"/>
  <c r="M41" i="5" s="1"/>
  <c r="L41" i="5"/>
  <c r="G40" i="3"/>
  <c r="I40" i="3" s="1"/>
  <c r="H40" i="3"/>
  <c r="B41" i="6"/>
  <c r="J41" i="6"/>
  <c r="A42" i="6"/>
  <c r="F41" i="6"/>
  <c r="N41" i="6"/>
  <c r="B41" i="3"/>
  <c r="C41" i="3" s="1"/>
  <c r="E41" i="3" s="1"/>
  <c r="N41" i="3"/>
  <c r="A42" i="3"/>
  <c r="F41" i="3"/>
  <c r="J41" i="3"/>
  <c r="H40" i="6"/>
  <c r="G40" i="6"/>
  <c r="C40" i="6"/>
  <c r="D40" i="6"/>
  <c r="P41" i="5"/>
  <c r="O41" i="5"/>
  <c r="Q40" i="5"/>
  <c r="K40" i="6"/>
  <c r="L40" i="6"/>
  <c r="D43" i="9" l="1"/>
  <c r="A44" i="9"/>
  <c r="B43" i="9"/>
  <c r="C43" i="9" s="1"/>
  <c r="E40" i="6"/>
  <c r="I40" i="6"/>
  <c r="G41" i="6"/>
  <c r="H41" i="6"/>
  <c r="M40" i="3"/>
  <c r="H42" i="5"/>
  <c r="G42" i="5"/>
  <c r="I42" i="5" s="1"/>
  <c r="P42" i="5"/>
  <c r="O42" i="5"/>
  <c r="Q42" i="5" s="1"/>
  <c r="K41" i="3"/>
  <c r="L41" i="3"/>
  <c r="Q41" i="5"/>
  <c r="J42" i="3"/>
  <c r="A43" i="3"/>
  <c r="B42" i="3"/>
  <c r="C42" i="3" s="1"/>
  <c r="E42" i="3" s="1"/>
  <c r="N42" i="3"/>
  <c r="F42" i="3"/>
  <c r="D42" i="5"/>
  <c r="C42" i="5"/>
  <c r="E42" i="5" s="1"/>
  <c r="F42" i="6"/>
  <c r="N42" i="6"/>
  <c r="A43" i="6"/>
  <c r="B42" i="6"/>
  <c r="J42" i="6"/>
  <c r="F44" i="1"/>
  <c r="G44" i="1" s="1"/>
  <c r="H44" i="1"/>
  <c r="I44" i="1" s="1"/>
  <c r="B44" i="1"/>
  <c r="C44" i="1" s="1"/>
  <c r="N44" i="1"/>
  <c r="O44" i="1" s="1"/>
  <c r="A45" i="1"/>
  <c r="D44" i="1"/>
  <c r="E44" i="1" s="1"/>
  <c r="J44" i="1"/>
  <c r="K44" i="1" s="1"/>
  <c r="L44" i="1"/>
  <c r="M44" i="1" s="1"/>
  <c r="P44" i="1"/>
  <c r="G41" i="3"/>
  <c r="H41" i="3"/>
  <c r="K42" i="5"/>
  <c r="L42" i="5"/>
  <c r="O41" i="3"/>
  <c r="P41" i="3"/>
  <c r="E41" i="5"/>
  <c r="Q43" i="1"/>
  <c r="T43" i="1"/>
  <c r="U43" i="1"/>
  <c r="V43" i="1"/>
  <c r="S43" i="1"/>
  <c r="O41" i="6"/>
  <c r="P41" i="6"/>
  <c r="M40" i="6"/>
  <c r="K41" i="6"/>
  <c r="M41" i="6" s="1"/>
  <c r="L41" i="6"/>
  <c r="N43" i="5"/>
  <c r="J43" i="5"/>
  <c r="A44" i="5"/>
  <c r="F43" i="5"/>
  <c r="B43" i="5"/>
  <c r="C41" i="6"/>
  <c r="D41" i="6"/>
  <c r="D44" i="9" l="1"/>
  <c r="A45" i="9"/>
  <c r="B44" i="9"/>
  <c r="C44" i="9" s="1"/>
  <c r="I41" i="6"/>
  <c r="V44" i="1"/>
  <c r="S44" i="1"/>
  <c r="T44" i="1"/>
  <c r="U44" i="1"/>
  <c r="Q44" i="1"/>
  <c r="H42" i="3"/>
  <c r="G42" i="3"/>
  <c r="I42" i="3" s="1"/>
  <c r="E41" i="6"/>
  <c r="L42" i="6"/>
  <c r="K42" i="6"/>
  <c r="M42" i="6" s="1"/>
  <c r="O42" i="3"/>
  <c r="P42" i="3"/>
  <c r="Q41" i="3"/>
  <c r="B43" i="6"/>
  <c r="N43" i="6"/>
  <c r="A44" i="6"/>
  <c r="J43" i="6"/>
  <c r="F43" i="6"/>
  <c r="F44" i="5"/>
  <c r="B44" i="5"/>
  <c r="A45" i="5"/>
  <c r="N44" i="5"/>
  <c r="J44" i="5"/>
  <c r="P42" i="6"/>
  <c r="O42" i="6"/>
  <c r="L43" i="5"/>
  <c r="K43" i="5"/>
  <c r="M43" i="5" s="1"/>
  <c r="M42" i="5"/>
  <c r="G42" i="6"/>
  <c r="H42" i="6"/>
  <c r="D43" i="5"/>
  <c r="C43" i="5"/>
  <c r="E43" i="5" s="1"/>
  <c r="C42" i="6"/>
  <c r="D42" i="6"/>
  <c r="Q41" i="6"/>
  <c r="H45" i="1"/>
  <c r="I45" i="1" s="1"/>
  <c r="J45" i="1"/>
  <c r="K45" i="1" s="1"/>
  <c r="D45" i="1"/>
  <c r="E45" i="1" s="1"/>
  <c r="P45" i="1"/>
  <c r="F45" i="1"/>
  <c r="G45" i="1" s="1"/>
  <c r="L45" i="1"/>
  <c r="M45" i="1" s="1"/>
  <c r="B45" i="1"/>
  <c r="C45" i="1" s="1"/>
  <c r="N45" i="1"/>
  <c r="O45" i="1" s="1"/>
  <c r="A46" i="1"/>
  <c r="P43" i="5"/>
  <c r="O43" i="5"/>
  <c r="G43" i="5"/>
  <c r="H43" i="5"/>
  <c r="F43" i="3"/>
  <c r="A44" i="3"/>
  <c r="J43" i="3"/>
  <c r="B43" i="3"/>
  <c r="C43" i="3" s="1"/>
  <c r="E43" i="3" s="1"/>
  <c r="N43" i="3"/>
  <c r="K42" i="3"/>
  <c r="L42" i="3"/>
  <c r="I41" i="3"/>
  <c r="M41" i="3"/>
  <c r="D45" i="9" l="1"/>
  <c r="A46" i="9"/>
  <c r="B45" i="9"/>
  <c r="C45" i="9" s="1"/>
  <c r="I42" i="6"/>
  <c r="E42" i="6"/>
  <c r="I43" i="5"/>
  <c r="M42" i="3"/>
  <c r="Q43" i="5"/>
  <c r="P44" i="5"/>
  <c r="O44" i="5"/>
  <c r="Q44" i="5" s="1"/>
  <c r="C43" i="6"/>
  <c r="D43" i="6"/>
  <c r="B45" i="5"/>
  <c r="N45" i="5"/>
  <c r="A46" i="5"/>
  <c r="F45" i="5"/>
  <c r="J45" i="5"/>
  <c r="D46" i="1"/>
  <c r="E46" i="1" s="1"/>
  <c r="P46" i="1"/>
  <c r="F46" i="1"/>
  <c r="G46" i="1" s="1"/>
  <c r="L46" i="1"/>
  <c r="M46" i="1" s="1"/>
  <c r="A47" i="1"/>
  <c r="H46" i="1"/>
  <c r="I46" i="1" s="1"/>
  <c r="N46" i="1"/>
  <c r="O46" i="1" s="1"/>
  <c r="J46" i="1"/>
  <c r="K46" i="1" s="1"/>
  <c r="B46" i="1"/>
  <c r="C46" i="1" s="1"/>
  <c r="H44" i="5"/>
  <c r="G44" i="5"/>
  <c r="I44" i="5" s="1"/>
  <c r="Q42" i="3"/>
  <c r="K44" i="5"/>
  <c r="L44" i="5"/>
  <c r="P43" i="6"/>
  <c r="O43" i="6"/>
  <c r="Q43" i="6" s="1"/>
  <c r="O43" i="3"/>
  <c r="P43" i="3"/>
  <c r="D44" i="5"/>
  <c r="C44" i="5"/>
  <c r="E44" i="5" s="1"/>
  <c r="L43" i="3"/>
  <c r="K43" i="3"/>
  <c r="M43" i="3" s="1"/>
  <c r="N44" i="3"/>
  <c r="B44" i="3"/>
  <c r="C44" i="3" s="1"/>
  <c r="E44" i="3" s="1"/>
  <c r="A45" i="3"/>
  <c r="F44" i="3"/>
  <c r="J44" i="3"/>
  <c r="H43" i="6"/>
  <c r="G43" i="6"/>
  <c r="B44" i="6"/>
  <c r="N44" i="6"/>
  <c r="A45" i="6"/>
  <c r="J44" i="6"/>
  <c r="F44" i="6"/>
  <c r="Q45" i="1"/>
  <c r="S45" i="1"/>
  <c r="V45" i="1"/>
  <c r="T45" i="1"/>
  <c r="U45" i="1"/>
  <c r="G43" i="3"/>
  <c r="H43" i="3"/>
  <c r="Q42" i="6"/>
  <c r="K43" i="6"/>
  <c r="L43" i="6"/>
  <c r="D46" i="9" l="1"/>
  <c r="A47" i="9"/>
  <c r="B46" i="9"/>
  <c r="C46" i="9" s="1"/>
  <c r="G44" i="6"/>
  <c r="H44" i="6"/>
  <c r="G44" i="3"/>
  <c r="H44" i="3"/>
  <c r="I44" i="3" s="1"/>
  <c r="Q43" i="3"/>
  <c r="V46" i="1"/>
  <c r="Q46" i="1"/>
  <c r="S46" i="1"/>
  <c r="U46" i="1"/>
  <c r="T46" i="1"/>
  <c r="E43" i="6"/>
  <c r="C45" i="5"/>
  <c r="D45" i="5"/>
  <c r="O44" i="6"/>
  <c r="P44" i="6"/>
  <c r="O44" i="3"/>
  <c r="Q44" i="3" s="1"/>
  <c r="P44" i="3"/>
  <c r="G45" i="5"/>
  <c r="H45" i="5"/>
  <c r="M43" i="6"/>
  <c r="K44" i="3"/>
  <c r="M44" i="3" s="1"/>
  <c r="L44" i="3"/>
  <c r="L44" i="6"/>
  <c r="K44" i="6"/>
  <c r="M44" i="6" s="1"/>
  <c r="A46" i="3"/>
  <c r="J45" i="3"/>
  <c r="B45" i="3"/>
  <c r="C45" i="3" s="1"/>
  <c r="E45" i="3" s="1"/>
  <c r="N45" i="3"/>
  <c r="F45" i="3"/>
  <c r="L45" i="5"/>
  <c r="K45" i="5"/>
  <c r="M45" i="5" s="1"/>
  <c r="D44" i="6"/>
  <c r="C44" i="6"/>
  <c r="F46" i="5"/>
  <c r="N46" i="5"/>
  <c r="A47" i="5"/>
  <c r="J46" i="5"/>
  <c r="B46" i="5"/>
  <c r="I43" i="3"/>
  <c r="F45" i="6"/>
  <c r="N45" i="6"/>
  <c r="J45" i="6"/>
  <c r="B45" i="6"/>
  <c r="A46" i="6"/>
  <c r="I43" i="6"/>
  <c r="M44" i="5"/>
  <c r="F47" i="1"/>
  <c r="G47" i="1" s="1"/>
  <c r="H47" i="1"/>
  <c r="I47" i="1" s="1"/>
  <c r="N47" i="1"/>
  <c r="O47" i="1" s="1"/>
  <c r="J47" i="1"/>
  <c r="K47" i="1" s="1"/>
  <c r="P47" i="1"/>
  <c r="L47" i="1"/>
  <c r="M47" i="1" s="1"/>
  <c r="A48" i="1"/>
  <c r="D47" i="1"/>
  <c r="E47" i="1" s="1"/>
  <c r="B47" i="1"/>
  <c r="C47" i="1" s="1"/>
  <c r="O45" i="5"/>
  <c r="P45" i="5"/>
  <c r="D47" i="9" l="1"/>
  <c r="B47" i="9"/>
  <c r="C47" i="9" s="1"/>
  <c r="A48" i="9"/>
  <c r="I44" i="6"/>
  <c r="Q45" i="5"/>
  <c r="D46" i="5"/>
  <c r="C46" i="5"/>
  <c r="E46" i="5" s="1"/>
  <c r="Q44" i="6"/>
  <c r="G45" i="6"/>
  <c r="H45" i="6"/>
  <c r="P45" i="3"/>
  <c r="O45" i="3"/>
  <c r="Q45" i="3" s="1"/>
  <c r="S47" i="1"/>
  <c r="T47" i="1"/>
  <c r="U47" i="1"/>
  <c r="V47" i="1"/>
  <c r="Q47" i="1"/>
  <c r="C45" i="6"/>
  <c r="D45" i="6"/>
  <c r="O46" i="5"/>
  <c r="P46" i="5"/>
  <c r="H48" i="1"/>
  <c r="I48" i="1" s="1"/>
  <c r="N48" i="1"/>
  <c r="O48" i="1" s="1"/>
  <c r="J48" i="1"/>
  <c r="K48" i="1" s="1"/>
  <c r="A49" i="1"/>
  <c r="L48" i="1"/>
  <c r="M48" i="1" s="1"/>
  <c r="P48" i="1"/>
  <c r="B48" i="1"/>
  <c r="C48" i="1" s="1"/>
  <c r="D48" i="1"/>
  <c r="E48" i="1" s="1"/>
  <c r="F48" i="1"/>
  <c r="G48" i="1" s="1"/>
  <c r="L46" i="5"/>
  <c r="K46" i="5"/>
  <c r="H45" i="3"/>
  <c r="G45" i="3"/>
  <c r="I45" i="3" s="1"/>
  <c r="E45" i="5"/>
  <c r="K45" i="6"/>
  <c r="L45" i="6"/>
  <c r="H46" i="5"/>
  <c r="G46" i="5"/>
  <c r="I46" i="5" s="1"/>
  <c r="K45" i="3"/>
  <c r="L45" i="3"/>
  <c r="I45" i="5"/>
  <c r="B46" i="6"/>
  <c r="J46" i="6"/>
  <c r="A47" i="6"/>
  <c r="N46" i="6"/>
  <c r="F46" i="6"/>
  <c r="J47" i="5"/>
  <c r="F47" i="5"/>
  <c r="A48" i="5"/>
  <c r="B47" i="5"/>
  <c r="N47" i="5"/>
  <c r="P45" i="6"/>
  <c r="O45" i="6"/>
  <c r="E44" i="6"/>
  <c r="B46" i="3"/>
  <c r="C46" i="3" s="1"/>
  <c r="E46" i="3" s="1"/>
  <c r="F46" i="3"/>
  <c r="A47" i="3"/>
  <c r="N46" i="3"/>
  <c r="J46" i="3"/>
  <c r="D48" i="9" l="1"/>
  <c r="A49" i="9"/>
  <c r="B48" i="9"/>
  <c r="C48" i="9" s="1"/>
  <c r="E45" i="6"/>
  <c r="K46" i="3"/>
  <c r="L46" i="3"/>
  <c r="O47" i="5"/>
  <c r="P47" i="5"/>
  <c r="K46" i="6"/>
  <c r="L46" i="6"/>
  <c r="M45" i="6"/>
  <c r="Q46" i="5"/>
  <c r="O46" i="3"/>
  <c r="Q46" i="3" s="1"/>
  <c r="P46" i="3"/>
  <c r="D47" i="5"/>
  <c r="C47" i="5"/>
  <c r="E47" i="5" s="1"/>
  <c r="C46" i="6"/>
  <c r="D46" i="6"/>
  <c r="V48" i="1"/>
  <c r="Q48" i="1"/>
  <c r="S48" i="1"/>
  <c r="T48" i="1"/>
  <c r="U48" i="1"/>
  <c r="G47" i="5"/>
  <c r="H47" i="5"/>
  <c r="I45" i="6"/>
  <c r="K47" i="5"/>
  <c r="L47" i="5"/>
  <c r="M45" i="3"/>
  <c r="M46" i="5"/>
  <c r="B48" i="5"/>
  <c r="F48" i="5"/>
  <c r="J48" i="5"/>
  <c r="A49" i="5"/>
  <c r="N48" i="5"/>
  <c r="H46" i="3"/>
  <c r="G46" i="3"/>
  <c r="H46" i="6"/>
  <c r="G46" i="6"/>
  <c r="I46" i="6" s="1"/>
  <c r="F47" i="6"/>
  <c r="N47" i="6"/>
  <c r="B47" i="6"/>
  <c r="J47" i="6"/>
  <c r="A48" i="6"/>
  <c r="J47" i="3"/>
  <c r="N47" i="3"/>
  <c r="A48" i="3"/>
  <c r="F47" i="3"/>
  <c r="B47" i="3"/>
  <c r="C47" i="3" s="1"/>
  <c r="E47" i="3" s="1"/>
  <c r="H49" i="1"/>
  <c r="I49" i="1" s="1"/>
  <c r="J49" i="1"/>
  <c r="K49" i="1" s="1"/>
  <c r="A50" i="1"/>
  <c r="D49" i="1"/>
  <c r="E49" i="1" s="1"/>
  <c r="P49" i="1"/>
  <c r="L49" i="1"/>
  <c r="M49" i="1" s="1"/>
  <c r="N49" i="1"/>
  <c r="O49" i="1" s="1"/>
  <c r="B49" i="1"/>
  <c r="C49" i="1" s="1"/>
  <c r="F49" i="1"/>
  <c r="G49" i="1" s="1"/>
  <c r="Q45" i="6"/>
  <c r="P46" i="6"/>
  <c r="O46" i="6"/>
  <c r="D49" i="9" l="1"/>
  <c r="B49" i="9"/>
  <c r="C49" i="9" s="1"/>
  <c r="A50" i="9"/>
  <c r="M46" i="6"/>
  <c r="E46" i="6"/>
  <c r="I47" i="5"/>
  <c r="A49" i="6"/>
  <c r="J48" i="6"/>
  <c r="B48" i="6"/>
  <c r="N48" i="6"/>
  <c r="F48" i="6"/>
  <c r="L47" i="6"/>
  <c r="K47" i="6"/>
  <c r="M47" i="6" s="1"/>
  <c r="P48" i="5"/>
  <c r="O48" i="5"/>
  <c r="M47" i="5"/>
  <c r="D47" i="6"/>
  <c r="C47" i="6"/>
  <c r="F49" i="5"/>
  <c r="B49" i="5"/>
  <c r="N49" i="5"/>
  <c r="A50" i="5"/>
  <c r="J49" i="5"/>
  <c r="P47" i="6"/>
  <c r="O47" i="6"/>
  <c r="L48" i="5"/>
  <c r="K48" i="5"/>
  <c r="A51" i="1"/>
  <c r="J50" i="1"/>
  <c r="K50" i="1" s="1"/>
  <c r="F50" i="1"/>
  <c r="G50" i="1" s="1"/>
  <c r="L50" i="1"/>
  <c r="M50" i="1" s="1"/>
  <c r="N50" i="1"/>
  <c r="O50" i="1" s="1"/>
  <c r="B50" i="1"/>
  <c r="C50" i="1" s="1"/>
  <c r="D50" i="1"/>
  <c r="E50" i="1" s="1"/>
  <c r="P50" i="1"/>
  <c r="H50" i="1"/>
  <c r="I50" i="1" s="1"/>
  <c r="H47" i="3"/>
  <c r="G47" i="3"/>
  <c r="I47" i="3" s="1"/>
  <c r="G47" i="6"/>
  <c r="H47" i="6"/>
  <c r="G48" i="5"/>
  <c r="H48" i="5"/>
  <c r="B48" i="3"/>
  <c r="C48" i="3" s="1"/>
  <c r="E48" i="3" s="1"/>
  <c r="N48" i="3"/>
  <c r="F48" i="3"/>
  <c r="A49" i="3"/>
  <c r="J48" i="3"/>
  <c r="D48" i="5"/>
  <c r="C48" i="5"/>
  <c r="E48" i="5" s="1"/>
  <c r="Q47" i="5"/>
  <c r="V49" i="1"/>
  <c r="T49" i="1"/>
  <c r="U49" i="1"/>
  <c r="S49" i="1"/>
  <c r="Q49" i="1"/>
  <c r="O47" i="3"/>
  <c r="P47" i="3"/>
  <c r="M46" i="3"/>
  <c r="Q46" i="6"/>
  <c r="L47" i="3"/>
  <c r="K47" i="3"/>
  <c r="M47" i="3" s="1"/>
  <c r="I46" i="3"/>
  <c r="D50" i="9" l="1"/>
  <c r="B50" i="9"/>
  <c r="C50" i="9" s="1"/>
  <c r="A51" i="9"/>
  <c r="I47" i="6"/>
  <c r="Q47" i="6"/>
  <c r="E47" i="6"/>
  <c r="A50" i="3"/>
  <c r="B49" i="3"/>
  <c r="C49" i="3" s="1"/>
  <c r="E49" i="3" s="1"/>
  <c r="N49" i="3"/>
  <c r="F49" i="3"/>
  <c r="J49" i="3"/>
  <c r="B50" i="5"/>
  <c r="J50" i="5"/>
  <c r="A51" i="5"/>
  <c r="F50" i="5"/>
  <c r="N50" i="5"/>
  <c r="G48" i="3"/>
  <c r="H48" i="3"/>
  <c r="P48" i="3"/>
  <c r="O48" i="3"/>
  <c r="L51" i="1"/>
  <c r="M51" i="1" s="1"/>
  <c r="D51" i="1"/>
  <c r="E51" i="1" s="1"/>
  <c r="N51" i="1"/>
  <c r="O51" i="1" s="1"/>
  <c r="P51" i="1"/>
  <c r="A52" i="1"/>
  <c r="F51" i="1"/>
  <c r="G51" i="1" s="1"/>
  <c r="H51" i="1"/>
  <c r="I51" i="1" s="1"/>
  <c r="J51" i="1"/>
  <c r="K51" i="1" s="1"/>
  <c r="B51" i="1"/>
  <c r="C51" i="1" s="1"/>
  <c r="C49" i="5"/>
  <c r="E49" i="5" s="1"/>
  <c r="D49" i="5"/>
  <c r="O49" i="5"/>
  <c r="P49" i="5"/>
  <c r="Q50" i="1"/>
  <c r="S50" i="1"/>
  <c r="T50" i="1"/>
  <c r="V50" i="1"/>
  <c r="U50" i="1"/>
  <c r="M48" i="5"/>
  <c r="G49" i="5"/>
  <c r="H49" i="5"/>
  <c r="G48" i="6"/>
  <c r="H48" i="6"/>
  <c r="I48" i="5"/>
  <c r="D48" i="6"/>
  <c r="C48" i="6"/>
  <c r="E48" i="6" s="1"/>
  <c r="Q47" i="3"/>
  <c r="K48" i="6"/>
  <c r="L48" i="6"/>
  <c r="O48" i="6"/>
  <c r="P48" i="6"/>
  <c r="L48" i="3"/>
  <c r="K48" i="3"/>
  <c r="M48" i="3" s="1"/>
  <c r="K49" i="5"/>
  <c r="L49" i="5"/>
  <c r="Q48" i="5"/>
  <c r="F49" i="6"/>
  <c r="N49" i="6"/>
  <c r="J49" i="6"/>
  <c r="A50" i="6"/>
  <c r="B49" i="6"/>
  <c r="D51" i="9" l="1"/>
  <c r="A52" i="9"/>
  <c r="B51" i="9"/>
  <c r="C51" i="9" s="1"/>
  <c r="M49" i="5"/>
  <c r="L49" i="6"/>
  <c r="K49" i="6"/>
  <c r="M49" i="6" s="1"/>
  <c r="K50" i="5"/>
  <c r="L50" i="5"/>
  <c r="K49" i="3"/>
  <c r="M49" i="3" s="1"/>
  <c r="L49" i="3"/>
  <c r="O49" i="6"/>
  <c r="P49" i="6"/>
  <c r="F51" i="5"/>
  <c r="A52" i="5"/>
  <c r="B51" i="5"/>
  <c r="N51" i="5"/>
  <c r="J51" i="5"/>
  <c r="D49" i="6"/>
  <c r="C49" i="6"/>
  <c r="E49" i="6" s="1"/>
  <c r="B50" i="6"/>
  <c r="N50" i="6"/>
  <c r="F50" i="6"/>
  <c r="A51" i="6"/>
  <c r="J50" i="6"/>
  <c r="Q48" i="3"/>
  <c r="C50" i="5"/>
  <c r="D50" i="5"/>
  <c r="Q48" i="6"/>
  <c r="G49" i="6"/>
  <c r="H49" i="6"/>
  <c r="I48" i="3"/>
  <c r="M48" i="6"/>
  <c r="Q49" i="5"/>
  <c r="T51" i="1"/>
  <c r="Q51" i="1"/>
  <c r="U51" i="1"/>
  <c r="S51" i="1"/>
  <c r="V51" i="1"/>
  <c r="P50" i="5"/>
  <c r="O50" i="5"/>
  <c r="Q50" i="5" s="1"/>
  <c r="I48" i="6"/>
  <c r="G49" i="3"/>
  <c r="H49" i="3"/>
  <c r="I49" i="3" s="1"/>
  <c r="J52" i="1"/>
  <c r="K52" i="1" s="1"/>
  <c r="F52" i="1"/>
  <c r="G52" i="1" s="1"/>
  <c r="P52" i="1"/>
  <c r="H52" i="1"/>
  <c r="I52" i="1" s="1"/>
  <c r="L52" i="1"/>
  <c r="M52" i="1" s="1"/>
  <c r="B52" i="1"/>
  <c r="C52" i="1" s="1"/>
  <c r="D52" i="1"/>
  <c r="E52" i="1" s="1"/>
  <c r="N52" i="1"/>
  <c r="O52" i="1" s="1"/>
  <c r="A53" i="1"/>
  <c r="P49" i="3"/>
  <c r="O49" i="3"/>
  <c r="I49" i="5"/>
  <c r="G50" i="5"/>
  <c r="H50" i="5"/>
  <c r="B50" i="3"/>
  <c r="C50" i="3" s="1"/>
  <c r="E50" i="3" s="1"/>
  <c r="A51" i="3"/>
  <c r="F50" i="3"/>
  <c r="J50" i="3"/>
  <c r="N50" i="3"/>
  <c r="D52" i="9" l="1"/>
  <c r="A53" i="9"/>
  <c r="B52" i="9"/>
  <c r="C52" i="9" s="1"/>
  <c r="K51" i="5"/>
  <c r="M51" i="5" s="1"/>
  <c r="L51" i="5"/>
  <c r="H50" i="3"/>
  <c r="G50" i="3"/>
  <c r="I50" i="3" s="1"/>
  <c r="B53" i="1"/>
  <c r="C53" i="1" s="1"/>
  <c r="L53" i="1"/>
  <c r="M53" i="1" s="1"/>
  <c r="D53" i="1"/>
  <c r="E53" i="1" s="1"/>
  <c r="N53" i="1"/>
  <c r="O53" i="1" s="1"/>
  <c r="F53" i="1"/>
  <c r="G53" i="1" s="1"/>
  <c r="P53" i="1"/>
  <c r="H53" i="1"/>
  <c r="I53" i="1" s="1"/>
  <c r="J53" i="1"/>
  <c r="K53" i="1" s="1"/>
  <c r="A54" i="1"/>
  <c r="B51" i="3"/>
  <c r="C51" i="3" s="1"/>
  <c r="E51" i="3" s="1"/>
  <c r="J51" i="3"/>
  <c r="N51" i="3"/>
  <c r="F51" i="3"/>
  <c r="A52" i="3"/>
  <c r="Q49" i="6"/>
  <c r="C50" i="6"/>
  <c r="D50" i="6"/>
  <c r="E50" i="5"/>
  <c r="K50" i="6"/>
  <c r="L50" i="6"/>
  <c r="M50" i="5"/>
  <c r="P50" i="3"/>
  <c r="O50" i="3"/>
  <c r="Q50" i="3" s="1"/>
  <c r="Q49" i="3"/>
  <c r="S52" i="1"/>
  <c r="V52" i="1"/>
  <c r="Q52" i="1"/>
  <c r="T52" i="1"/>
  <c r="U52" i="1"/>
  <c r="G50" i="6"/>
  <c r="H50" i="6"/>
  <c r="J52" i="5"/>
  <c r="B52" i="5"/>
  <c r="A53" i="5"/>
  <c r="F52" i="5"/>
  <c r="N52" i="5"/>
  <c r="I50" i="5"/>
  <c r="P51" i="5"/>
  <c r="O51" i="5"/>
  <c r="Q51" i="5" s="1"/>
  <c r="B51" i="6"/>
  <c r="J51" i="6"/>
  <c r="F51" i="6"/>
  <c r="N51" i="6"/>
  <c r="A52" i="6"/>
  <c r="D51" i="5"/>
  <c r="C51" i="5"/>
  <c r="E51" i="5" s="1"/>
  <c r="L50" i="3"/>
  <c r="K50" i="3"/>
  <c r="M50" i="3" s="1"/>
  <c r="I49" i="6"/>
  <c r="P50" i="6"/>
  <c r="O50" i="6"/>
  <c r="Q50" i="6" s="1"/>
  <c r="G51" i="5"/>
  <c r="H51" i="5"/>
  <c r="D53" i="9" l="1"/>
  <c r="A54" i="9"/>
  <c r="B53" i="9"/>
  <c r="C53" i="9" s="1"/>
  <c r="E50" i="6"/>
  <c r="I51" i="5"/>
  <c r="D51" i="6"/>
  <c r="C51" i="6"/>
  <c r="E51" i="6" s="1"/>
  <c r="P52" i="5"/>
  <c r="O52" i="5"/>
  <c r="Q52" i="5" s="1"/>
  <c r="O51" i="6"/>
  <c r="P51" i="6"/>
  <c r="H52" i="5"/>
  <c r="G52" i="5"/>
  <c r="I52" i="5" s="1"/>
  <c r="M50" i="6"/>
  <c r="K51" i="3"/>
  <c r="L51" i="3"/>
  <c r="H51" i="6"/>
  <c r="G51" i="6"/>
  <c r="N53" i="5"/>
  <c r="F53" i="5"/>
  <c r="J53" i="5"/>
  <c r="A54" i="5"/>
  <c r="B53" i="5"/>
  <c r="A53" i="6"/>
  <c r="N52" i="6"/>
  <c r="B52" i="6"/>
  <c r="J52" i="6"/>
  <c r="F52" i="6"/>
  <c r="P51" i="3"/>
  <c r="O51" i="3"/>
  <c r="L51" i="6"/>
  <c r="K51" i="6"/>
  <c r="M51" i="6" s="1"/>
  <c r="D52" i="5"/>
  <c r="C52" i="5"/>
  <c r="H54" i="1"/>
  <c r="I54" i="1" s="1"/>
  <c r="A55" i="1"/>
  <c r="J54" i="1"/>
  <c r="K54" i="1" s="1"/>
  <c r="D54" i="1"/>
  <c r="E54" i="1" s="1"/>
  <c r="P54" i="1"/>
  <c r="L54" i="1"/>
  <c r="M54" i="1" s="1"/>
  <c r="N54" i="1"/>
  <c r="O54" i="1" s="1"/>
  <c r="F54" i="1"/>
  <c r="G54" i="1" s="1"/>
  <c r="B54" i="1"/>
  <c r="C54" i="1" s="1"/>
  <c r="I50" i="6"/>
  <c r="B52" i="3"/>
  <c r="C52" i="3" s="1"/>
  <c r="E52" i="3" s="1"/>
  <c r="A53" i="3"/>
  <c r="F52" i="3"/>
  <c r="N52" i="3"/>
  <c r="J52" i="3"/>
  <c r="Q53" i="1"/>
  <c r="S53" i="1"/>
  <c r="V53" i="1"/>
  <c r="T53" i="1"/>
  <c r="U53" i="1"/>
  <c r="L52" i="5"/>
  <c r="K52" i="5"/>
  <c r="M52" i="5" s="1"/>
  <c r="G51" i="3"/>
  <c r="I51" i="3" s="1"/>
  <c r="H51" i="3"/>
  <c r="D54" i="9" l="1"/>
  <c r="A55" i="9"/>
  <c r="B54" i="9"/>
  <c r="C54" i="9" s="1"/>
  <c r="Q51" i="6"/>
  <c r="K53" i="5"/>
  <c r="M53" i="5" s="1"/>
  <c r="L53" i="5"/>
  <c r="N55" i="1"/>
  <c r="O55" i="1" s="1"/>
  <c r="D55" i="1"/>
  <c r="E55" i="1" s="1"/>
  <c r="P55" i="1"/>
  <c r="F55" i="1"/>
  <c r="G55" i="1" s="1"/>
  <c r="A56" i="1"/>
  <c r="H55" i="1"/>
  <c r="I55" i="1" s="1"/>
  <c r="J55" i="1"/>
  <c r="K55" i="1" s="1"/>
  <c r="L55" i="1"/>
  <c r="M55" i="1" s="1"/>
  <c r="B55" i="1"/>
  <c r="C55" i="1" s="1"/>
  <c r="H52" i="6"/>
  <c r="G52" i="6"/>
  <c r="G53" i="5"/>
  <c r="H53" i="5"/>
  <c r="K52" i="6"/>
  <c r="L52" i="6"/>
  <c r="O53" i="5"/>
  <c r="P53" i="5"/>
  <c r="E52" i="5"/>
  <c r="C52" i="6"/>
  <c r="D52" i="6"/>
  <c r="I51" i="6"/>
  <c r="L52" i="3"/>
  <c r="K52" i="3"/>
  <c r="V54" i="1"/>
  <c r="Q54" i="1"/>
  <c r="T54" i="1"/>
  <c r="S54" i="1"/>
  <c r="U54" i="1"/>
  <c r="C53" i="5"/>
  <c r="D53" i="5"/>
  <c r="M51" i="3"/>
  <c r="O52" i="6"/>
  <c r="P52" i="6"/>
  <c r="O52" i="3"/>
  <c r="P52" i="3"/>
  <c r="Q52" i="3" s="1"/>
  <c r="B53" i="6"/>
  <c r="J53" i="6"/>
  <c r="A54" i="6"/>
  <c r="F53" i="6"/>
  <c r="N53" i="6"/>
  <c r="G52" i="3"/>
  <c r="H52" i="3"/>
  <c r="I52" i="3" s="1"/>
  <c r="N53" i="3"/>
  <c r="B53" i="3"/>
  <c r="C53" i="3" s="1"/>
  <c r="E53" i="3" s="1"/>
  <c r="J53" i="3"/>
  <c r="F53" i="3"/>
  <c r="A54" i="3"/>
  <c r="Q51" i="3"/>
  <c r="F54" i="5"/>
  <c r="N54" i="5"/>
  <c r="B54" i="5"/>
  <c r="J54" i="5"/>
  <c r="A55" i="5"/>
  <c r="D55" i="9" l="1"/>
  <c r="B55" i="9"/>
  <c r="C55" i="9" s="1"/>
  <c r="A56" i="9"/>
  <c r="M52" i="6"/>
  <c r="I52" i="6"/>
  <c r="E52" i="6"/>
  <c r="I53" i="5"/>
  <c r="C54" i="5"/>
  <c r="E54" i="5" s="1"/>
  <c r="D54" i="5"/>
  <c r="O53" i="3"/>
  <c r="P53" i="3"/>
  <c r="A55" i="6"/>
  <c r="F54" i="6"/>
  <c r="J54" i="6"/>
  <c r="N54" i="6"/>
  <c r="B54" i="6"/>
  <c r="B55" i="5"/>
  <c r="N55" i="5"/>
  <c r="J55" i="5"/>
  <c r="F55" i="5"/>
  <c r="A56" i="5"/>
  <c r="L53" i="3"/>
  <c r="K53" i="3"/>
  <c r="M53" i="3" s="1"/>
  <c r="K53" i="6"/>
  <c r="M53" i="6" s="1"/>
  <c r="L53" i="6"/>
  <c r="E53" i="5"/>
  <c r="H56" i="1"/>
  <c r="I56" i="1" s="1"/>
  <c r="A57" i="1"/>
  <c r="J56" i="1"/>
  <c r="K56" i="1" s="1"/>
  <c r="F56" i="1"/>
  <c r="G56" i="1" s="1"/>
  <c r="P56" i="1"/>
  <c r="B56" i="1"/>
  <c r="C56" i="1" s="1"/>
  <c r="L56" i="1"/>
  <c r="M56" i="1" s="1"/>
  <c r="D56" i="1"/>
  <c r="E56" i="1" s="1"/>
  <c r="N56" i="1"/>
  <c r="O56" i="1" s="1"/>
  <c r="H53" i="3"/>
  <c r="G53" i="3"/>
  <c r="K54" i="5"/>
  <c r="L54" i="5"/>
  <c r="D53" i="6"/>
  <c r="C53" i="6"/>
  <c r="V55" i="1"/>
  <c r="S55" i="1"/>
  <c r="T55" i="1"/>
  <c r="Q55" i="1"/>
  <c r="U55" i="1"/>
  <c r="P54" i="5"/>
  <c r="O54" i="5"/>
  <c r="H54" i="5"/>
  <c r="G54" i="5"/>
  <c r="I54" i="5" s="1"/>
  <c r="O53" i="6"/>
  <c r="P53" i="6"/>
  <c r="Q52" i="6"/>
  <c r="Q53" i="5"/>
  <c r="J54" i="3"/>
  <c r="B54" i="3"/>
  <c r="C54" i="3" s="1"/>
  <c r="E54" i="3" s="1"/>
  <c r="F54" i="3"/>
  <c r="N54" i="3"/>
  <c r="A55" i="3"/>
  <c r="G53" i="6"/>
  <c r="H53" i="6"/>
  <c r="M52" i="3"/>
  <c r="D56" i="9" l="1"/>
  <c r="A57" i="9"/>
  <c r="B56" i="9"/>
  <c r="C56" i="9" s="1"/>
  <c r="I53" i="6"/>
  <c r="L55" i="5"/>
  <c r="K55" i="5"/>
  <c r="M55" i="5" s="1"/>
  <c r="P54" i="6"/>
  <c r="O54" i="6"/>
  <c r="M54" i="5"/>
  <c r="L54" i="6"/>
  <c r="K54" i="6"/>
  <c r="Q53" i="6"/>
  <c r="K54" i="3"/>
  <c r="L54" i="3"/>
  <c r="T56" i="1"/>
  <c r="S56" i="1"/>
  <c r="Q56" i="1"/>
  <c r="V56" i="1"/>
  <c r="U56" i="1"/>
  <c r="I53" i="3"/>
  <c r="F56" i="5"/>
  <c r="A57" i="5"/>
  <c r="N56" i="5"/>
  <c r="B56" i="5"/>
  <c r="J56" i="5"/>
  <c r="G54" i="6"/>
  <c r="H54" i="6"/>
  <c r="O54" i="3"/>
  <c r="P54" i="3"/>
  <c r="O55" i="5"/>
  <c r="P55" i="5"/>
  <c r="Q53" i="3"/>
  <c r="G54" i="3"/>
  <c r="H54" i="3"/>
  <c r="E53" i="6"/>
  <c r="C55" i="5"/>
  <c r="D55" i="5"/>
  <c r="J57" i="1"/>
  <c r="K57" i="1" s="1"/>
  <c r="L57" i="1"/>
  <c r="M57" i="1" s="1"/>
  <c r="B57" i="1"/>
  <c r="C57" i="1" s="1"/>
  <c r="N57" i="1"/>
  <c r="O57" i="1" s="1"/>
  <c r="H57" i="1"/>
  <c r="I57" i="1" s="1"/>
  <c r="A58" i="1"/>
  <c r="D57" i="1"/>
  <c r="E57" i="1" s="1"/>
  <c r="F57" i="1"/>
  <c r="G57" i="1" s="1"/>
  <c r="P57" i="1"/>
  <c r="H55" i="5"/>
  <c r="G55" i="5"/>
  <c r="I55" i="5" s="1"/>
  <c r="A56" i="6"/>
  <c r="B55" i="6"/>
  <c r="N55" i="6"/>
  <c r="F55" i="6"/>
  <c r="J55" i="6"/>
  <c r="B55" i="3"/>
  <c r="C55" i="3" s="1"/>
  <c r="E55" i="3" s="1"/>
  <c r="F55" i="3"/>
  <c r="N55" i="3"/>
  <c r="A56" i="3"/>
  <c r="J55" i="3"/>
  <c r="Q54" i="5"/>
  <c r="C54" i="6"/>
  <c r="D54" i="6"/>
  <c r="D57" i="9" l="1"/>
  <c r="A58" i="9"/>
  <c r="B57" i="9"/>
  <c r="C57" i="9" s="1"/>
  <c r="Q54" i="6"/>
  <c r="I54" i="6"/>
  <c r="E54" i="6"/>
  <c r="E55" i="5"/>
  <c r="P55" i="6"/>
  <c r="O55" i="6"/>
  <c r="Q55" i="6" s="1"/>
  <c r="D58" i="1"/>
  <c r="E58" i="1" s="1"/>
  <c r="N58" i="1"/>
  <c r="O58" i="1" s="1"/>
  <c r="P58" i="1"/>
  <c r="F58" i="1"/>
  <c r="G58" i="1" s="1"/>
  <c r="A59" i="1"/>
  <c r="J58" i="1"/>
  <c r="K58" i="1" s="1"/>
  <c r="H58" i="1"/>
  <c r="I58" i="1" s="1"/>
  <c r="L58" i="1"/>
  <c r="M58" i="1" s="1"/>
  <c r="B58" i="1"/>
  <c r="C58" i="1" s="1"/>
  <c r="M54" i="6"/>
  <c r="H55" i="6"/>
  <c r="G55" i="6"/>
  <c r="I55" i="6" s="1"/>
  <c r="L55" i="3"/>
  <c r="K55" i="3"/>
  <c r="M55" i="3" s="1"/>
  <c r="F56" i="3"/>
  <c r="N56" i="3"/>
  <c r="A57" i="3"/>
  <c r="J56" i="3"/>
  <c r="B56" i="3"/>
  <c r="C56" i="3" s="1"/>
  <c r="E56" i="3" s="1"/>
  <c r="N56" i="6"/>
  <c r="J56" i="6"/>
  <c r="B56" i="6"/>
  <c r="A57" i="6"/>
  <c r="F56" i="6"/>
  <c r="I54" i="3"/>
  <c r="L56" i="5"/>
  <c r="K56" i="5"/>
  <c r="D55" i="6"/>
  <c r="C55" i="6"/>
  <c r="E55" i="6" s="1"/>
  <c r="O55" i="3"/>
  <c r="Q55" i="3" s="1"/>
  <c r="P55" i="3"/>
  <c r="D56" i="5"/>
  <c r="C56" i="5"/>
  <c r="E56" i="5" s="1"/>
  <c r="S57" i="1"/>
  <c r="Q57" i="1"/>
  <c r="V57" i="1"/>
  <c r="T57" i="1"/>
  <c r="U57" i="1"/>
  <c r="Q55" i="5"/>
  <c r="J57" i="5"/>
  <c r="B57" i="5"/>
  <c r="A58" i="5"/>
  <c r="F57" i="5"/>
  <c r="N57" i="5"/>
  <c r="G55" i="3"/>
  <c r="H55" i="3"/>
  <c r="P56" i="5"/>
  <c r="O56" i="5"/>
  <c r="Q56" i="5" s="1"/>
  <c r="L55" i="6"/>
  <c r="K55" i="6"/>
  <c r="M55" i="6" s="1"/>
  <c r="Q54" i="3"/>
  <c r="H56" i="5"/>
  <c r="G56" i="5"/>
  <c r="I56" i="5" s="1"/>
  <c r="M54" i="3"/>
  <c r="D58" i="9" l="1"/>
  <c r="B58" i="9"/>
  <c r="C58" i="9" s="1"/>
  <c r="A59" i="9"/>
  <c r="K56" i="6"/>
  <c r="M56" i="6" s="1"/>
  <c r="L56" i="6"/>
  <c r="C56" i="6"/>
  <c r="D56" i="6"/>
  <c r="I55" i="3"/>
  <c r="J59" i="1"/>
  <c r="K59" i="1" s="1"/>
  <c r="A60" i="1"/>
  <c r="L59" i="1"/>
  <c r="M59" i="1" s="1"/>
  <c r="P59" i="1"/>
  <c r="N59" i="1"/>
  <c r="O59" i="1" s="1"/>
  <c r="D59" i="1"/>
  <c r="E59" i="1" s="1"/>
  <c r="F59" i="1"/>
  <c r="G59" i="1" s="1"/>
  <c r="H59" i="1"/>
  <c r="I59" i="1" s="1"/>
  <c r="B59" i="1"/>
  <c r="C59" i="1" s="1"/>
  <c r="O57" i="5"/>
  <c r="P57" i="5"/>
  <c r="O56" i="6"/>
  <c r="P56" i="6"/>
  <c r="G57" i="5"/>
  <c r="H57" i="5"/>
  <c r="M56" i="5"/>
  <c r="V58" i="1"/>
  <c r="Q58" i="1"/>
  <c r="T58" i="1"/>
  <c r="U58" i="1"/>
  <c r="S58" i="1"/>
  <c r="B58" i="5"/>
  <c r="J58" i="5"/>
  <c r="A59" i="5"/>
  <c r="F58" i="5"/>
  <c r="N58" i="5"/>
  <c r="C57" i="5"/>
  <c r="D57" i="5"/>
  <c r="K57" i="5"/>
  <c r="L57" i="5"/>
  <c r="G56" i="6"/>
  <c r="H56" i="6"/>
  <c r="O56" i="3"/>
  <c r="Q56" i="3" s="1"/>
  <c r="P56" i="3"/>
  <c r="K56" i="3"/>
  <c r="M56" i="3" s="1"/>
  <c r="L56" i="3"/>
  <c r="N57" i="3"/>
  <c r="B57" i="3"/>
  <c r="C57" i="3" s="1"/>
  <c r="E57" i="3" s="1"/>
  <c r="J57" i="3"/>
  <c r="F57" i="3"/>
  <c r="A58" i="3"/>
  <c r="F57" i="6"/>
  <c r="N57" i="6"/>
  <c r="B57" i="6"/>
  <c r="J57" i="6"/>
  <c r="A58" i="6"/>
  <c r="G56" i="3"/>
  <c r="H56" i="3"/>
  <c r="D59" i="9" l="1"/>
  <c r="B59" i="9"/>
  <c r="C59" i="9" s="1"/>
  <c r="A60" i="9"/>
  <c r="Q56" i="6"/>
  <c r="E57" i="5"/>
  <c r="G57" i="6"/>
  <c r="H57" i="6"/>
  <c r="O58" i="5"/>
  <c r="P58" i="5"/>
  <c r="Q57" i="5"/>
  <c r="J60" i="1"/>
  <c r="K60" i="1" s="1"/>
  <c r="A61" i="1"/>
  <c r="B60" i="1"/>
  <c r="C60" i="1" s="1"/>
  <c r="L60" i="1"/>
  <c r="M60" i="1" s="1"/>
  <c r="D60" i="1"/>
  <c r="E60" i="1" s="1"/>
  <c r="N60" i="1"/>
  <c r="O60" i="1" s="1"/>
  <c r="P60" i="1"/>
  <c r="F60" i="1"/>
  <c r="G60" i="1" s="1"/>
  <c r="H60" i="1"/>
  <c r="I60" i="1" s="1"/>
  <c r="G58" i="5"/>
  <c r="H58" i="5"/>
  <c r="G57" i="3"/>
  <c r="I57" i="3" s="1"/>
  <c r="H57" i="3"/>
  <c r="I56" i="3"/>
  <c r="I57" i="5"/>
  <c r="E56" i="6"/>
  <c r="P57" i="6"/>
  <c r="O57" i="6"/>
  <c r="L57" i="3"/>
  <c r="K57" i="3"/>
  <c r="L58" i="5"/>
  <c r="K58" i="5"/>
  <c r="M58" i="5" s="1"/>
  <c r="K57" i="6"/>
  <c r="L57" i="6"/>
  <c r="O57" i="3"/>
  <c r="Q57" i="3" s="1"/>
  <c r="P57" i="3"/>
  <c r="M57" i="5"/>
  <c r="J58" i="3"/>
  <c r="B58" i="3"/>
  <c r="C58" i="3" s="1"/>
  <c r="E58" i="3" s="1"/>
  <c r="N58" i="3"/>
  <c r="F58" i="3"/>
  <c r="A59" i="3"/>
  <c r="J59" i="5"/>
  <c r="F59" i="5"/>
  <c r="A60" i="5"/>
  <c r="B59" i="5"/>
  <c r="N59" i="5"/>
  <c r="I56" i="6"/>
  <c r="J58" i="6"/>
  <c r="F58" i="6"/>
  <c r="A59" i="6"/>
  <c r="B58" i="6"/>
  <c r="N58" i="6"/>
  <c r="D58" i="5"/>
  <c r="C58" i="5"/>
  <c r="E58" i="5" s="1"/>
  <c r="C57" i="6"/>
  <c r="D57" i="6"/>
  <c r="Q59" i="1"/>
  <c r="U59" i="1"/>
  <c r="S59" i="1"/>
  <c r="T59" i="1"/>
  <c r="V59" i="1"/>
  <c r="D60" i="9" l="1"/>
  <c r="A61" i="9"/>
  <c r="B60" i="9"/>
  <c r="C60" i="9" s="1"/>
  <c r="I57" i="6"/>
  <c r="K59" i="5"/>
  <c r="M59" i="5" s="1"/>
  <c r="L59" i="5"/>
  <c r="O58" i="6"/>
  <c r="P58" i="6"/>
  <c r="B60" i="5"/>
  <c r="N60" i="5"/>
  <c r="J60" i="5"/>
  <c r="F60" i="5"/>
  <c r="A61" i="5"/>
  <c r="C58" i="6"/>
  <c r="D58" i="6"/>
  <c r="H59" i="5"/>
  <c r="G59" i="5"/>
  <c r="I59" i="5" s="1"/>
  <c r="Q57" i="6"/>
  <c r="I58" i="5"/>
  <c r="L61" i="1"/>
  <c r="M61" i="1" s="1"/>
  <c r="B61" i="1"/>
  <c r="C61" i="1" s="1"/>
  <c r="N61" i="1"/>
  <c r="O61" i="1" s="1"/>
  <c r="P61" i="1"/>
  <c r="D61" i="1"/>
  <c r="E61" i="1" s="1"/>
  <c r="A62" i="1"/>
  <c r="H61" i="1"/>
  <c r="I61" i="1" s="1"/>
  <c r="J61" i="1"/>
  <c r="K61" i="1" s="1"/>
  <c r="F61" i="1"/>
  <c r="G61" i="1" s="1"/>
  <c r="N59" i="3"/>
  <c r="F59" i="3"/>
  <c r="A60" i="3"/>
  <c r="B59" i="3"/>
  <c r="C59" i="3" s="1"/>
  <c r="E59" i="3" s="1"/>
  <c r="J59" i="3"/>
  <c r="M57" i="6"/>
  <c r="E57" i="6"/>
  <c r="O58" i="3"/>
  <c r="Q58" i="3" s="1"/>
  <c r="P58" i="3"/>
  <c r="Q58" i="5"/>
  <c r="L58" i="6"/>
  <c r="K58" i="6"/>
  <c r="P59" i="5"/>
  <c r="O59" i="5"/>
  <c r="Q59" i="5" s="1"/>
  <c r="A60" i="6"/>
  <c r="N59" i="6"/>
  <c r="F59" i="6"/>
  <c r="J59" i="6"/>
  <c r="B59" i="6"/>
  <c r="H58" i="6"/>
  <c r="G58" i="6"/>
  <c r="H58" i="3"/>
  <c r="G58" i="3"/>
  <c r="S60" i="1"/>
  <c r="V60" i="1"/>
  <c r="T60" i="1"/>
  <c r="U60" i="1"/>
  <c r="Q60" i="1"/>
  <c r="C59" i="5"/>
  <c r="D59" i="5"/>
  <c r="K58" i="3"/>
  <c r="L58" i="3"/>
  <c r="M57" i="3"/>
  <c r="D61" i="9" l="1"/>
  <c r="A62" i="9"/>
  <c r="B61" i="9"/>
  <c r="C61" i="9" s="1"/>
  <c r="M58" i="6"/>
  <c r="I58" i="6"/>
  <c r="H60" i="5"/>
  <c r="G60" i="5"/>
  <c r="I60" i="5" s="1"/>
  <c r="M58" i="3"/>
  <c r="I58" i="3"/>
  <c r="J60" i="6"/>
  <c r="F60" i="6"/>
  <c r="B60" i="6"/>
  <c r="N60" i="6"/>
  <c r="A61" i="6"/>
  <c r="L60" i="5"/>
  <c r="K60" i="5"/>
  <c r="M60" i="5" s="1"/>
  <c r="P59" i="6"/>
  <c r="O59" i="6"/>
  <c r="Q59" i="6" s="1"/>
  <c r="P60" i="5"/>
  <c r="O60" i="5"/>
  <c r="D59" i="6"/>
  <c r="C59" i="6"/>
  <c r="B60" i="3"/>
  <c r="C60" i="3" s="1"/>
  <c r="E60" i="3" s="1"/>
  <c r="N60" i="3"/>
  <c r="F60" i="3"/>
  <c r="J60" i="3"/>
  <c r="A61" i="3"/>
  <c r="S61" i="1"/>
  <c r="V61" i="1"/>
  <c r="T61" i="1"/>
  <c r="U61" i="1"/>
  <c r="Q61" i="1"/>
  <c r="Q58" i="6"/>
  <c r="K59" i="3"/>
  <c r="M59" i="3" s="1"/>
  <c r="L59" i="3"/>
  <c r="A63" i="1"/>
  <c r="H62" i="1"/>
  <c r="I62" i="1" s="1"/>
  <c r="D62" i="1"/>
  <c r="E62" i="1" s="1"/>
  <c r="N62" i="1"/>
  <c r="O62" i="1" s="1"/>
  <c r="F62" i="1"/>
  <c r="G62" i="1" s="1"/>
  <c r="J62" i="1"/>
  <c r="K62" i="1" s="1"/>
  <c r="L62" i="1"/>
  <c r="M62" i="1" s="1"/>
  <c r="P62" i="1"/>
  <c r="B62" i="1"/>
  <c r="C62" i="1" s="1"/>
  <c r="D60" i="5"/>
  <c r="C60" i="5"/>
  <c r="L59" i="6"/>
  <c r="K59" i="6"/>
  <c r="G59" i="3"/>
  <c r="H59" i="3"/>
  <c r="E58" i="6"/>
  <c r="E59" i="5"/>
  <c r="G59" i="6"/>
  <c r="H59" i="6"/>
  <c r="O59" i="3"/>
  <c r="Q59" i="3" s="1"/>
  <c r="P59" i="3"/>
  <c r="F61" i="5"/>
  <c r="A62" i="5"/>
  <c r="N61" i="5"/>
  <c r="B61" i="5"/>
  <c r="J61" i="5"/>
  <c r="D62" i="9" l="1"/>
  <c r="B62" i="9"/>
  <c r="C62" i="9" s="1"/>
  <c r="A63" i="9"/>
  <c r="M59" i="6"/>
  <c r="I59" i="6"/>
  <c r="Q60" i="5"/>
  <c r="O60" i="6"/>
  <c r="P60" i="6"/>
  <c r="C61" i="5"/>
  <c r="D61" i="5"/>
  <c r="N63" i="1"/>
  <c r="O63" i="1" s="1"/>
  <c r="D63" i="1"/>
  <c r="E63" i="1" s="1"/>
  <c r="P63" i="1"/>
  <c r="F63" i="1"/>
  <c r="G63" i="1" s="1"/>
  <c r="J63" i="1"/>
  <c r="K63" i="1" s="1"/>
  <c r="L63" i="1"/>
  <c r="M63" i="1" s="1"/>
  <c r="H63" i="1"/>
  <c r="I63" i="1" s="1"/>
  <c r="A64" i="1"/>
  <c r="B63" i="1"/>
  <c r="C63" i="1" s="1"/>
  <c r="C60" i="6"/>
  <c r="D60" i="6"/>
  <c r="O61" i="5"/>
  <c r="P61" i="5"/>
  <c r="V62" i="1"/>
  <c r="T62" i="1"/>
  <c r="U62" i="1"/>
  <c r="Q62" i="1"/>
  <c r="S62" i="1"/>
  <c r="J61" i="3"/>
  <c r="B61" i="3"/>
  <c r="C61" i="3" s="1"/>
  <c r="E61" i="3" s="1"/>
  <c r="N61" i="3"/>
  <c r="F61" i="3"/>
  <c r="A62" i="3"/>
  <c r="H60" i="6"/>
  <c r="G60" i="6"/>
  <c r="G61" i="5"/>
  <c r="I61" i="5" s="1"/>
  <c r="H61" i="5"/>
  <c r="G60" i="3"/>
  <c r="I60" i="3" s="1"/>
  <c r="H60" i="3"/>
  <c r="O60" i="3"/>
  <c r="P60" i="3"/>
  <c r="K61" i="5"/>
  <c r="L61" i="5"/>
  <c r="F62" i="5"/>
  <c r="N62" i="5"/>
  <c r="B62" i="5"/>
  <c r="J62" i="5"/>
  <c r="A63" i="5"/>
  <c r="K60" i="3"/>
  <c r="L60" i="3"/>
  <c r="K60" i="6"/>
  <c r="L60" i="6"/>
  <c r="I59" i="3"/>
  <c r="E60" i="5"/>
  <c r="E59" i="6"/>
  <c r="B61" i="6"/>
  <c r="A62" i="6"/>
  <c r="N61" i="6"/>
  <c r="F61" i="6"/>
  <c r="J61" i="6"/>
  <c r="D63" i="9" l="1"/>
  <c r="B63" i="9"/>
  <c r="C63" i="9" s="1"/>
  <c r="A64" i="9"/>
  <c r="M60" i="6"/>
  <c r="Q60" i="6"/>
  <c r="I60" i="6"/>
  <c r="E60" i="6"/>
  <c r="Q61" i="5"/>
  <c r="G61" i="6"/>
  <c r="H61" i="6"/>
  <c r="C62" i="5"/>
  <c r="D62" i="5"/>
  <c r="O62" i="5"/>
  <c r="Q62" i="5" s="1"/>
  <c r="P62" i="5"/>
  <c r="K61" i="3"/>
  <c r="L61" i="3"/>
  <c r="Q63" i="1"/>
  <c r="U63" i="1"/>
  <c r="S63" i="1"/>
  <c r="T63" i="1"/>
  <c r="V63" i="1"/>
  <c r="K61" i="6"/>
  <c r="M61" i="6" s="1"/>
  <c r="L61" i="6"/>
  <c r="H62" i="5"/>
  <c r="G62" i="5"/>
  <c r="M61" i="5"/>
  <c r="H64" i="1"/>
  <c r="I64" i="1" s="1"/>
  <c r="D64" i="1"/>
  <c r="E64" i="1" s="1"/>
  <c r="P64" i="1"/>
  <c r="J64" i="1"/>
  <c r="K64" i="1" s="1"/>
  <c r="L64" i="1"/>
  <c r="M64" i="1" s="1"/>
  <c r="A65" i="1"/>
  <c r="N64" i="1"/>
  <c r="O64" i="1" s="1"/>
  <c r="B64" i="1"/>
  <c r="C64" i="1" s="1"/>
  <c r="F64" i="1"/>
  <c r="G64" i="1" s="1"/>
  <c r="B62" i="6"/>
  <c r="J62" i="6"/>
  <c r="A63" i="6"/>
  <c r="F62" i="6"/>
  <c r="N62" i="6"/>
  <c r="C61" i="6"/>
  <c r="D61" i="6"/>
  <c r="N63" i="5"/>
  <c r="F63" i="5"/>
  <c r="J63" i="5"/>
  <c r="B63" i="5"/>
  <c r="A64" i="5"/>
  <c r="Q60" i="3"/>
  <c r="H61" i="3"/>
  <c r="G61" i="3"/>
  <c r="O61" i="6"/>
  <c r="P61" i="6"/>
  <c r="M60" i="3"/>
  <c r="B62" i="3"/>
  <c r="C62" i="3" s="1"/>
  <c r="E62" i="3" s="1"/>
  <c r="F62" i="3"/>
  <c r="J62" i="3"/>
  <c r="A63" i="3"/>
  <c r="N62" i="3"/>
  <c r="E61" i="5"/>
  <c r="K62" i="5"/>
  <c r="L62" i="5"/>
  <c r="P61" i="3"/>
  <c r="O61" i="3"/>
  <c r="D64" i="9" l="1"/>
  <c r="A65" i="9"/>
  <c r="B64" i="9"/>
  <c r="C64" i="9" s="1"/>
  <c r="I61" i="6"/>
  <c r="E61" i="6"/>
  <c r="L63" i="5"/>
  <c r="K63" i="5"/>
  <c r="M63" i="5" s="1"/>
  <c r="V64" i="1"/>
  <c r="S64" i="1"/>
  <c r="T64" i="1"/>
  <c r="U64" i="1"/>
  <c r="Q64" i="1"/>
  <c r="K62" i="3"/>
  <c r="L62" i="3"/>
  <c r="J65" i="1"/>
  <c r="K65" i="1" s="1"/>
  <c r="A66" i="1"/>
  <c r="L65" i="1"/>
  <c r="M65" i="1" s="1"/>
  <c r="F65" i="1"/>
  <c r="G65" i="1" s="1"/>
  <c r="N65" i="1"/>
  <c r="O65" i="1" s="1"/>
  <c r="B65" i="1"/>
  <c r="C65" i="1" s="1"/>
  <c r="P65" i="1"/>
  <c r="D65" i="1"/>
  <c r="E65" i="1" s="1"/>
  <c r="H65" i="1"/>
  <c r="I65" i="1" s="1"/>
  <c r="Q61" i="3"/>
  <c r="G62" i="3"/>
  <c r="I62" i="3" s="1"/>
  <c r="H62" i="3"/>
  <c r="N64" i="5"/>
  <c r="F64" i="5"/>
  <c r="B64" i="5"/>
  <c r="J64" i="5"/>
  <c r="A65" i="5"/>
  <c r="H62" i="6"/>
  <c r="G62" i="6"/>
  <c r="M61" i="3"/>
  <c r="L62" i="6"/>
  <c r="K62" i="6"/>
  <c r="C62" i="6"/>
  <c r="D62" i="6"/>
  <c r="O62" i="6"/>
  <c r="P62" i="6"/>
  <c r="C63" i="5"/>
  <c r="D63" i="5"/>
  <c r="F63" i="6"/>
  <c r="A64" i="6"/>
  <c r="B63" i="6"/>
  <c r="N63" i="6"/>
  <c r="J63" i="6"/>
  <c r="H63" i="5"/>
  <c r="G63" i="5"/>
  <c r="I63" i="5" s="1"/>
  <c r="O63" i="5"/>
  <c r="P63" i="5"/>
  <c r="E62" i="5"/>
  <c r="O62" i="3"/>
  <c r="P62" i="3"/>
  <c r="I61" i="3"/>
  <c r="M62" i="5"/>
  <c r="Q61" i="6"/>
  <c r="B63" i="3"/>
  <c r="C63" i="3" s="1"/>
  <c r="E63" i="3" s="1"/>
  <c r="N63" i="3"/>
  <c r="F63" i="3"/>
  <c r="A64" i="3"/>
  <c r="J63" i="3"/>
  <c r="I62" i="5"/>
  <c r="D65" i="9" l="1"/>
  <c r="B65" i="9"/>
  <c r="C65" i="9" s="1"/>
  <c r="A66" i="9"/>
  <c r="I62" i="6"/>
  <c r="M62" i="6"/>
  <c r="E62" i="6"/>
  <c r="Q63" i="5"/>
  <c r="E63" i="5"/>
  <c r="G63" i="3"/>
  <c r="I63" i="3" s="1"/>
  <c r="H63" i="3"/>
  <c r="J64" i="6"/>
  <c r="F64" i="6"/>
  <c r="N64" i="6"/>
  <c r="B64" i="6"/>
  <c r="A65" i="6"/>
  <c r="G64" i="5"/>
  <c r="H64" i="5"/>
  <c r="P63" i="3"/>
  <c r="O63" i="3"/>
  <c r="Q63" i="3" s="1"/>
  <c r="G63" i="6"/>
  <c r="H63" i="6"/>
  <c r="O64" i="5"/>
  <c r="P64" i="5"/>
  <c r="D63" i="6"/>
  <c r="C63" i="6"/>
  <c r="D64" i="5"/>
  <c r="C64" i="5"/>
  <c r="E64" i="5" s="1"/>
  <c r="S65" i="1"/>
  <c r="U65" i="1"/>
  <c r="Q65" i="1"/>
  <c r="T65" i="1"/>
  <c r="V65" i="1"/>
  <c r="L66" i="1"/>
  <c r="M66" i="1" s="1"/>
  <c r="B66" i="1"/>
  <c r="C66" i="1" s="1"/>
  <c r="N66" i="1"/>
  <c r="O66" i="1" s="1"/>
  <c r="A67" i="1"/>
  <c r="P66" i="1"/>
  <c r="D66" i="1"/>
  <c r="E66" i="1" s="1"/>
  <c r="H66" i="1"/>
  <c r="I66" i="1" s="1"/>
  <c r="J66" i="1"/>
  <c r="K66" i="1" s="1"/>
  <c r="F66" i="1"/>
  <c r="G66" i="1" s="1"/>
  <c r="Q62" i="6"/>
  <c r="F65" i="5"/>
  <c r="N65" i="5"/>
  <c r="A66" i="5"/>
  <c r="B65" i="5"/>
  <c r="J65" i="5"/>
  <c r="A65" i="3"/>
  <c r="J64" i="3"/>
  <c r="F64" i="3"/>
  <c r="N64" i="3"/>
  <c r="B64" i="3"/>
  <c r="C64" i="3" s="1"/>
  <c r="E64" i="3" s="1"/>
  <c r="L63" i="6"/>
  <c r="K63" i="6"/>
  <c r="M63" i="6" s="1"/>
  <c r="L63" i="3"/>
  <c r="K63" i="3"/>
  <c r="M63" i="3" s="1"/>
  <c r="Q62" i="3"/>
  <c r="P63" i="6"/>
  <c r="O63" i="6"/>
  <c r="Q63" i="6" s="1"/>
  <c r="L64" i="5"/>
  <c r="K64" i="5"/>
  <c r="M62" i="3"/>
  <c r="D66" i="9" l="1"/>
  <c r="B66" i="9"/>
  <c r="C66" i="9" s="1"/>
  <c r="A67" i="9"/>
  <c r="I63" i="6"/>
  <c r="I64" i="5"/>
  <c r="N65" i="3"/>
  <c r="B65" i="3"/>
  <c r="C65" i="3" s="1"/>
  <c r="E65" i="3" s="1"/>
  <c r="A66" i="3"/>
  <c r="F65" i="3"/>
  <c r="J65" i="3"/>
  <c r="K65" i="5"/>
  <c r="L65" i="5"/>
  <c r="N65" i="6"/>
  <c r="J65" i="6"/>
  <c r="A66" i="6"/>
  <c r="B65" i="6"/>
  <c r="F65" i="6"/>
  <c r="C65" i="5"/>
  <c r="D65" i="5"/>
  <c r="Q64" i="5"/>
  <c r="D64" i="6"/>
  <c r="C64" i="6"/>
  <c r="M64" i="5"/>
  <c r="B66" i="5"/>
  <c r="J66" i="5"/>
  <c r="A67" i="5"/>
  <c r="N66" i="5"/>
  <c r="F66" i="5"/>
  <c r="Q66" i="1"/>
  <c r="T66" i="1"/>
  <c r="S66" i="1"/>
  <c r="U66" i="1"/>
  <c r="V66" i="1"/>
  <c r="P64" i="6"/>
  <c r="O64" i="6"/>
  <c r="Q64" i="6" s="1"/>
  <c r="D67" i="1"/>
  <c r="E67" i="1" s="1"/>
  <c r="F67" i="1"/>
  <c r="G67" i="1" s="1"/>
  <c r="N67" i="1"/>
  <c r="O67" i="1" s="1"/>
  <c r="P67" i="1"/>
  <c r="A68" i="1"/>
  <c r="H67" i="1"/>
  <c r="I67" i="1" s="1"/>
  <c r="J67" i="1"/>
  <c r="K67" i="1" s="1"/>
  <c r="L67" i="1"/>
  <c r="M67" i="1" s="1"/>
  <c r="B67" i="1"/>
  <c r="C67" i="1" s="1"/>
  <c r="G65" i="5"/>
  <c r="I65" i="5" s="1"/>
  <c r="H65" i="5"/>
  <c r="L64" i="6"/>
  <c r="K64" i="6"/>
  <c r="H64" i="3"/>
  <c r="G64" i="3"/>
  <c r="O65" i="5"/>
  <c r="P65" i="5"/>
  <c r="H64" i="6"/>
  <c r="G64" i="6"/>
  <c r="O64" i="3"/>
  <c r="P64" i="3"/>
  <c r="K64" i="3"/>
  <c r="M64" i="3" s="1"/>
  <c r="L64" i="3"/>
  <c r="E63" i="6"/>
  <c r="D67" i="9" l="1"/>
  <c r="B67" i="9"/>
  <c r="C67" i="9" s="1"/>
  <c r="A68" i="9"/>
  <c r="M64" i="6"/>
  <c r="E65" i="5"/>
  <c r="G66" i="5"/>
  <c r="H66" i="5"/>
  <c r="Q65" i="5"/>
  <c r="P66" i="5"/>
  <c r="O66" i="5"/>
  <c r="M65" i="5"/>
  <c r="I64" i="3"/>
  <c r="A68" i="5"/>
  <c r="J67" i="5"/>
  <c r="B67" i="5"/>
  <c r="F67" i="5"/>
  <c r="N67" i="5"/>
  <c r="K65" i="3"/>
  <c r="M65" i="3" s="1"/>
  <c r="L65" i="3"/>
  <c r="O65" i="6"/>
  <c r="P65" i="6"/>
  <c r="K66" i="5"/>
  <c r="L66" i="5"/>
  <c r="G65" i="6"/>
  <c r="H65" i="6"/>
  <c r="G65" i="3"/>
  <c r="H65" i="3"/>
  <c r="F68" i="1"/>
  <c r="G68" i="1" s="1"/>
  <c r="H68" i="1"/>
  <c r="I68" i="1" s="1"/>
  <c r="A69" i="1"/>
  <c r="D68" i="1"/>
  <c r="E68" i="1" s="1"/>
  <c r="J68" i="1"/>
  <c r="K68" i="1" s="1"/>
  <c r="L68" i="1"/>
  <c r="M68" i="1" s="1"/>
  <c r="B68" i="1"/>
  <c r="C68" i="1" s="1"/>
  <c r="N68" i="1"/>
  <c r="O68" i="1" s="1"/>
  <c r="P68" i="1"/>
  <c r="C66" i="5"/>
  <c r="E66" i="5" s="1"/>
  <c r="D66" i="5"/>
  <c r="C65" i="6"/>
  <c r="D65" i="6"/>
  <c r="J66" i="3"/>
  <c r="N66" i="3"/>
  <c r="F66" i="3"/>
  <c r="B66" i="3"/>
  <c r="C66" i="3" s="1"/>
  <c r="E66" i="3" s="1"/>
  <c r="A67" i="3"/>
  <c r="Q64" i="3"/>
  <c r="V67" i="1"/>
  <c r="Q67" i="1"/>
  <c r="U67" i="1"/>
  <c r="S67" i="1"/>
  <c r="T67" i="1"/>
  <c r="F66" i="6"/>
  <c r="N66" i="6"/>
  <c r="B66" i="6"/>
  <c r="J66" i="6"/>
  <c r="A67" i="6"/>
  <c r="I64" i="6"/>
  <c r="E64" i="6"/>
  <c r="K65" i="6"/>
  <c r="L65" i="6"/>
  <c r="O65" i="3"/>
  <c r="Q65" i="3" s="1"/>
  <c r="P65" i="3"/>
  <c r="D68" i="9" l="1"/>
  <c r="A69" i="9"/>
  <c r="B68" i="9"/>
  <c r="C68" i="9" s="1"/>
  <c r="M66" i="5"/>
  <c r="I66" i="5"/>
  <c r="O66" i="6"/>
  <c r="P66" i="6"/>
  <c r="F67" i="3"/>
  <c r="J67" i="3"/>
  <c r="B67" i="3"/>
  <c r="C67" i="3" s="1"/>
  <c r="E67" i="3" s="1"/>
  <c r="A68" i="3"/>
  <c r="N67" i="3"/>
  <c r="J68" i="5"/>
  <c r="B68" i="5"/>
  <c r="N68" i="5"/>
  <c r="F68" i="5"/>
  <c r="A69" i="5"/>
  <c r="G66" i="6"/>
  <c r="H66" i="6"/>
  <c r="Q65" i="6"/>
  <c r="M65" i="6"/>
  <c r="G66" i="3"/>
  <c r="I66" i="3" s="1"/>
  <c r="H66" i="3"/>
  <c r="I65" i="3"/>
  <c r="V68" i="1"/>
  <c r="Q68" i="1"/>
  <c r="U68" i="1"/>
  <c r="S68" i="1"/>
  <c r="T68" i="1"/>
  <c r="O66" i="3"/>
  <c r="Q66" i="3" s="1"/>
  <c r="P66" i="3"/>
  <c r="Q66" i="5"/>
  <c r="O67" i="5"/>
  <c r="P67" i="5"/>
  <c r="H67" i="5"/>
  <c r="G67" i="5"/>
  <c r="I67" i="5" s="1"/>
  <c r="L66" i="6"/>
  <c r="K66" i="6"/>
  <c r="E65" i="6"/>
  <c r="C67" i="5"/>
  <c r="D67" i="5"/>
  <c r="L66" i="3"/>
  <c r="K66" i="3"/>
  <c r="J67" i="6"/>
  <c r="B67" i="6"/>
  <c r="F67" i="6"/>
  <c r="N67" i="6"/>
  <c r="A68" i="6"/>
  <c r="I65" i="6"/>
  <c r="D66" i="6"/>
  <c r="C66" i="6"/>
  <c r="J69" i="1"/>
  <c r="K69" i="1" s="1"/>
  <c r="B69" i="1"/>
  <c r="C69" i="1" s="1"/>
  <c r="L69" i="1"/>
  <c r="M69" i="1" s="1"/>
  <c r="H69" i="1"/>
  <c r="I69" i="1" s="1"/>
  <c r="P69" i="1"/>
  <c r="D69" i="1"/>
  <c r="E69" i="1" s="1"/>
  <c r="F69" i="1"/>
  <c r="G69" i="1" s="1"/>
  <c r="N69" i="1"/>
  <c r="O69" i="1" s="1"/>
  <c r="A70" i="1"/>
  <c r="K67" i="5"/>
  <c r="M67" i="5" s="1"/>
  <c r="L67" i="5"/>
  <c r="D69" i="9" l="1"/>
  <c r="A70" i="9"/>
  <c r="B69" i="9"/>
  <c r="C69" i="9" s="1"/>
  <c r="Q66" i="6"/>
  <c r="I66" i="6"/>
  <c r="Q67" i="5"/>
  <c r="F70" i="1"/>
  <c r="G70" i="1" s="1"/>
  <c r="P70" i="1"/>
  <c r="A71" i="1"/>
  <c r="H70" i="1"/>
  <c r="I70" i="1" s="1"/>
  <c r="D70" i="1"/>
  <c r="E70" i="1" s="1"/>
  <c r="J70" i="1"/>
  <c r="K70" i="1" s="1"/>
  <c r="L70" i="1"/>
  <c r="M70" i="1" s="1"/>
  <c r="N70" i="1"/>
  <c r="O70" i="1" s="1"/>
  <c r="B70" i="1"/>
  <c r="C70" i="1" s="1"/>
  <c r="O67" i="3"/>
  <c r="P67" i="3"/>
  <c r="Q67" i="3" s="1"/>
  <c r="E66" i="6"/>
  <c r="M66" i="3"/>
  <c r="B68" i="3"/>
  <c r="C68" i="3" s="1"/>
  <c r="E68" i="3" s="1"/>
  <c r="F68" i="3"/>
  <c r="N68" i="3"/>
  <c r="J68" i="3"/>
  <c r="A69" i="3"/>
  <c r="L67" i="6"/>
  <c r="K67" i="6"/>
  <c r="M67" i="6" s="1"/>
  <c r="B69" i="5"/>
  <c r="J69" i="5"/>
  <c r="N69" i="5"/>
  <c r="F69" i="5"/>
  <c r="A70" i="5"/>
  <c r="K67" i="3"/>
  <c r="L67" i="3"/>
  <c r="T69" i="1"/>
  <c r="V69" i="1"/>
  <c r="Q69" i="1"/>
  <c r="S69" i="1"/>
  <c r="U69" i="1"/>
  <c r="N68" i="6"/>
  <c r="A69" i="6"/>
  <c r="F68" i="6"/>
  <c r="B68" i="6"/>
  <c r="J68" i="6"/>
  <c r="E67" i="5"/>
  <c r="H68" i="5"/>
  <c r="G68" i="5"/>
  <c r="I68" i="5" s="1"/>
  <c r="G67" i="3"/>
  <c r="H67" i="3"/>
  <c r="P67" i="6"/>
  <c r="O67" i="6"/>
  <c r="P68" i="5"/>
  <c r="O68" i="5"/>
  <c r="C67" i="6"/>
  <c r="D67" i="6"/>
  <c r="K68" i="5"/>
  <c r="M68" i="5" s="1"/>
  <c r="L68" i="5"/>
  <c r="H67" i="6"/>
  <c r="G67" i="6"/>
  <c r="I67" i="6" s="1"/>
  <c r="M66" i="6"/>
  <c r="C68" i="5"/>
  <c r="D68" i="5"/>
  <c r="D70" i="9" l="1"/>
  <c r="B70" i="9"/>
  <c r="C70" i="9" s="1"/>
  <c r="A71" i="9"/>
  <c r="Q67" i="6"/>
  <c r="Q68" i="5"/>
  <c r="O69" i="5"/>
  <c r="P69" i="5"/>
  <c r="G68" i="3"/>
  <c r="H68" i="3"/>
  <c r="E68" i="5"/>
  <c r="K69" i="5"/>
  <c r="L69" i="5"/>
  <c r="G69" i="5"/>
  <c r="H69" i="5"/>
  <c r="O68" i="3"/>
  <c r="P68" i="3"/>
  <c r="Q68" i="3" s="1"/>
  <c r="E67" i="6"/>
  <c r="L68" i="6"/>
  <c r="K68" i="6"/>
  <c r="M68" i="6" s="1"/>
  <c r="C69" i="5"/>
  <c r="D69" i="5"/>
  <c r="D68" i="6"/>
  <c r="C68" i="6"/>
  <c r="E68" i="6" s="1"/>
  <c r="G68" i="6"/>
  <c r="H68" i="6"/>
  <c r="L71" i="1"/>
  <c r="M71" i="1" s="1"/>
  <c r="N71" i="1"/>
  <c r="O71" i="1" s="1"/>
  <c r="D71" i="1"/>
  <c r="E71" i="1" s="1"/>
  <c r="P71" i="1"/>
  <c r="J71" i="1"/>
  <c r="K71" i="1" s="1"/>
  <c r="A72" i="1"/>
  <c r="F71" i="1"/>
  <c r="G71" i="1" s="1"/>
  <c r="H71" i="1"/>
  <c r="I71" i="1" s="1"/>
  <c r="B71" i="1"/>
  <c r="C71" i="1" s="1"/>
  <c r="I67" i="3"/>
  <c r="F69" i="6"/>
  <c r="J69" i="6"/>
  <c r="A70" i="6"/>
  <c r="B69" i="6"/>
  <c r="N69" i="6"/>
  <c r="M67" i="3"/>
  <c r="F69" i="3"/>
  <c r="A70" i="3"/>
  <c r="J69" i="3"/>
  <c r="B69" i="3"/>
  <c r="C69" i="3" s="1"/>
  <c r="E69" i="3" s="1"/>
  <c r="N69" i="3"/>
  <c r="S70" i="1"/>
  <c r="Q70" i="1"/>
  <c r="U70" i="1"/>
  <c r="T70" i="1"/>
  <c r="V70" i="1"/>
  <c r="P68" i="6"/>
  <c r="O68" i="6"/>
  <c r="F70" i="5"/>
  <c r="N70" i="5"/>
  <c r="J70" i="5"/>
  <c r="B70" i="5"/>
  <c r="A71" i="5"/>
  <c r="K68" i="3"/>
  <c r="L68" i="3"/>
  <c r="M68" i="3" s="1"/>
  <c r="D71" i="9" l="1"/>
  <c r="B71" i="9"/>
  <c r="C71" i="9" s="1"/>
  <c r="A72" i="9"/>
  <c r="Q68" i="6"/>
  <c r="Q69" i="5"/>
  <c r="I69" i="5"/>
  <c r="L69" i="3"/>
  <c r="K69" i="3"/>
  <c r="M69" i="3" s="1"/>
  <c r="G69" i="6"/>
  <c r="H69" i="6"/>
  <c r="E69" i="5"/>
  <c r="J70" i="3"/>
  <c r="B70" i="3"/>
  <c r="C70" i="3" s="1"/>
  <c r="E70" i="3" s="1"/>
  <c r="N70" i="3"/>
  <c r="A71" i="3"/>
  <c r="F70" i="3"/>
  <c r="M69" i="5"/>
  <c r="N71" i="5"/>
  <c r="F71" i="5"/>
  <c r="J71" i="5"/>
  <c r="A72" i="5"/>
  <c r="B71" i="5"/>
  <c r="G69" i="3"/>
  <c r="H69" i="3"/>
  <c r="L70" i="5"/>
  <c r="K70" i="5"/>
  <c r="I68" i="3"/>
  <c r="O70" i="5"/>
  <c r="P70" i="5"/>
  <c r="C69" i="6"/>
  <c r="D69" i="6"/>
  <c r="H72" i="1"/>
  <c r="I72" i="1" s="1"/>
  <c r="A73" i="1"/>
  <c r="J72" i="1"/>
  <c r="K72" i="1" s="1"/>
  <c r="B72" i="1"/>
  <c r="C72" i="1" s="1"/>
  <c r="F72" i="1"/>
  <c r="G72" i="1" s="1"/>
  <c r="D72" i="1"/>
  <c r="E72" i="1" s="1"/>
  <c r="L72" i="1"/>
  <c r="M72" i="1" s="1"/>
  <c r="N72" i="1"/>
  <c r="O72" i="1" s="1"/>
  <c r="P72" i="1"/>
  <c r="K69" i="6"/>
  <c r="L69" i="6"/>
  <c r="S71" i="1"/>
  <c r="U71" i="1"/>
  <c r="T71" i="1"/>
  <c r="V71" i="1"/>
  <c r="Q71" i="1"/>
  <c r="C70" i="5"/>
  <c r="D70" i="5"/>
  <c r="O69" i="6"/>
  <c r="P69" i="6"/>
  <c r="I68" i="6"/>
  <c r="G70" i="5"/>
  <c r="H70" i="5"/>
  <c r="P69" i="3"/>
  <c r="O69" i="3"/>
  <c r="Q69" i="3" s="1"/>
  <c r="B70" i="6"/>
  <c r="J70" i="6"/>
  <c r="A71" i="6"/>
  <c r="F70" i="6"/>
  <c r="N70" i="6"/>
  <c r="D72" i="9" l="1"/>
  <c r="A73" i="9"/>
  <c r="B72" i="9"/>
  <c r="C72" i="9" s="1"/>
  <c r="E69" i="6"/>
  <c r="M70" i="5"/>
  <c r="A72" i="6"/>
  <c r="B71" i="6"/>
  <c r="N71" i="6"/>
  <c r="J71" i="6"/>
  <c r="F71" i="6"/>
  <c r="G71" i="5"/>
  <c r="H71" i="5"/>
  <c r="L70" i="6"/>
  <c r="K70" i="6"/>
  <c r="O71" i="5"/>
  <c r="P71" i="5"/>
  <c r="I70" i="5"/>
  <c r="F72" i="5"/>
  <c r="B72" i="5"/>
  <c r="N72" i="5"/>
  <c r="A73" i="5"/>
  <c r="J72" i="5"/>
  <c r="Q69" i="6"/>
  <c r="D71" i="5"/>
  <c r="C71" i="5"/>
  <c r="E71" i="5" s="1"/>
  <c r="P70" i="3"/>
  <c r="O70" i="3"/>
  <c r="Q70" i="3" s="1"/>
  <c r="P70" i="6"/>
  <c r="O70" i="6"/>
  <c r="Q70" i="6" s="1"/>
  <c r="G70" i="6"/>
  <c r="H70" i="6"/>
  <c r="Q70" i="5"/>
  <c r="K71" i="5"/>
  <c r="M71" i="5" s="1"/>
  <c r="L71" i="5"/>
  <c r="K70" i="3"/>
  <c r="L70" i="3"/>
  <c r="M69" i="6"/>
  <c r="E70" i="5"/>
  <c r="V72" i="1"/>
  <c r="T72" i="1"/>
  <c r="U72" i="1"/>
  <c r="Q72" i="1"/>
  <c r="S72" i="1"/>
  <c r="G70" i="3"/>
  <c r="H70" i="3"/>
  <c r="C70" i="6"/>
  <c r="D70" i="6"/>
  <c r="J73" i="1"/>
  <c r="K73" i="1" s="1"/>
  <c r="B73" i="1"/>
  <c r="C73" i="1" s="1"/>
  <c r="D73" i="1"/>
  <c r="E73" i="1" s="1"/>
  <c r="L73" i="1"/>
  <c r="M73" i="1" s="1"/>
  <c r="H73" i="1"/>
  <c r="I73" i="1" s="1"/>
  <c r="A74" i="1"/>
  <c r="F73" i="1"/>
  <c r="G73" i="1" s="1"/>
  <c r="P73" i="1"/>
  <c r="N73" i="1"/>
  <c r="O73" i="1" s="1"/>
  <c r="I69" i="6"/>
  <c r="I69" i="3"/>
  <c r="B71" i="3"/>
  <c r="C71" i="3" s="1"/>
  <c r="E71" i="3" s="1"/>
  <c r="F71" i="3"/>
  <c r="A72" i="3"/>
  <c r="N71" i="3"/>
  <c r="J71" i="3"/>
  <c r="D73" i="9" l="1"/>
  <c r="B73" i="9"/>
  <c r="C73" i="9" s="1"/>
  <c r="A74" i="9"/>
  <c r="I70" i="6"/>
  <c r="E70" i="6"/>
  <c r="D72" i="5"/>
  <c r="C72" i="5"/>
  <c r="E72" i="5" s="1"/>
  <c r="I71" i="5"/>
  <c r="N72" i="3"/>
  <c r="F72" i="3"/>
  <c r="A73" i="3"/>
  <c r="B72" i="3"/>
  <c r="C72" i="3" s="1"/>
  <c r="E72" i="3" s="1"/>
  <c r="J72" i="3"/>
  <c r="G71" i="3"/>
  <c r="H71" i="3"/>
  <c r="I71" i="3" s="1"/>
  <c r="O72" i="5"/>
  <c r="P72" i="5"/>
  <c r="M70" i="3"/>
  <c r="G72" i="5"/>
  <c r="H72" i="5"/>
  <c r="H71" i="6"/>
  <c r="G71" i="6"/>
  <c r="J73" i="5"/>
  <c r="A74" i="5"/>
  <c r="B73" i="5"/>
  <c r="F73" i="5"/>
  <c r="N73" i="5"/>
  <c r="K71" i="6"/>
  <c r="L71" i="6"/>
  <c r="O71" i="6"/>
  <c r="P71" i="6"/>
  <c r="L71" i="3"/>
  <c r="K71" i="3"/>
  <c r="M71" i="3" s="1"/>
  <c r="U73" i="1"/>
  <c r="Q73" i="1"/>
  <c r="V73" i="1"/>
  <c r="S73" i="1"/>
  <c r="T73" i="1"/>
  <c r="Q71" i="5"/>
  <c r="D71" i="6"/>
  <c r="C71" i="6"/>
  <c r="E71" i="6" s="1"/>
  <c r="D74" i="1"/>
  <c r="E74" i="1" s="1"/>
  <c r="P74" i="1"/>
  <c r="F74" i="1"/>
  <c r="G74" i="1" s="1"/>
  <c r="A75" i="1"/>
  <c r="L74" i="1"/>
  <c r="M74" i="1" s="1"/>
  <c r="H74" i="1"/>
  <c r="I74" i="1" s="1"/>
  <c r="N74" i="1"/>
  <c r="O74" i="1" s="1"/>
  <c r="J74" i="1"/>
  <c r="K74" i="1" s="1"/>
  <c r="B74" i="1"/>
  <c r="C74" i="1" s="1"/>
  <c r="I70" i="3"/>
  <c r="O71" i="3"/>
  <c r="P71" i="3"/>
  <c r="L72" i="5"/>
  <c r="K72" i="5"/>
  <c r="M70" i="6"/>
  <c r="J72" i="6"/>
  <c r="N72" i="6"/>
  <c r="A73" i="6"/>
  <c r="F72" i="6"/>
  <c r="B72" i="6"/>
  <c r="D74" i="9" l="1"/>
  <c r="B74" i="9"/>
  <c r="C74" i="9" s="1"/>
  <c r="A75" i="9"/>
  <c r="Q71" i="6"/>
  <c r="D72" i="6"/>
  <c r="C72" i="6"/>
  <c r="E72" i="6" s="1"/>
  <c r="Q71" i="3"/>
  <c r="P73" i="5"/>
  <c r="O73" i="5"/>
  <c r="I72" i="5"/>
  <c r="F73" i="3"/>
  <c r="A74" i="3"/>
  <c r="J73" i="3"/>
  <c r="N73" i="3"/>
  <c r="B73" i="3"/>
  <c r="C73" i="3" s="1"/>
  <c r="E73" i="3" s="1"/>
  <c r="P72" i="6"/>
  <c r="O72" i="6"/>
  <c r="G73" i="5"/>
  <c r="H73" i="5"/>
  <c r="H72" i="3"/>
  <c r="G72" i="3"/>
  <c r="B73" i="6"/>
  <c r="F73" i="6"/>
  <c r="A74" i="6"/>
  <c r="N73" i="6"/>
  <c r="J73" i="6"/>
  <c r="K72" i="6"/>
  <c r="L72" i="6"/>
  <c r="O72" i="3"/>
  <c r="Q72" i="3" s="1"/>
  <c r="P72" i="3"/>
  <c r="B74" i="5"/>
  <c r="F74" i="5"/>
  <c r="A75" i="5"/>
  <c r="J74" i="5"/>
  <c r="N74" i="5"/>
  <c r="Q72" i="5"/>
  <c r="L75" i="1"/>
  <c r="M75" i="1" s="1"/>
  <c r="N75" i="1"/>
  <c r="O75" i="1" s="1"/>
  <c r="P75" i="1"/>
  <c r="F75" i="1"/>
  <c r="G75" i="1" s="1"/>
  <c r="A76" i="1"/>
  <c r="D75" i="1"/>
  <c r="E75" i="1" s="1"/>
  <c r="H75" i="1"/>
  <c r="I75" i="1" s="1"/>
  <c r="J75" i="1"/>
  <c r="K75" i="1" s="1"/>
  <c r="B75" i="1"/>
  <c r="C75" i="1" s="1"/>
  <c r="L72" i="3"/>
  <c r="K72" i="3"/>
  <c r="M71" i="6"/>
  <c r="U74" i="1"/>
  <c r="Q74" i="1"/>
  <c r="T74" i="1"/>
  <c r="V74" i="1"/>
  <c r="S74" i="1"/>
  <c r="C73" i="5"/>
  <c r="E73" i="5" s="1"/>
  <c r="D73" i="5"/>
  <c r="M72" i="5"/>
  <c r="K73" i="5"/>
  <c r="L73" i="5"/>
  <c r="H72" i="6"/>
  <c r="G72" i="6"/>
  <c r="I71" i="6"/>
  <c r="D75" i="9" l="1"/>
  <c r="B75" i="9"/>
  <c r="C75" i="9" s="1"/>
  <c r="A76" i="9"/>
  <c r="I72" i="6"/>
  <c r="L74" i="5"/>
  <c r="K74" i="5"/>
  <c r="M74" i="5" s="1"/>
  <c r="M73" i="5"/>
  <c r="F76" i="1"/>
  <c r="G76" i="1" s="1"/>
  <c r="N76" i="1"/>
  <c r="O76" i="1" s="1"/>
  <c r="P76" i="1"/>
  <c r="H76" i="1"/>
  <c r="I76" i="1" s="1"/>
  <c r="A77" i="1"/>
  <c r="D76" i="1"/>
  <c r="E76" i="1" s="1"/>
  <c r="L76" i="1"/>
  <c r="M76" i="1" s="1"/>
  <c r="B76" i="1"/>
  <c r="C76" i="1" s="1"/>
  <c r="J76" i="1"/>
  <c r="K76" i="1" s="1"/>
  <c r="J75" i="5"/>
  <c r="B75" i="5"/>
  <c r="N75" i="5"/>
  <c r="A76" i="5"/>
  <c r="F75" i="5"/>
  <c r="O73" i="6"/>
  <c r="P73" i="6"/>
  <c r="Q72" i="6"/>
  <c r="Q73" i="5"/>
  <c r="M72" i="6"/>
  <c r="I73" i="5"/>
  <c r="M72" i="3"/>
  <c r="Q75" i="1"/>
  <c r="S75" i="1"/>
  <c r="T75" i="1"/>
  <c r="V75" i="1"/>
  <c r="U75" i="1"/>
  <c r="D74" i="5"/>
  <c r="C74" i="5"/>
  <c r="E74" i="5" s="1"/>
  <c r="G73" i="6"/>
  <c r="H73" i="6"/>
  <c r="N74" i="3"/>
  <c r="B74" i="3"/>
  <c r="C74" i="3" s="1"/>
  <c r="E74" i="3" s="1"/>
  <c r="F74" i="3"/>
  <c r="A75" i="3"/>
  <c r="J74" i="3"/>
  <c r="P74" i="5"/>
  <c r="O74" i="5"/>
  <c r="Q74" i="5" s="1"/>
  <c r="K73" i="6"/>
  <c r="L73" i="6"/>
  <c r="H74" i="5"/>
  <c r="G74" i="5"/>
  <c r="I74" i="5" s="1"/>
  <c r="F74" i="6"/>
  <c r="N74" i="6"/>
  <c r="A75" i="6"/>
  <c r="B74" i="6"/>
  <c r="J74" i="6"/>
  <c r="D73" i="6"/>
  <c r="C73" i="6"/>
  <c r="E73" i="6" s="1"/>
  <c r="O73" i="3"/>
  <c r="P73" i="3"/>
  <c r="G73" i="3"/>
  <c r="H73" i="3"/>
  <c r="I72" i="3"/>
  <c r="L73" i="3"/>
  <c r="K73" i="3"/>
  <c r="M73" i="3" s="1"/>
  <c r="D76" i="9" l="1"/>
  <c r="A77" i="9"/>
  <c r="B76" i="9"/>
  <c r="C76" i="9" s="1"/>
  <c r="Q73" i="6"/>
  <c r="I73" i="6"/>
  <c r="C74" i="6"/>
  <c r="D74" i="6"/>
  <c r="H77" i="1"/>
  <c r="I77" i="1" s="1"/>
  <c r="J77" i="1"/>
  <c r="K77" i="1" s="1"/>
  <c r="B77" i="1"/>
  <c r="C77" i="1" s="1"/>
  <c r="F77" i="1"/>
  <c r="G77" i="1" s="1"/>
  <c r="N77" i="1"/>
  <c r="O77" i="1" s="1"/>
  <c r="D77" i="1"/>
  <c r="E77" i="1" s="1"/>
  <c r="L77" i="1"/>
  <c r="M77" i="1" s="1"/>
  <c r="P77" i="1"/>
  <c r="A78" i="1"/>
  <c r="O75" i="5"/>
  <c r="P75" i="5"/>
  <c r="I73" i="3"/>
  <c r="O74" i="6"/>
  <c r="P74" i="6"/>
  <c r="K74" i="3"/>
  <c r="M74" i="3" s="1"/>
  <c r="L74" i="3"/>
  <c r="D75" i="5"/>
  <c r="C75" i="5"/>
  <c r="E75" i="5" s="1"/>
  <c r="Q76" i="1"/>
  <c r="T76" i="1"/>
  <c r="V76" i="1"/>
  <c r="U76" i="1"/>
  <c r="S76" i="1"/>
  <c r="Q73" i="3"/>
  <c r="H74" i="6"/>
  <c r="G74" i="6"/>
  <c r="J75" i="3"/>
  <c r="B75" i="3"/>
  <c r="C75" i="3" s="1"/>
  <c r="E75" i="3" s="1"/>
  <c r="N75" i="3"/>
  <c r="F75" i="3"/>
  <c r="A76" i="3"/>
  <c r="K75" i="5"/>
  <c r="L75" i="5"/>
  <c r="N75" i="6"/>
  <c r="A76" i="6"/>
  <c r="B75" i="6"/>
  <c r="F75" i="6"/>
  <c r="J75" i="6"/>
  <c r="O74" i="3"/>
  <c r="Q74" i="3" s="1"/>
  <c r="P74" i="3"/>
  <c r="F76" i="5"/>
  <c r="N76" i="5"/>
  <c r="J76" i="5"/>
  <c r="A77" i="5"/>
  <c r="B76" i="5"/>
  <c r="H74" i="3"/>
  <c r="G74" i="3"/>
  <c r="L74" i="6"/>
  <c r="K74" i="6"/>
  <c r="M74" i="6" s="1"/>
  <c r="M73" i="6"/>
  <c r="G75" i="5"/>
  <c r="H75" i="5"/>
  <c r="D77" i="9" l="1"/>
  <c r="A78" i="9"/>
  <c r="B77" i="9"/>
  <c r="C77" i="9" s="1"/>
  <c r="I74" i="6"/>
  <c r="E74" i="6"/>
  <c r="Q75" i="5"/>
  <c r="G75" i="6"/>
  <c r="H75" i="6"/>
  <c r="O75" i="3"/>
  <c r="P75" i="3"/>
  <c r="I75" i="5"/>
  <c r="L76" i="5"/>
  <c r="K76" i="5"/>
  <c r="M76" i="5" s="1"/>
  <c r="F76" i="6"/>
  <c r="J76" i="6"/>
  <c r="B76" i="6"/>
  <c r="N76" i="6"/>
  <c r="A77" i="6"/>
  <c r="L75" i="3"/>
  <c r="K75" i="3"/>
  <c r="M75" i="3" s="1"/>
  <c r="L75" i="6"/>
  <c r="K75" i="6"/>
  <c r="M75" i="6" s="1"/>
  <c r="Q74" i="6"/>
  <c r="D75" i="6"/>
  <c r="C75" i="6"/>
  <c r="O75" i="6"/>
  <c r="P75" i="6"/>
  <c r="G76" i="5"/>
  <c r="H76" i="5"/>
  <c r="D78" i="1"/>
  <c r="E78" i="1" s="1"/>
  <c r="L78" i="1"/>
  <c r="M78" i="1" s="1"/>
  <c r="F78" i="1"/>
  <c r="G78" i="1" s="1"/>
  <c r="N78" i="1"/>
  <c r="O78" i="1" s="1"/>
  <c r="J78" i="1"/>
  <c r="K78" i="1" s="1"/>
  <c r="A79" i="1"/>
  <c r="H78" i="1"/>
  <c r="I78" i="1" s="1"/>
  <c r="P78" i="1"/>
  <c r="B78" i="1"/>
  <c r="C78" i="1" s="1"/>
  <c r="C76" i="5"/>
  <c r="D76" i="5"/>
  <c r="O76" i="5"/>
  <c r="P76" i="5"/>
  <c r="M75" i="5"/>
  <c r="T77" i="1"/>
  <c r="Q77" i="1"/>
  <c r="V77" i="1"/>
  <c r="U77" i="1"/>
  <c r="S77" i="1"/>
  <c r="H75" i="3"/>
  <c r="G75" i="3"/>
  <c r="I75" i="3" s="1"/>
  <c r="F77" i="5"/>
  <c r="N77" i="5"/>
  <c r="A78" i="5"/>
  <c r="J77" i="5"/>
  <c r="B77" i="5"/>
  <c r="I74" i="3"/>
  <c r="J76" i="3"/>
  <c r="B76" i="3"/>
  <c r="C76" i="3" s="1"/>
  <c r="E76" i="3" s="1"/>
  <c r="A77" i="3"/>
  <c r="F76" i="3"/>
  <c r="N76" i="3"/>
  <c r="D78" i="9" l="1"/>
  <c r="B78" i="9"/>
  <c r="C78" i="9" s="1"/>
  <c r="A79" i="9"/>
  <c r="Q75" i="6"/>
  <c r="I75" i="6"/>
  <c r="E75" i="6"/>
  <c r="E76" i="5"/>
  <c r="H76" i="3"/>
  <c r="G76" i="3"/>
  <c r="I76" i="3" s="1"/>
  <c r="O77" i="5"/>
  <c r="P77" i="5"/>
  <c r="I76" i="5"/>
  <c r="B77" i="3"/>
  <c r="C77" i="3" s="1"/>
  <c r="E77" i="3" s="1"/>
  <c r="F77" i="3"/>
  <c r="N77" i="3"/>
  <c r="A78" i="3"/>
  <c r="J77" i="3"/>
  <c r="H77" i="5"/>
  <c r="G77" i="5"/>
  <c r="F79" i="1"/>
  <c r="G79" i="1" s="1"/>
  <c r="A80" i="1"/>
  <c r="H79" i="1"/>
  <c r="I79" i="1" s="1"/>
  <c r="P79" i="1"/>
  <c r="J79" i="1"/>
  <c r="K79" i="1" s="1"/>
  <c r="L79" i="1"/>
  <c r="M79" i="1" s="1"/>
  <c r="N79" i="1"/>
  <c r="O79" i="1" s="1"/>
  <c r="D79" i="1"/>
  <c r="E79" i="1" s="1"/>
  <c r="B79" i="1"/>
  <c r="C79" i="1" s="1"/>
  <c r="O76" i="3"/>
  <c r="P76" i="3"/>
  <c r="Q76" i="3" s="1"/>
  <c r="V78" i="1"/>
  <c r="T78" i="1"/>
  <c r="U78" i="1"/>
  <c r="Q78" i="1"/>
  <c r="S78" i="1"/>
  <c r="L77" i="5"/>
  <c r="K77" i="5"/>
  <c r="M77" i="5" s="1"/>
  <c r="K76" i="3"/>
  <c r="L76" i="3"/>
  <c r="Q75" i="3"/>
  <c r="D76" i="6"/>
  <c r="C76" i="6"/>
  <c r="G76" i="6"/>
  <c r="H76" i="6"/>
  <c r="B78" i="5"/>
  <c r="N78" i="5"/>
  <c r="F78" i="5"/>
  <c r="J78" i="5"/>
  <c r="B77" i="6"/>
  <c r="J77" i="6"/>
  <c r="F77" i="6"/>
  <c r="A78" i="6"/>
  <c r="N77" i="6"/>
  <c r="Q76" i="5"/>
  <c r="O76" i="6"/>
  <c r="P76" i="6"/>
  <c r="C77" i="5"/>
  <c r="D77" i="5"/>
  <c r="L76" i="6"/>
  <c r="K76" i="6"/>
  <c r="D79" i="9" l="1"/>
  <c r="B79" i="9"/>
  <c r="C79" i="9" s="1"/>
  <c r="A80" i="9"/>
  <c r="Q76" i="6"/>
  <c r="I76" i="6"/>
  <c r="E76" i="6"/>
  <c r="I77" i="5"/>
  <c r="M76" i="3"/>
  <c r="B80" i="1"/>
  <c r="C80" i="1" s="1"/>
  <c r="L80" i="1"/>
  <c r="M80" i="1" s="1"/>
  <c r="D80" i="1"/>
  <c r="E80" i="1" s="1"/>
  <c r="N80" i="1"/>
  <c r="O80" i="1" s="1"/>
  <c r="A81" i="1"/>
  <c r="P80" i="1"/>
  <c r="F80" i="1"/>
  <c r="G80" i="1" s="1"/>
  <c r="H80" i="1"/>
  <c r="I80" i="1" s="1"/>
  <c r="J80" i="1"/>
  <c r="K80" i="1" s="1"/>
  <c r="M76" i="6"/>
  <c r="B78" i="6"/>
  <c r="J78" i="6"/>
  <c r="F78" i="6"/>
  <c r="N78" i="6"/>
  <c r="Q79" i="1"/>
  <c r="U79" i="1"/>
  <c r="S79" i="1"/>
  <c r="T79" i="1"/>
  <c r="V79" i="1"/>
  <c r="G77" i="3"/>
  <c r="H77" i="3"/>
  <c r="I77" i="3" s="1"/>
  <c r="D78" i="5"/>
  <c r="C78" i="5"/>
  <c r="E78" i="5" s="1"/>
  <c r="K77" i="6"/>
  <c r="L77" i="6"/>
  <c r="Q77" i="5"/>
  <c r="H78" i="5"/>
  <c r="G78" i="5"/>
  <c r="O77" i="3"/>
  <c r="Q77" i="3" s="1"/>
  <c r="P77" i="3"/>
  <c r="O78" i="5"/>
  <c r="P78" i="5"/>
  <c r="G77" i="6"/>
  <c r="H77" i="6"/>
  <c r="C77" i="6"/>
  <c r="D77" i="6"/>
  <c r="L77" i="3"/>
  <c r="K77" i="3"/>
  <c r="P77" i="6"/>
  <c r="O77" i="6"/>
  <c r="E77" i="5"/>
  <c r="L78" i="5"/>
  <c r="K78" i="5"/>
  <c r="M78" i="5" s="1"/>
  <c r="J78" i="3"/>
  <c r="B78" i="3"/>
  <c r="C78" i="3" s="1"/>
  <c r="E78" i="3" s="1"/>
  <c r="N78" i="3"/>
  <c r="F78" i="3"/>
  <c r="A79" i="3"/>
  <c r="D80" i="9" l="1"/>
  <c r="A81" i="9"/>
  <c r="B80" i="9"/>
  <c r="C80" i="9" s="1"/>
  <c r="E77" i="6"/>
  <c r="Q78" i="5"/>
  <c r="O78" i="3"/>
  <c r="P78" i="3"/>
  <c r="M77" i="3"/>
  <c r="P78" i="6"/>
  <c r="O78" i="6"/>
  <c r="Q78" i="6" s="1"/>
  <c r="T80" i="1"/>
  <c r="Q80" i="1"/>
  <c r="S80" i="1"/>
  <c r="V80" i="1"/>
  <c r="U80" i="1"/>
  <c r="H78" i="6"/>
  <c r="G78" i="6"/>
  <c r="I78" i="6" s="1"/>
  <c r="D81" i="1"/>
  <c r="E81" i="1" s="1"/>
  <c r="N81" i="1"/>
  <c r="O81" i="1" s="1"/>
  <c r="F81" i="1"/>
  <c r="G81" i="1" s="1"/>
  <c r="P81" i="1"/>
  <c r="H81" i="1"/>
  <c r="I81" i="1" s="1"/>
  <c r="L81" i="1"/>
  <c r="M81" i="1" s="1"/>
  <c r="A82" i="1"/>
  <c r="B81" i="1"/>
  <c r="C81" i="1" s="1"/>
  <c r="J81" i="1"/>
  <c r="K81" i="1" s="1"/>
  <c r="K78" i="3"/>
  <c r="M78" i="3" s="1"/>
  <c r="L78" i="3"/>
  <c r="I78" i="5"/>
  <c r="L78" i="6"/>
  <c r="K78" i="6"/>
  <c r="M78" i="6" s="1"/>
  <c r="D78" i="6"/>
  <c r="C78" i="6"/>
  <c r="I77" i="6"/>
  <c r="H78" i="3"/>
  <c r="G78" i="3"/>
  <c r="I78" i="3" s="1"/>
  <c r="A80" i="3"/>
  <c r="J79" i="3"/>
  <c r="B79" i="3"/>
  <c r="C79" i="3" s="1"/>
  <c r="E79" i="3" s="1"/>
  <c r="F79" i="3"/>
  <c r="N79" i="3"/>
  <c r="Q77" i="6"/>
  <c r="M77" i="6"/>
  <c r="D81" i="9" l="1"/>
  <c r="A82" i="9"/>
  <c r="B81" i="9"/>
  <c r="C81" i="9" s="1"/>
  <c r="E78" i="6"/>
  <c r="P79" i="3"/>
  <c r="O79" i="3"/>
  <c r="Q79" i="3" s="1"/>
  <c r="A81" i="3"/>
  <c r="B80" i="3"/>
  <c r="C80" i="3" s="1"/>
  <c r="E80" i="3" s="1"/>
  <c r="J80" i="3"/>
  <c r="F80" i="3"/>
  <c r="N80" i="3"/>
  <c r="Q81" i="1"/>
  <c r="S81" i="1"/>
  <c r="V81" i="1"/>
  <c r="T81" i="1"/>
  <c r="U81" i="1"/>
  <c r="H82" i="1"/>
  <c r="I82" i="1" s="1"/>
  <c r="A83" i="1"/>
  <c r="J82" i="1"/>
  <c r="K82" i="1" s="1"/>
  <c r="F82" i="1"/>
  <c r="G82" i="1" s="1"/>
  <c r="N82" i="1"/>
  <c r="O82" i="1" s="1"/>
  <c r="B82" i="1"/>
  <c r="C82" i="1" s="1"/>
  <c r="L82" i="1"/>
  <c r="M82" i="1" s="1"/>
  <c r="D82" i="1"/>
  <c r="E82" i="1" s="1"/>
  <c r="P82" i="1"/>
  <c r="Q78" i="3"/>
  <c r="G79" i="3"/>
  <c r="H79" i="3"/>
  <c r="K79" i="3"/>
  <c r="L79" i="3"/>
  <c r="D82" i="9" l="1"/>
  <c r="B82" i="9"/>
  <c r="C82" i="9" s="1"/>
  <c r="A83" i="9"/>
  <c r="P80" i="3"/>
  <c r="O80" i="3"/>
  <c r="Q80" i="3" s="1"/>
  <c r="Q82" i="1"/>
  <c r="U82" i="1"/>
  <c r="V82" i="1"/>
  <c r="T82" i="1"/>
  <c r="S82" i="1"/>
  <c r="I79" i="3"/>
  <c r="L83" i="1"/>
  <c r="M83" i="1" s="1"/>
  <c r="D83" i="1"/>
  <c r="E83" i="1" s="1"/>
  <c r="F83" i="1"/>
  <c r="G83" i="1" s="1"/>
  <c r="N83" i="1"/>
  <c r="O83" i="1" s="1"/>
  <c r="J83" i="1"/>
  <c r="K83" i="1" s="1"/>
  <c r="H83" i="1"/>
  <c r="I83" i="1" s="1"/>
  <c r="P83" i="1"/>
  <c r="A84" i="1"/>
  <c r="B83" i="1"/>
  <c r="C83" i="1" s="1"/>
  <c r="G80" i="3"/>
  <c r="H80" i="3"/>
  <c r="K80" i="3"/>
  <c r="M80" i="3" s="1"/>
  <c r="L80" i="3"/>
  <c r="B81" i="3"/>
  <c r="C81" i="3" s="1"/>
  <c r="E81" i="3" s="1"/>
  <c r="N81" i="3"/>
  <c r="J81" i="3"/>
  <c r="A82" i="3"/>
  <c r="F81" i="3"/>
  <c r="M79" i="3"/>
  <c r="D83" i="9" l="1"/>
  <c r="B83" i="9"/>
  <c r="C83" i="9" s="1"/>
  <c r="A84" i="9"/>
  <c r="L81" i="3"/>
  <c r="K81" i="3"/>
  <c r="M81" i="3" s="1"/>
  <c r="B84" i="1"/>
  <c r="C84" i="1" s="1"/>
  <c r="N84" i="1"/>
  <c r="O84" i="1" s="1"/>
  <c r="D84" i="1"/>
  <c r="E84" i="1" s="1"/>
  <c r="F84" i="1"/>
  <c r="G84" i="1" s="1"/>
  <c r="P84" i="1"/>
  <c r="J84" i="1"/>
  <c r="K84" i="1" s="1"/>
  <c r="H84" i="1"/>
  <c r="I84" i="1" s="1"/>
  <c r="L84" i="1"/>
  <c r="M84" i="1" s="1"/>
  <c r="A85" i="1"/>
  <c r="O81" i="3"/>
  <c r="P81" i="3"/>
  <c r="S83" i="1"/>
  <c r="T83" i="1"/>
  <c r="Q83" i="1"/>
  <c r="U83" i="1"/>
  <c r="V83" i="1"/>
  <c r="I80" i="3"/>
  <c r="H81" i="3"/>
  <c r="G81" i="3"/>
  <c r="I81" i="3" s="1"/>
  <c r="A83" i="3"/>
  <c r="F82" i="3"/>
  <c r="J82" i="3"/>
  <c r="N82" i="3"/>
  <c r="B82" i="3"/>
  <c r="C82" i="3" s="1"/>
  <c r="E82" i="3" s="1"/>
  <c r="D84" i="9" l="1"/>
  <c r="A85" i="9"/>
  <c r="B84" i="9"/>
  <c r="C84" i="9" s="1"/>
  <c r="L82" i="3"/>
  <c r="K82" i="3"/>
  <c r="M82" i="3" s="1"/>
  <c r="G82" i="3"/>
  <c r="H82" i="3"/>
  <c r="Q84" i="1"/>
  <c r="T84" i="1"/>
  <c r="S84" i="1"/>
  <c r="V84" i="1"/>
  <c r="U84" i="1"/>
  <c r="B83" i="3"/>
  <c r="C83" i="3" s="1"/>
  <c r="E83" i="3" s="1"/>
  <c r="J83" i="3"/>
  <c r="N83" i="3"/>
  <c r="F83" i="3"/>
  <c r="A84" i="3"/>
  <c r="Q81" i="3"/>
  <c r="F85" i="1"/>
  <c r="G85" i="1" s="1"/>
  <c r="P85" i="1"/>
  <c r="A86" i="1"/>
  <c r="H85" i="1"/>
  <c r="I85" i="1" s="1"/>
  <c r="B85" i="1"/>
  <c r="C85" i="1" s="1"/>
  <c r="L85" i="1"/>
  <c r="M85" i="1" s="1"/>
  <c r="J85" i="1"/>
  <c r="K85" i="1" s="1"/>
  <c r="N85" i="1"/>
  <c r="O85" i="1" s="1"/>
  <c r="D85" i="1"/>
  <c r="E85" i="1" s="1"/>
  <c r="O82" i="3"/>
  <c r="P82" i="3"/>
  <c r="Q82" i="3" s="1"/>
  <c r="D85" i="9" l="1"/>
  <c r="A86" i="9"/>
  <c r="B85" i="9"/>
  <c r="C85" i="9" s="1"/>
  <c r="F84" i="3"/>
  <c r="A85" i="3"/>
  <c r="J84" i="3"/>
  <c r="N84" i="3"/>
  <c r="B84" i="3"/>
  <c r="C84" i="3" s="1"/>
  <c r="E84" i="3" s="1"/>
  <c r="H83" i="3"/>
  <c r="G83" i="3"/>
  <c r="I83" i="3" s="1"/>
  <c r="I82" i="3"/>
  <c r="P83" i="3"/>
  <c r="O83" i="3"/>
  <c r="Q83" i="3" s="1"/>
  <c r="K83" i="3"/>
  <c r="L83" i="3"/>
  <c r="N86" i="1"/>
  <c r="O86" i="1" s="1"/>
  <c r="P86" i="1"/>
  <c r="D86" i="1"/>
  <c r="E86" i="1" s="1"/>
  <c r="A87" i="1"/>
  <c r="J86" i="1"/>
  <c r="K86" i="1" s="1"/>
  <c r="F86" i="1"/>
  <c r="G86" i="1" s="1"/>
  <c r="L86" i="1"/>
  <c r="M86" i="1" s="1"/>
  <c r="H86" i="1"/>
  <c r="I86" i="1" s="1"/>
  <c r="B86" i="1"/>
  <c r="C86" i="1" s="1"/>
  <c r="Q85" i="1"/>
  <c r="T85" i="1"/>
  <c r="S85" i="1"/>
  <c r="U85" i="1"/>
  <c r="V85" i="1"/>
  <c r="D86" i="9" l="1"/>
  <c r="B86" i="9"/>
  <c r="C86" i="9" s="1"/>
  <c r="A87" i="9"/>
  <c r="V86" i="1"/>
  <c r="U86" i="1"/>
  <c r="S86" i="1"/>
  <c r="Q86" i="1"/>
  <c r="T86" i="1"/>
  <c r="J87" i="1"/>
  <c r="K87" i="1" s="1"/>
  <c r="L87" i="1"/>
  <c r="M87" i="1" s="1"/>
  <c r="H87" i="1"/>
  <c r="I87" i="1" s="1"/>
  <c r="D87" i="1"/>
  <c r="E87" i="1" s="1"/>
  <c r="N87" i="1"/>
  <c r="O87" i="1" s="1"/>
  <c r="F87" i="1"/>
  <c r="G87" i="1" s="1"/>
  <c r="P87" i="1"/>
  <c r="A88" i="1"/>
  <c r="B87" i="1"/>
  <c r="C87" i="1" s="1"/>
  <c r="M83" i="3"/>
  <c r="A86" i="3"/>
  <c r="B85" i="3"/>
  <c r="C85" i="3" s="1"/>
  <c r="E85" i="3" s="1"/>
  <c r="J85" i="3"/>
  <c r="N85" i="3"/>
  <c r="F85" i="3"/>
  <c r="P84" i="3"/>
  <c r="O84" i="3"/>
  <c r="Q84" i="3" s="1"/>
  <c r="K84" i="3"/>
  <c r="L84" i="3"/>
  <c r="H84" i="3"/>
  <c r="G84" i="3"/>
  <c r="I84" i="3" s="1"/>
  <c r="D87" i="9" l="1"/>
  <c r="B87" i="9"/>
  <c r="C87" i="9" s="1"/>
  <c r="A88" i="9"/>
  <c r="M84" i="3"/>
  <c r="B88" i="1"/>
  <c r="C88" i="1" s="1"/>
  <c r="L88" i="1"/>
  <c r="M88" i="1" s="1"/>
  <c r="D88" i="1"/>
  <c r="E88" i="1" s="1"/>
  <c r="N88" i="1"/>
  <c r="O88" i="1" s="1"/>
  <c r="F88" i="1"/>
  <c r="G88" i="1" s="1"/>
  <c r="H88" i="1"/>
  <c r="I88" i="1" s="1"/>
  <c r="J88" i="1"/>
  <c r="K88" i="1" s="1"/>
  <c r="P88" i="1"/>
  <c r="A89" i="1"/>
  <c r="S87" i="1"/>
  <c r="Q87" i="1"/>
  <c r="U87" i="1"/>
  <c r="V87" i="1"/>
  <c r="T87" i="1"/>
  <c r="K85" i="3"/>
  <c r="M85" i="3" s="1"/>
  <c r="L85" i="3"/>
  <c r="J86" i="3"/>
  <c r="N86" i="3"/>
  <c r="B86" i="3"/>
  <c r="C86" i="3" s="1"/>
  <c r="E86" i="3" s="1"/>
  <c r="A87" i="3"/>
  <c r="F86" i="3"/>
  <c r="G85" i="3"/>
  <c r="H85" i="3"/>
  <c r="O85" i="3"/>
  <c r="P85" i="3"/>
  <c r="Q85" i="3" s="1"/>
  <c r="D88" i="9" l="1"/>
  <c r="A89" i="9"/>
  <c r="B88" i="9"/>
  <c r="C88" i="9" s="1"/>
  <c r="I85" i="3"/>
  <c r="G86" i="3"/>
  <c r="H86" i="3"/>
  <c r="F87" i="3"/>
  <c r="J87" i="3"/>
  <c r="A88" i="3"/>
  <c r="N87" i="3"/>
  <c r="B87" i="3"/>
  <c r="C87" i="3" s="1"/>
  <c r="E87" i="3" s="1"/>
  <c r="P86" i="3"/>
  <c r="O86" i="3"/>
  <c r="Q86" i="3" s="1"/>
  <c r="K86" i="3"/>
  <c r="L86" i="3"/>
  <c r="M86" i="3" s="1"/>
  <c r="P89" i="1"/>
  <c r="F89" i="1"/>
  <c r="G89" i="1" s="1"/>
  <c r="H89" i="1"/>
  <c r="I89" i="1" s="1"/>
  <c r="A90" i="1"/>
  <c r="B89" i="1"/>
  <c r="C89" i="1" s="1"/>
  <c r="L89" i="1"/>
  <c r="M89" i="1" s="1"/>
  <c r="J89" i="1"/>
  <c r="K89" i="1" s="1"/>
  <c r="N89" i="1"/>
  <c r="O89" i="1" s="1"/>
  <c r="D89" i="1"/>
  <c r="E89" i="1" s="1"/>
  <c r="V88" i="1"/>
  <c r="T88" i="1"/>
  <c r="U88" i="1"/>
  <c r="Q88" i="1"/>
  <c r="S88" i="1"/>
  <c r="D89" i="9" l="1"/>
  <c r="A90" i="9"/>
  <c r="B89" i="9"/>
  <c r="C89" i="9" s="1"/>
  <c r="S89" i="1"/>
  <c r="Q89" i="1"/>
  <c r="T89" i="1"/>
  <c r="V89" i="1"/>
  <c r="U89" i="1"/>
  <c r="H87" i="3"/>
  <c r="G87" i="3"/>
  <c r="A91" i="1"/>
  <c r="J90" i="1"/>
  <c r="K90" i="1" s="1"/>
  <c r="L90" i="1"/>
  <c r="M90" i="1" s="1"/>
  <c r="F90" i="1"/>
  <c r="G90" i="1" s="1"/>
  <c r="P90" i="1"/>
  <c r="N90" i="1"/>
  <c r="O90" i="1" s="1"/>
  <c r="B90" i="1"/>
  <c r="C90" i="1" s="1"/>
  <c r="D90" i="1"/>
  <c r="E90" i="1" s="1"/>
  <c r="H90" i="1"/>
  <c r="I90" i="1" s="1"/>
  <c r="O87" i="3"/>
  <c r="P87" i="3"/>
  <c r="Q87" i="3" s="1"/>
  <c r="K87" i="3"/>
  <c r="L87" i="3"/>
  <c r="B88" i="3"/>
  <c r="C88" i="3" s="1"/>
  <c r="E88" i="3" s="1"/>
  <c r="N88" i="3"/>
  <c r="J88" i="3"/>
  <c r="F88" i="3"/>
  <c r="A89" i="3"/>
  <c r="I86" i="3"/>
  <c r="D90" i="9" l="1"/>
  <c r="B90" i="9"/>
  <c r="C90" i="9" s="1"/>
  <c r="A91" i="9"/>
  <c r="G88" i="3"/>
  <c r="I88" i="3" s="1"/>
  <c r="H88" i="3"/>
  <c r="D91" i="1"/>
  <c r="E91" i="1" s="1"/>
  <c r="L91" i="1"/>
  <c r="M91" i="1" s="1"/>
  <c r="N91" i="1"/>
  <c r="O91" i="1" s="1"/>
  <c r="F91" i="1"/>
  <c r="G91" i="1" s="1"/>
  <c r="P91" i="1"/>
  <c r="A92" i="1"/>
  <c r="H91" i="1"/>
  <c r="I91" i="1" s="1"/>
  <c r="J91" i="1"/>
  <c r="K91" i="1" s="1"/>
  <c r="B91" i="1"/>
  <c r="C91" i="1" s="1"/>
  <c r="K88" i="3"/>
  <c r="L88" i="3"/>
  <c r="I87" i="3"/>
  <c r="M87" i="3"/>
  <c r="O88" i="3"/>
  <c r="Q88" i="3" s="1"/>
  <c r="P88" i="3"/>
  <c r="T90" i="1"/>
  <c r="Q90" i="1"/>
  <c r="U90" i="1"/>
  <c r="V90" i="1"/>
  <c r="S90" i="1"/>
  <c r="B89" i="3"/>
  <c r="C89" i="3" s="1"/>
  <c r="E89" i="3" s="1"/>
  <c r="J89" i="3"/>
  <c r="A90" i="3"/>
  <c r="N89" i="3"/>
  <c r="F89" i="3"/>
  <c r="D91" i="9" l="1"/>
  <c r="A92" i="9"/>
  <c r="B91" i="9"/>
  <c r="C91" i="9" s="1"/>
  <c r="Q91" i="1"/>
  <c r="U91" i="1"/>
  <c r="V91" i="1"/>
  <c r="S91" i="1"/>
  <c r="T91" i="1"/>
  <c r="M88" i="3"/>
  <c r="G89" i="3"/>
  <c r="H89" i="3"/>
  <c r="O89" i="3"/>
  <c r="Q89" i="3" s="1"/>
  <c r="P89" i="3"/>
  <c r="L89" i="3"/>
  <c r="K89" i="3"/>
  <c r="M89" i="3" s="1"/>
  <c r="F92" i="1"/>
  <c r="G92" i="1" s="1"/>
  <c r="H92" i="1"/>
  <c r="I92" i="1" s="1"/>
  <c r="A93" i="1"/>
  <c r="B92" i="1"/>
  <c r="C92" i="1" s="1"/>
  <c r="N92" i="1"/>
  <c r="O92" i="1" s="1"/>
  <c r="D92" i="1"/>
  <c r="E92" i="1" s="1"/>
  <c r="J92" i="1"/>
  <c r="K92" i="1" s="1"/>
  <c r="L92" i="1"/>
  <c r="M92" i="1" s="1"/>
  <c r="P92" i="1"/>
  <c r="F90" i="3"/>
  <c r="N90" i="3"/>
  <c r="A91" i="3"/>
  <c r="B90" i="3"/>
  <c r="C90" i="3" s="1"/>
  <c r="E90" i="3" s="1"/>
  <c r="J90" i="3"/>
  <c r="D92" i="9" l="1"/>
  <c r="A93" i="9"/>
  <c r="B92" i="9"/>
  <c r="C92" i="9" s="1"/>
  <c r="I89" i="3"/>
  <c r="G90" i="3"/>
  <c r="I90" i="3" s="1"/>
  <c r="H90" i="3"/>
  <c r="J91" i="3"/>
  <c r="A92" i="3"/>
  <c r="N91" i="3"/>
  <c r="F91" i="3"/>
  <c r="B91" i="3"/>
  <c r="C91" i="3" s="1"/>
  <c r="E91" i="3" s="1"/>
  <c r="S92" i="1"/>
  <c r="Q92" i="1"/>
  <c r="U92" i="1"/>
  <c r="T92" i="1"/>
  <c r="V92" i="1"/>
  <c r="L90" i="3"/>
  <c r="K90" i="3"/>
  <c r="O90" i="3"/>
  <c r="P90" i="3"/>
  <c r="J93" i="1"/>
  <c r="K93" i="1" s="1"/>
  <c r="A94" i="1"/>
  <c r="B93" i="1"/>
  <c r="C93" i="1" s="1"/>
  <c r="L93" i="1"/>
  <c r="M93" i="1" s="1"/>
  <c r="H93" i="1"/>
  <c r="I93" i="1" s="1"/>
  <c r="P93" i="1"/>
  <c r="D93" i="1"/>
  <c r="E93" i="1" s="1"/>
  <c r="F93" i="1"/>
  <c r="G93" i="1" s="1"/>
  <c r="N93" i="1"/>
  <c r="O93" i="1" s="1"/>
  <c r="D93" i="9" l="1"/>
  <c r="A94" i="9"/>
  <c r="B93" i="9"/>
  <c r="C93" i="9" s="1"/>
  <c r="Q93" i="1"/>
  <c r="T93" i="1"/>
  <c r="S93" i="1"/>
  <c r="V93" i="1"/>
  <c r="U93" i="1"/>
  <c r="M90" i="3"/>
  <c r="H91" i="3"/>
  <c r="G91" i="3"/>
  <c r="I91" i="3" s="1"/>
  <c r="A93" i="3"/>
  <c r="B92" i="3"/>
  <c r="C92" i="3" s="1"/>
  <c r="E92" i="3" s="1"/>
  <c r="J92" i="3"/>
  <c r="N92" i="3"/>
  <c r="F92" i="3"/>
  <c r="K91" i="3"/>
  <c r="L91" i="3"/>
  <c r="J94" i="1"/>
  <c r="K94" i="1" s="1"/>
  <c r="L94" i="1"/>
  <c r="M94" i="1" s="1"/>
  <c r="D94" i="1"/>
  <c r="E94" i="1" s="1"/>
  <c r="H94" i="1"/>
  <c r="I94" i="1" s="1"/>
  <c r="A95" i="1"/>
  <c r="F94" i="1"/>
  <c r="G94" i="1" s="1"/>
  <c r="N94" i="1"/>
  <c r="O94" i="1" s="1"/>
  <c r="P94" i="1"/>
  <c r="B94" i="1"/>
  <c r="C94" i="1" s="1"/>
  <c r="O91" i="3"/>
  <c r="P91" i="3"/>
  <c r="Q90" i="3"/>
  <c r="D94" i="9" l="1"/>
  <c r="A95" i="9"/>
  <c r="B94" i="9"/>
  <c r="C94" i="9" s="1"/>
  <c r="M91" i="3"/>
  <c r="Q94" i="1"/>
  <c r="U94" i="1"/>
  <c r="S94" i="1"/>
  <c r="T94" i="1"/>
  <c r="V94" i="1"/>
  <c r="G92" i="3"/>
  <c r="H92" i="3"/>
  <c r="I92" i="3" s="1"/>
  <c r="N95" i="1"/>
  <c r="O95" i="1" s="1"/>
  <c r="F95" i="1"/>
  <c r="G95" i="1" s="1"/>
  <c r="P95" i="1"/>
  <c r="A96" i="1"/>
  <c r="L95" i="1"/>
  <c r="M95" i="1" s="1"/>
  <c r="H95" i="1"/>
  <c r="I95" i="1" s="1"/>
  <c r="J95" i="1"/>
  <c r="K95" i="1" s="1"/>
  <c r="D95" i="1"/>
  <c r="E95" i="1" s="1"/>
  <c r="B95" i="1"/>
  <c r="C95" i="1" s="1"/>
  <c r="O92" i="3"/>
  <c r="P92" i="3"/>
  <c r="L92" i="3"/>
  <c r="K92" i="3"/>
  <c r="M92" i="3" s="1"/>
  <c r="Q91" i="3"/>
  <c r="B93" i="3"/>
  <c r="C93" i="3" s="1"/>
  <c r="E93" i="3" s="1"/>
  <c r="J93" i="3"/>
  <c r="A94" i="3"/>
  <c r="F93" i="3"/>
  <c r="N93" i="3"/>
  <c r="D95" i="9" l="1"/>
  <c r="B95" i="9"/>
  <c r="C95" i="9" s="1"/>
  <c r="A96" i="9"/>
  <c r="K93" i="3"/>
  <c r="M93" i="3" s="1"/>
  <c r="L93" i="3"/>
  <c r="J96" i="1"/>
  <c r="K96" i="1" s="1"/>
  <c r="L96" i="1"/>
  <c r="M96" i="1" s="1"/>
  <c r="A97" i="1"/>
  <c r="B96" i="1"/>
  <c r="C96" i="1" s="1"/>
  <c r="N96" i="1"/>
  <c r="O96" i="1" s="1"/>
  <c r="P96" i="1"/>
  <c r="F96" i="1"/>
  <c r="G96" i="1" s="1"/>
  <c r="H96" i="1"/>
  <c r="I96" i="1" s="1"/>
  <c r="D96" i="1"/>
  <c r="E96" i="1" s="1"/>
  <c r="P93" i="3"/>
  <c r="O93" i="3"/>
  <c r="Q93" i="3" s="1"/>
  <c r="Q92" i="3"/>
  <c r="S95" i="1"/>
  <c r="T95" i="1"/>
  <c r="V95" i="1"/>
  <c r="U95" i="1"/>
  <c r="Q95" i="1"/>
  <c r="H93" i="3"/>
  <c r="G93" i="3"/>
  <c r="I93" i="3" s="1"/>
  <c r="A95" i="3"/>
  <c r="B94" i="3"/>
  <c r="C94" i="3" s="1"/>
  <c r="E94" i="3" s="1"/>
  <c r="J94" i="3"/>
  <c r="N94" i="3"/>
  <c r="F94" i="3"/>
  <c r="D96" i="9" l="1"/>
  <c r="A97" i="9"/>
  <c r="B96" i="9"/>
  <c r="C96" i="9" s="1"/>
  <c r="K94" i="3"/>
  <c r="M94" i="3" s="1"/>
  <c r="L94" i="3"/>
  <c r="S96" i="1"/>
  <c r="U96" i="1"/>
  <c r="V96" i="1"/>
  <c r="Q96" i="1"/>
  <c r="T96" i="1"/>
  <c r="B95" i="3"/>
  <c r="C95" i="3" s="1"/>
  <c r="E95" i="3" s="1"/>
  <c r="N95" i="3"/>
  <c r="A96" i="3"/>
  <c r="J95" i="3"/>
  <c r="F95" i="3"/>
  <c r="H94" i="3"/>
  <c r="G94" i="3"/>
  <c r="I94" i="3" s="1"/>
  <c r="J97" i="1"/>
  <c r="K97" i="1" s="1"/>
  <c r="A98" i="1"/>
  <c r="L97" i="1"/>
  <c r="M97" i="1" s="1"/>
  <c r="N97" i="1"/>
  <c r="O97" i="1" s="1"/>
  <c r="H97" i="1"/>
  <c r="I97" i="1" s="1"/>
  <c r="D97" i="1"/>
  <c r="E97" i="1" s="1"/>
  <c r="P97" i="1"/>
  <c r="B97" i="1"/>
  <c r="C97" i="1" s="1"/>
  <c r="F97" i="1"/>
  <c r="G97" i="1" s="1"/>
  <c r="O94" i="3"/>
  <c r="Q94" i="3" s="1"/>
  <c r="P94" i="3"/>
  <c r="D97" i="9" l="1"/>
  <c r="B97" i="9"/>
  <c r="C97" i="9" s="1"/>
  <c r="A98" i="9"/>
  <c r="L95" i="3"/>
  <c r="K95" i="3"/>
  <c r="M95" i="3" s="1"/>
  <c r="B98" i="1"/>
  <c r="C98" i="1" s="1"/>
  <c r="N98" i="1"/>
  <c r="O98" i="1" s="1"/>
  <c r="D98" i="1"/>
  <c r="E98" i="1" s="1"/>
  <c r="J98" i="1"/>
  <c r="K98" i="1" s="1"/>
  <c r="P98" i="1"/>
  <c r="A99" i="1"/>
  <c r="F98" i="1"/>
  <c r="G98" i="1" s="1"/>
  <c r="H98" i="1"/>
  <c r="I98" i="1" s="1"/>
  <c r="L98" i="1"/>
  <c r="M98" i="1" s="1"/>
  <c r="V97" i="1"/>
  <c r="S97" i="1"/>
  <c r="Q97" i="1"/>
  <c r="T97" i="1"/>
  <c r="U97" i="1"/>
  <c r="H95" i="3"/>
  <c r="G95" i="3"/>
  <c r="I95" i="3" s="1"/>
  <c r="F96" i="3"/>
  <c r="B96" i="3"/>
  <c r="C96" i="3" s="1"/>
  <c r="E96" i="3" s="1"/>
  <c r="N96" i="3"/>
  <c r="J96" i="3"/>
  <c r="A97" i="3"/>
  <c r="O95" i="3"/>
  <c r="Q95" i="3" s="1"/>
  <c r="P95" i="3"/>
  <c r="D98" i="9" l="1"/>
  <c r="B98" i="9"/>
  <c r="C98" i="9" s="1"/>
  <c r="A99" i="9"/>
  <c r="A98" i="3"/>
  <c r="B97" i="3"/>
  <c r="C97" i="3" s="1"/>
  <c r="E97" i="3" s="1"/>
  <c r="F97" i="3"/>
  <c r="J97" i="3"/>
  <c r="N97" i="3"/>
  <c r="T98" i="1"/>
  <c r="Q98" i="1"/>
  <c r="V98" i="1"/>
  <c r="U98" i="1"/>
  <c r="S98" i="1"/>
  <c r="K96" i="3"/>
  <c r="L96" i="3"/>
  <c r="H99" i="1"/>
  <c r="I99" i="1" s="1"/>
  <c r="A100" i="1"/>
  <c r="J99" i="1"/>
  <c r="K99" i="1" s="1"/>
  <c r="F99" i="1"/>
  <c r="G99" i="1" s="1"/>
  <c r="N99" i="1"/>
  <c r="O99" i="1" s="1"/>
  <c r="L99" i="1"/>
  <c r="M99" i="1" s="1"/>
  <c r="D99" i="1"/>
  <c r="E99" i="1" s="1"/>
  <c r="P99" i="1"/>
  <c r="B99" i="1"/>
  <c r="C99" i="1" s="1"/>
  <c r="O96" i="3"/>
  <c r="P96" i="3"/>
  <c r="G96" i="3"/>
  <c r="I96" i="3" s="1"/>
  <c r="H96" i="3"/>
  <c r="D99" i="9" l="1"/>
  <c r="A100" i="9"/>
  <c r="B99" i="9"/>
  <c r="C99" i="9" s="1"/>
  <c r="Q96" i="3"/>
  <c r="B100" i="1"/>
  <c r="C100" i="1" s="1"/>
  <c r="L100" i="1"/>
  <c r="M100" i="1" s="1"/>
  <c r="D100" i="1"/>
  <c r="E100" i="1" s="1"/>
  <c r="N100" i="1"/>
  <c r="O100" i="1" s="1"/>
  <c r="J100" i="1"/>
  <c r="K100" i="1" s="1"/>
  <c r="F100" i="1"/>
  <c r="G100" i="1" s="1"/>
  <c r="H100" i="1"/>
  <c r="I100" i="1" s="1"/>
  <c r="P100" i="1"/>
  <c r="A101" i="1"/>
  <c r="U99" i="1"/>
  <c r="S99" i="1"/>
  <c r="T99" i="1"/>
  <c r="V99" i="1"/>
  <c r="Q99" i="1"/>
  <c r="K97" i="3"/>
  <c r="M97" i="3" s="1"/>
  <c r="L97" i="3"/>
  <c r="M96" i="3"/>
  <c r="G97" i="3"/>
  <c r="H97" i="3"/>
  <c r="P97" i="3"/>
  <c r="O97" i="3"/>
  <c r="Q97" i="3" s="1"/>
  <c r="J98" i="3"/>
  <c r="A99" i="3"/>
  <c r="N98" i="3"/>
  <c r="F98" i="3"/>
  <c r="B98" i="3"/>
  <c r="C98" i="3" s="1"/>
  <c r="E98" i="3" s="1"/>
  <c r="D100" i="9" l="1"/>
  <c r="A101" i="9"/>
  <c r="B100" i="9"/>
  <c r="C100" i="9" s="1"/>
  <c r="L98" i="3"/>
  <c r="K98" i="3"/>
  <c r="M98" i="3" s="1"/>
  <c r="F99" i="3"/>
  <c r="A100" i="3"/>
  <c r="J99" i="3"/>
  <c r="N99" i="3"/>
  <c r="B99" i="3"/>
  <c r="C99" i="3" s="1"/>
  <c r="E99" i="3" s="1"/>
  <c r="I97" i="3"/>
  <c r="G98" i="3"/>
  <c r="H98" i="3"/>
  <c r="F101" i="1"/>
  <c r="G101" i="1" s="1"/>
  <c r="P101" i="1"/>
  <c r="H101" i="1"/>
  <c r="I101" i="1" s="1"/>
  <c r="A102" i="1"/>
  <c r="D101" i="1"/>
  <c r="E101" i="1" s="1"/>
  <c r="L101" i="1"/>
  <c r="M101" i="1" s="1"/>
  <c r="J101" i="1"/>
  <c r="K101" i="1" s="1"/>
  <c r="N101" i="1"/>
  <c r="O101" i="1" s="1"/>
  <c r="B101" i="1"/>
  <c r="C101" i="1" s="1"/>
  <c r="O98" i="3"/>
  <c r="P98" i="3"/>
  <c r="Q98" i="3" s="1"/>
  <c r="S100" i="1"/>
  <c r="Q100" i="1"/>
  <c r="V100" i="1"/>
  <c r="U100" i="1"/>
  <c r="T100" i="1"/>
  <c r="D101" i="9" l="1"/>
  <c r="A102" i="9"/>
  <c r="B101" i="9"/>
  <c r="C101" i="9" s="1"/>
  <c r="A103" i="1"/>
  <c r="J102" i="1"/>
  <c r="K102" i="1" s="1"/>
  <c r="L102" i="1"/>
  <c r="M102" i="1" s="1"/>
  <c r="N102" i="1"/>
  <c r="O102" i="1" s="1"/>
  <c r="D102" i="1"/>
  <c r="E102" i="1" s="1"/>
  <c r="P102" i="1"/>
  <c r="F102" i="1"/>
  <c r="G102" i="1" s="1"/>
  <c r="H102" i="1"/>
  <c r="I102" i="1" s="1"/>
  <c r="B102" i="1"/>
  <c r="C102" i="1" s="1"/>
  <c r="P99" i="3"/>
  <c r="O99" i="3"/>
  <c r="Q99" i="3" s="1"/>
  <c r="G99" i="3"/>
  <c r="H99" i="3"/>
  <c r="I99" i="3" s="1"/>
  <c r="K99" i="3"/>
  <c r="L99" i="3"/>
  <c r="V101" i="1"/>
  <c r="S101" i="1"/>
  <c r="T101" i="1"/>
  <c r="Q101" i="1"/>
  <c r="U101" i="1"/>
  <c r="B100" i="3"/>
  <c r="C100" i="3" s="1"/>
  <c r="E100" i="3" s="1"/>
  <c r="J100" i="3"/>
  <c r="N100" i="3"/>
  <c r="A101" i="3"/>
  <c r="F100" i="3"/>
  <c r="I98" i="3"/>
  <c r="D102" i="9" l="1"/>
  <c r="B102" i="9"/>
  <c r="C102" i="9" s="1"/>
  <c r="A103" i="9"/>
  <c r="B101" i="3"/>
  <c r="C101" i="3" s="1"/>
  <c r="E101" i="3" s="1"/>
  <c r="N101" i="3"/>
  <c r="F101" i="3"/>
  <c r="J101" i="3"/>
  <c r="A102" i="3"/>
  <c r="O100" i="3"/>
  <c r="P100" i="3"/>
  <c r="K100" i="3"/>
  <c r="L100" i="3"/>
  <c r="M99" i="3"/>
  <c r="V102" i="1"/>
  <c r="Q102" i="1"/>
  <c r="S102" i="1"/>
  <c r="U102" i="1"/>
  <c r="T102" i="1"/>
  <c r="H100" i="3"/>
  <c r="G100" i="3"/>
  <c r="L103" i="1"/>
  <c r="M103" i="1" s="1"/>
  <c r="D103" i="1"/>
  <c r="E103" i="1" s="1"/>
  <c r="N103" i="1"/>
  <c r="O103" i="1" s="1"/>
  <c r="P103" i="1"/>
  <c r="F103" i="1"/>
  <c r="G103" i="1" s="1"/>
  <c r="A104" i="1"/>
  <c r="H103" i="1"/>
  <c r="I103" i="1" s="1"/>
  <c r="J103" i="1"/>
  <c r="K103" i="1" s="1"/>
  <c r="B103" i="1"/>
  <c r="C103" i="1" s="1"/>
  <c r="D103" i="9" l="1"/>
  <c r="B103" i="9"/>
  <c r="C103" i="9" s="1"/>
  <c r="A104" i="9"/>
  <c r="P104" i="1"/>
  <c r="F104" i="1"/>
  <c r="G104" i="1" s="1"/>
  <c r="H104" i="1"/>
  <c r="I104" i="1" s="1"/>
  <c r="B104" i="1"/>
  <c r="C104" i="1" s="1"/>
  <c r="L104" i="1"/>
  <c r="M104" i="1" s="1"/>
  <c r="A105" i="1"/>
  <c r="D104" i="1"/>
  <c r="E104" i="1" s="1"/>
  <c r="J104" i="1"/>
  <c r="K104" i="1" s="1"/>
  <c r="N104" i="1"/>
  <c r="O104" i="1" s="1"/>
  <c r="Q100" i="3"/>
  <c r="T103" i="1"/>
  <c r="V103" i="1"/>
  <c r="Q103" i="1"/>
  <c r="S103" i="1"/>
  <c r="U103" i="1"/>
  <c r="B102" i="3"/>
  <c r="C102" i="3" s="1"/>
  <c r="E102" i="3" s="1"/>
  <c r="F102" i="3"/>
  <c r="N102" i="3"/>
  <c r="J102" i="3"/>
  <c r="A103" i="3"/>
  <c r="H101" i="3"/>
  <c r="G101" i="3"/>
  <c r="I101" i="3" s="1"/>
  <c r="O101" i="3"/>
  <c r="P101" i="3"/>
  <c r="L101" i="3"/>
  <c r="K101" i="3"/>
  <c r="M101" i="3" s="1"/>
  <c r="I100" i="3"/>
  <c r="M100" i="3"/>
  <c r="D104" i="9" l="1"/>
  <c r="A105" i="9"/>
  <c r="B104" i="9"/>
  <c r="C104" i="9" s="1"/>
  <c r="Q101" i="3"/>
  <c r="D105" i="1"/>
  <c r="E105" i="1" s="1"/>
  <c r="N105" i="1"/>
  <c r="O105" i="1" s="1"/>
  <c r="F105" i="1"/>
  <c r="G105" i="1" s="1"/>
  <c r="P105" i="1"/>
  <c r="J105" i="1"/>
  <c r="K105" i="1" s="1"/>
  <c r="A106" i="1"/>
  <c r="B105" i="1"/>
  <c r="C105" i="1" s="1"/>
  <c r="L105" i="1"/>
  <c r="M105" i="1" s="1"/>
  <c r="H105" i="1"/>
  <c r="I105" i="1" s="1"/>
  <c r="J103" i="3"/>
  <c r="A104" i="3"/>
  <c r="B103" i="3"/>
  <c r="C103" i="3" s="1"/>
  <c r="E103" i="3" s="1"/>
  <c r="F103" i="3"/>
  <c r="N103" i="3"/>
  <c r="O102" i="3"/>
  <c r="Q102" i="3" s="1"/>
  <c r="P102" i="3"/>
  <c r="L102" i="3"/>
  <c r="K102" i="3"/>
  <c r="M102" i="3" s="1"/>
  <c r="G102" i="3"/>
  <c r="I102" i="3" s="1"/>
  <c r="H102" i="3"/>
  <c r="Q104" i="1"/>
  <c r="S104" i="1"/>
  <c r="T104" i="1"/>
  <c r="U104" i="1"/>
  <c r="V104" i="1"/>
  <c r="D105" i="9" l="1"/>
  <c r="A106" i="9"/>
  <c r="B105" i="9"/>
  <c r="C105" i="9" s="1"/>
  <c r="P103" i="3"/>
  <c r="O103" i="3"/>
  <c r="Q103" i="3" s="1"/>
  <c r="B106" i="1"/>
  <c r="C106" i="1" s="1"/>
  <c r="N106" i="1"/>
  <c r="O106" i="1" s="1"/>
  <c r="F106" i="1"/>
  <c r="G106" i="1" s="1"/>
  <c r="L106" i="1"/>
  <c r="M106" i="1" s="1"/>
  <c r="A107" i="1"/>
  <c r="D106" i="1"/>
  <c r="E106" i="1" s="1"/>
  <c r="H106" i="1"/>
  <c r="I106" i="1" s="1"/>
  <c r="P106" i="1"/>
  <c r="J106" i="1"/>
  <c r="K106" i="1" s="1"/>
  <c r="H103" i="3"/>
  <c r="G103" i="3"/>
  <c r="I103" i="3" s="1"/>
  <c r="Q105" i="1"/>
  <c r="V105" i="1"/>
  <c r="S105" i="1"/>
  <c r="T105" i="1"/>
  <c r="U105" i="1"/>
  <c r="F104" i="3"/>
  <c r="J104" i="3"/>
  <c r="N104" i="3"/>
  <c r="B104" i="3"/>
  <c r="C104" i="3" s="1"/>
  <c r="E104" i="3" s="1"/>
  <c r="A105" i="3"/>
  <c r="L103" i="3"/>
  <c r="K103" i="3"/>
  <c r="D106" i="9" l="1"/>
  <c r="B106" i="9"/>
  <c r="C106" i="9" s="1"/>
  <c r="A107" i="9"/>
  <c r="J105" i="3"/>
  <c r="N105" i="3"/>
  <c r="A106" i="3"/>
  <c r="B105" i="3"/>
  <c r="C105" i="3" s="1"/>
  <c r="E105" i="3" s="1"/>
  <c r="F105" i="3"/>
  <c r="F107" i="1"/>
  <c r="G107" i="1" s="1"/>
  <c r="A108" i="1"/>
  <c r="J107" i="1"/>
  <c r="K107" i="1" s="1"/>
  <c r="P107" i="1"/>
  <c r="L107" i="1"/>
  <c r="M107" i="1" s="1"/>
  <c r="N107" i="1"/>
  <c r="O107" i="1" s="1"/>
  <c r="D107" i="1"/>
  <c r="E107" i="1" s="1"/>
  <c r="H107" i="1"/>
  <c r="I107" i="1" s="1"/>
  <c r="B107" i="1"/>
  <c r="C107" i="1" s="1"/>
  <c r="K104" i="3"/>
  <c r="M104" i="3" s="1"/>
  <c r="L104" i="3"/>
  <c r="Q106" i="1"/>
  <c r="V106" i="1"/>
  <c r="S106" i="1"/>
  <c r="T106" i="1"/>
  <c r="U106" i="1"/>
  <c r="O104" i="3"/>
  <c r="Q104" i="3" s="1"/>
  <c r="P104" i="3"/>
  <c r="G104" i="3"/>
  <c r="I104" i="3" s="1"/>
  <c r="H104" i="3"/>
  <c r="M103" i="3"/>
  <c r="D107" i="9" l="1"/>
  <c r="A108" i="9"/>
  <c r="B107" i="9"/>
  <c r="C107" i="9" s="1"/>
  <c r="J108" i="1"/>
  <c r="K108" i="1" s="1"/>
  <c r="A109" i="1"/>
  <c r="N108" i="1"/>
  <c r="O108" i="1" s="1"/>
  <c r="P108" i="1"/>
  <c r="B108" i="1"/>
  <c r="C108" i="1" s="1"/>
  <c r="F108" i="1"/>
  <c r="G108" i="1" s="1"/>
  <c r="D108" i="1"/>
  <c r="E108" i="1" s="1"/>
  <c r="L108" i="1"/>
  <c r="M108" i="1" s="1"/>
  <c r="H108" i="1"/>
  <c r="I108" i="1" s="1"/>
  <c r="H105" i="3"/>
  <c r="G105" i="3"/>
  <c r="I105" i="3" s="1"/>
  <c r="B106" i="3"/>
  <c r="C106" i="3" s="1"/>
  <c r="E106" i="3" s="1"/>
  <c r="N106" i="3"/>
  <c r="F106" i="3"/>
  <c r="J106" i="3"/>
  <c r="A107" i="3"/>
  <c r="O105" i="3"/>
  <c r="Q105" i="3" s="1"/>
  <c r="P105" i="3"/>
  <c r="Q107" i="1"/>
  <c r="S107" i="1"/>
  <c r="V107" i="1"/>
  <c r="U107" i="1"/>
  <c r="T107" i="1"/>
  <c r="K105" i="3"/>
  <c r="M105" i="3" s="1"/>
  <c r="L105" i="3"/>
  <c r="D108" i="9" l="1"/>
  <c r="A109" i="9"/>
  <c r="B108" i="9"/>
  <c r="C108" i="9" s="1"/>
  <c r="N107" i="3"/>
  <c r="B107" i="3"/>
  <c r="C107" i="3" s="1"/>
  <c r="E107" i="3" s="1"/>
  <c r="F107" i="3"/>
  <c r="J107" i="3"/>
  <c r="A108" i="3"/>
  <c r="P106" i="3"/>
  <c r="O106" i="3"/>
  <c r="L106" i="3"/>
  <c r="K106" i="3"/>
  <c r="H106" i="3"/>
  <c r="G106" i="3"/>
  <c r="I106" i="3" s="1"/>
  <c r="B109" i="1"/>
  <c r="C109" i="1" s="1"/>
  <c r="J109" i="1"/>
  <c r="K109" i="1" s="1"/>
  <c r="D109" i="1"/>
  <c r="E109" i="1" s="1"/>
  <c r="L109" i="1"/>
  <c r="M109" i="1" s="1"/>
  <c r="N109" i="1"/>
  <c r="O109" i="1" s="1"/>
  <c r="F109" i="1"/>
  <c r="G109" i="1" s="1"/>
  <c r="A110" i="1"/>
  <c r="H109" i="1"/>
  <c r="I109" i="1" s="1"/>
  <c r="P109" i="1"/>
  <c r="T108" i="1"/>
  <c r="S108" i="1"/>
  <c r="U108" i="1"/>
  <c r="V108" i="1"/>
  <c r="Q108" i="1"/>
  <c r="D109" i="9" l="1"/>
  <c r="A110" i="9"/>
  <c r="B109" i="9"/>
  <c r="C109" i="9" s="1"/>
  <c r="Q106" i="3"/>
  <c r="L107" i="3"/>
  <c r="K107" i="3"/>
  <c r="M107" i="3" s="1"/>
  <c r="G107" i="3"/>
  <c r="H107" i="3"/>
  <c r="F110" i="1"/>
  <c r="G110" i="1" s="1"/>
  <c r="N110" i="1"/>
  <c r="O110" i="1" s="1"/>
  <c r="P110" i="1"/>
  <c r="J110" i="1"/>
  <c r="K110" i="1" s="1"/>
  <c r="H110" i="1"/>
  <c r="I110" i="1" s="1"/>
  <c r="A111" i="1"/>
  <c r="L110" i="1"/>
  <c r="M110" i="1" s="1"/>
  <c r="D110" i="1"/>
  <c r="E110" i="1" s="1"/>
  <c r="B110" i="1"/>
  <c r="C110" i="1" s="1"/>
  <c r="A109" i="3"/>
  <c r="J108" i="3"/>
  <c r="B108" i="3"/>
  <c r="C108" i="3" s="1"/>
  <c r="E108" i="3" s="1"/>
  <c r="N108" i="3"/>
  <c r="F108" i="3"/>
  <c r="V109" i="1"/>
  <c r="U109" i="1"/>
  <c r="T109" i="1"/>
  <c r="S109" i="1"/>
  <c r="Q109" i="1"/>
  <c r="M106" i="3"/>
  <c r="O107" i="3"/>
  <c r="Q107" i="3" s="1"/>
  <c r="P107" i="3"/>
  <c r="D110" i="9" l="1"/>
  <c r="B110" i="9"/>
  <c r="C110" i="9" s="1"/>
  <c r="A111" i="9"/>
  <c r="K108" i="3"/>
  <c r="M108" i="3" s="1"/>
  <c r="L108" i="3"/>
  <c r="Q110" i="1"/>
  <c r="V110" i="1"/>
  <c r="S110" i="1"/>
  <c r="T110" i="1"/>
  <c r="U110" i="1"/>
  <c r="B109" i="3"/>
  <c r="C109" i="3" s="1"/>
  <c r="E109" i="3" s="1"/>
  <c r="N109" i="3"/>
  <c r="A110" i="3"/>
  <c r="F109" i="3"/>
  <c r="J109" i="3"/>
  <c r="H108" i="3"/>
  <c r="G108" i="3"/>
  <c r="I108" i="3" s="1"/>
  <c r="L111" i="1"/>
  <c r="M111" i="1" s="1"/>
  <c r="A112" i="1"/>
  <c r="F111" i="1"/>
  <c r="G111" i="1" s="1"/>
  <c r="H111" i="1"/>
  <c r="I111" i="1" s="1"/>
  <c r="D111" i="1"/>
  <c r="E111" i="1" s="1"/>
  <c r="N111" i="1"/>
  <c r="O111" i="1" s="1"/>
  <c r="J111" i="1"/>
  <c r="K111" i="1" s="1"/>
  <c r="P111" i="1"/>
  <c r="B111" i="1"/>
  <c r="C111" i="1" s="1"/>
  <c r="O108" i="3"/>
  <c r="Q108" i="3" s="1"/>
  <c r="P108" i="3"/>
  <c r="I107" i="3"/>
  <c r="D111" i="9" l="1"/>
  <c r="B111" i="9"/>
  <c r="C111" i="9" s="1"/>
  <c r="A112" i="9"/>
  <c r="J112" i="1"/>
  <c r="K112" i="1" s="1"/>
  <c r="A113" i="1"/>
  <c r="B112" i="1"/>
  <c r="C112" i="1" s="1"/>
  <c r="N112" i="1"/>
  <c r="O112" i="1" s="1"/>
  <c r="D112" i="1"/>
  <c r="E112" i="1" s="1"/>
  <c r="L112" i="1"/>
  <c r="M112" i="1" s="1"/>
  <c r="F112" i="1"/>
  <c r="G112" i="1" s="1"/>
  <c r="P112" i="1"/>
  <c r="H112" i="1"/>
  <c r="I112" i="1" s="1"/>
  <c r="H109" i="3"/>
  <c r="G109" i="3"/>
  <c r="I109" i="3" s="1"/>
  <c r="S111" i="1"/>
  <c r="U111" i="1"/>
  <c r="V111" i="1"/>
  <c r="T111" i="1"/>
  <c r="Q111" i="1"/>
  <c r="L109" i="3"/>
  <c r="K109" i="3"/>
  <c r="F110" i="3"/>
  <c r="N110" i="3"/>
  <c r="J110" i="3"/>
  <c r="A111" i="3"/>
  <c r="B110" i="3"/>
  <c r="C110" i="3" s="1"/>
  <c r="E110" i="3" s="1"/>
  <c r="P109" i="3"/>
  <c r="O109" i="3"/>
  <c r="D112" i="9" l="1"/>
  <c r="A113" i="9"/>
  <c r="B112" i="9"/>
  <c r="C112" i="9" s="1"/>
  <c r="S112" i="1"/>
  <c r="Q112" i="1"/>
  <c r="T112" i="1"/>
  <c r="U112" i="1"/>
  <c r="V112" i="1"/>
  <c r="O110" i="3"/>
  <c r="Q110" i="3" s="1"/>
  <c r="P110" i="3"/>
  <c r="G110" i="3"/>
  <c r="I110" i="3" s="1"/>
  <c r="H110" i="3"/>
  <c r="M109" i="3"/>
  <c r="N113" i="1"/>
  <c r="O113" i="1" s="1"/>
  <c r="A114" i="1"/>
  <c r="H113" i="1"/>
  <c r="I113" i="1" s="1"/>
  <c r="B113" i="1"/>
  <c r="C113" i="1" s="1"/>
  <c r="P113" i="1"/>
  <c r="D113" i="1"/>
  <c r="E113" i="1" s="1"/>
  <c r="F113" i="1"/>
  <c r="G113" i="1" s="1"/>
  <c r="J113" i="1"/>
  <c r="K113" i="1" s="1"/>
  <c r="L113" i="1"/>
  <c r="M113" i="1" s="1"/>
  <c r="F111" i="3"/>
  <c r="N111" i="3"/>
  <c r="B111" i="3"/>
  <c r="C111" i="3" s="1"/>
  <c r="E111" i="3" s="1"/>
  <c r="A112" i="3"/>
  <c r="J111" i="3"/>
  <c r="L110" i="3"/>
  <c r="K110" i="3"/>
  <c r="M110" i="3" s="1"/>
  <c r="Q109" i="3"/>
  <c r="D113" i="9" l="1"/>
  <c r="A114" i="9"/>
  <c r="B113" i="9"/>
  <c r="C113" i="9" s="1"/>
  <c r="B112" i="3"/>
  <c r="C112" i="3" s="1"/>
  <c r="E112" i="3" s="1"/>
  <c r="F112" i="3"/>
  <c r="N112" i="3"/>
  <c r="J112" i="3"/>
  <c r="A113" i="3"/>
  <c r="T113" i="1"/>
  <c r="Q113" i="1"/>
  <c r="V113" i="1"/>
  <c r="S113" i="1"/>
  <c r="U113" i="1"/>
  <c r="K111" i="3"/>
  <c r="L111" i="3"/>
  <c r="M111" i="3" s="1"/>
  <c r="G111" i="3"/>
  <c r="H111" i="3"/>
  <c r="H114" i="1"/>
  <c r="I114" i="1" s="1"/>
  <c r="A115" i="1"/>
  <c r="J114" i="1"/>
  <c r="K114" i="1" s="1"/>
  <c r="D114" i="1"/>
  <c r="E114" i="1" s="1"/>
  <c r="L114" i="1"/>
  <c r="M114" i="1" s="1"/>
  <c r="N114" i="1"/>
  <c r="O114" i="1" s="1"/>
  <c r="F114" i="1"/>
  <c r="G114" i="1" s="1"/>
  <c r="P114" i="1"/>
  <c r="B114" i="1"/>
  <c r="C114" i="1" s="1"/>
  <c r="P111" i="3"/>
  <c r="O111" i="3"/>
  <c r="D114" i="9" l="1"/>
  <c r="B114" i="9"/>
  <c r="C114" i="9" s="1"/>
  <c r="A115" i="9"/>
  <c r="Q114" i="1"/>
  <c r="V114" i="1"/>
  <c r="U114" i="1"/>
  <c r="T114" i="1"/>
  <c r="S114" i="1"/>
  <c r="I111" i="3"/>
  <c r="J113" i="3"/>
  <c r="A114" i="3"/>
  <c r="N113" i="3"/>
  <c r="B113" i="3"/>
  <c r="C113" i="3" s="1"/>
  <c r="E113" i="3" s="1"/>
  <c r="F113" i="3"/>
  <c r="O112" i="3"/>
  <c r="P112" i="3"/>
  <c r="L115" i="1"/>
  <c r="M115" i="1" s="1"/>
  <c r="P115" i="1"/>
  <c r="N115" i="1"/>
  <c r="O115" i="1" s="1"/>
  <c r="F115" i="1"/>
  <c r="G115" i="1" s="1"/>
  <c r="A116" i="1"/>
  <c r="D115" i="1"/>
  <c r="E115" i="1" s="1"/>
  <c r="H115" i="1"/>
  <c r="I115" i="1" s="1"/>
  <c r="J115" i="1"/>
  <c r="K115" i="1" s="1"/>
  <c r="B115" i="1"/>
  <c r="C115" i="1" s="1"/>
  <c r="L112" i="3"/>
  <c r="K112" i="3"/>
  <c r="M112" i="3" s="1"/>
  <c r="G112" i="3"/>
  <c r="H112" i="3"/>
  <c r="Q111" i="3"/>
  <c r="D115" i="9" l="1"/>
  <c r="A116" i="9"/>
  <c r="B115" i="9"/>
  <c r="C115" i="9" s="1"/>
  <c r="F114" i="3"/>
  <c r="A115" i="3"/>
  <c r="N114" i="3"/>
  <c r="B114" i="3"/>
  <c r="C114" i="3" s="1"/>
  <c r="E114" i="3" s="1"/>
  <c r="J114" i="3"/>
  <c r="T115" i="1"/>
  <c r="V115" i="1"/>
  <c r="S115" i="1"/>
  <c r="U115" i="1"/>
  <c r="Q115" i="1"/>
  <c r="K113" i="3"/>
  <c r="L113" i="3"/>
  <c r="H113" i="3"/>
  <c r="G113" i="3"/>
  <c r="Q112" i="3"/>
  <c r="I112" i="3"/>
  <c r="F116" i="1"/>
  <c r="G116" i="1" s="1"/>
  <c r="J116" i="1"/>
  <c r="K116" i="1" s="1"/>
  <c r="L116" i="1"/>
  <c r="M116" i="1" s="1"/>
  <c r="P116" i="1"/>
  <c r="H116" i="1"/>
  <c r="I116" i="1" s="1"/>
  <c r="A117" i="1"/>
  <c r="B116" i="1"/>
  <c r="C116" i="1" s="1"/>
  <c r="D116" i="1"/>
  <c r="E116" i="1" s="1"/>
  <c r="N116" i="1"/>
  <c r="O116" i="1" s="1"/>
  <c r="O113" i="3"/>
  <c r="P113" i="3"/>
  <c r="Q113" i="3" s="1"/>
  <c r="D116" i="9" l="1"/>
  <c r="A117" i="9"/>
  <c r="B116" i="9"/>
  <c r="C116" i="9" s="1"/>
  <c r="L114" i="3"/>
  <c r="K114" i="3"/>
  <c r="M114" i="3" s="1"/>
  <c r="J117" i="1"/>
  <c r="K117" i="1" s="1"/>
  <c r="L117" i="1"/>
  <c r="M117" i="1" s="1"/>
  <c r="P117" i="1"/>
  <c r="B117" i="1"/>
  <c r="C117" i="1" s="1"/>
  <c r="F117" i="1"/>
  <c r="G117" i="1" s="1"/>
  <c r="H117" i="1"/>
  <c r="I117" i="1" s="1"/>
  <c r="A118" i="1"/>
  <c r="N117" i="1"/>
  <c r="O117" i="1" s="1"/>
  <c r="D117" i="1"/>
  <c r="E117" i="1" s="1"/>
  <c r="I113" i="3"/>
  <c r="M113" i="3"/>
  <c r="P114" i="3"/>
  <c r="O114" i="3"/>
  <c r="Q114" i="3" s="1"/>
  <c r="N115" i="3"/>
  <c r="B115" i="3"/>
  <c r="C115" i="3" s="1"/>
  <c r="E115" i="3" s="1"/>
  <c r="A116" i="3"/>
  <c r="J115" i="3"/>
  <c r="F115" i="3"/>
  <c r="Q116" i="1"/>
  <c r="V116" i="1"/>
  <c r="U116" i="1"/>
  <c r="S116" i="1"/>
  <c r="T116" i="1"/>
  <c r="G114" i="3"/>
  <c r="H114" i="3"/>
  <c r="D117" i="9" l="1"/>
  <c r="A118" i="9"/>
  <c r="B117" i="9"/>
  <c r="C117" i="9" s="1"/>
  <c r="G115" i="3"/>
  <c r="H115" i="3"/>
  <c r="O115" i="3"/>
  <c r="P115" i="3"/>
  <c r="S117" i="1"/>
  <c r="Q117" i="1"/>
  <c r="U117" i="1"/>
  <c r="T117" i="1"/>
  <c r="V117" i="1"/>
  <c r="K115" i="3"/>
  <c r="L115" i="3"/>
  <c r="I114" i="3"/>
  <c r="N116" i="3"/>
  <c r="A117" i="3"/>
  <c r="F116" i="3"/>
  <c r="J116" i="3"/>
  <c r="B116" i="3"/>
  <c r="C116" i="3" s="1"/>
  <c r="E116" i="3" s="1"/>
  <c r="D118" i="1"/>
  <c r="E118" i="1" s="1"/>
  <c r="P118" i="1"/>
  <c r="F118" i="1"/>
  <c r="G118" i="1" s="1"/>
  <c r="A119" i="1"/>
  <c r="J118" i="1"/>
  <c r="K118" i="1" s="1"/>
  <c r="H118" i="1"/>
  <c r="I118" i="1" s="1"/>
  <c r="L118" i="1"/>
  <c r="M118" i="1" s="1"/>
  <c r="N118" i="1"/>
  <c r="O118" i="1" s="1"/>
  <c r="B118" i="1"/>
  <c r="C118" i="1" s="1"/>
  <c r="D118" i="9" l="1"/>
  <c r="B118" i="9"/>
  <c r="C118" i="9" s="1"/>
  <c r="A119" i="9"/>
  <c r="K116" i="3"/>
  <c r="L116" i="3"/>
  <c r="H116" i="3"/>
  <c r="G116" i="3"/>
  <c r="I116" i="3" s="1"/>
  <c r="B117" i="3"/>
  <c r="C117" i="3" s="1"/>
  <c r="E117" i="3" s="1"/>
  <c r="N117" i="3"/>
  <c r="F117" i="3"/>
  <c r="J117" i="3"/>
  <c r="A118" i="3"/>
  <c r="L119" i="1"/>
  <c r="M119" i="1" s="1"/>
  <c r="N119" i="1"/>
  <c r="O119" i="1" s="1"/>
  <c r="A120" i="1"/>
  <c r="F119" i="1"/>
  <c r="G119" i="1" s="1"/>
  <c r="H119" i="1"/>
  <c r="I119" i="1" s="1"/>
  <c r="D119" i="1"/>
  <c r="E119" i="1" s="1"/>
  <c r="P119" i="1"/>
  <c r="J119" i="1"/>
  <c r="K119" i="1" s="1"/>
  <c r="B119" i="1"/>
  <c r="C119" i="1" s="1"/>
  <c r="O116" i="3"/>
  <c r="P116" i="3"/>
  <c r="Q116" i="3" s="1"/>
  <c r="Q118" i="1"/>
  <c r="V118" i="1"/>
  <c r="T118" i="1"/>
  <c r="S118" i="1"/>
  <c r="U118" i="1"/>
  <c r="M115" i="3"/>
  <c r="I115" i="3"/>
  <c r="Q115" i="3"/>
  <c r="D119" i="9" l="1"/>
  <c r="B119" i="9"/>
  <c r="C119" i="9" s="1"/>
  <c r="A120" i="9"/>
  <c r="Q119" i="1"/>
  <c r="S119" i="1"/>
  <c r="V119" i="1"/>
  <c r="U119" i="1"/>
  <c r="T119" i="1"/>
  <c r="K117" i="3"/>
  <c r="M117" i="3" s="1"/>
  <c r="L117" i="3"/>
  <c r="G117" i="3"/>
  <c r="I117" i="3" s="1"/>
  <c r="H117" i="3"/>
  <c r="P117" i="3"/>
  <c r="O117" i="3"/>
  <c r="Q117" i="3" s="1"/>
  <c r="M116" i="3"/>
  <c r="P120" i="1"/>
  <c r="H120" i="1"/>
  <c r="I120" i="1" s="1"/>
  <c r="J120" i="1"/>
  <c r="K120" i="1" s="1"/>
  <c r="L120" i="1"/>
  <c r="M120" i="1" s="1"/>
  <c r="A121" i="1"/>
  <c r="B120" i="1"/>
  <c r="C120" i="1" s="1"/>
  <c r="F120" i="1"/>
  <c r="G120" i="1" s="1"/>
  <c r="N120" i="1"/>
  <c r="O120" i="1" s="1"/>
  <c r="D120" i="1"/>
  <c r="E120" i="1" s="1"/>
  <c r="A119" i="3"/>
  <c r="B118" i="3"/>
  <c r="C118" i="3" s="1"/>
  <c r="E118" i="3" s="1"/>
  <c r="N118" i="3"/>
  <c r="F118" i="3"/>
  <c r="J118" i="3"/>
  <c r="D120" i="9" l="1"/>
  <c r="A121" i="9"/>
  <c r="B120" i="9"/>
  <c r="C120" i="9" s="1"/>
  <c r="J119" i="3"/>
  <c r="A120" i="3"/>
  <c r="F119" i="3"/>
  <c r="N119" i="3"/>
  <c r="B119" i="3"/>
  <c r="C119" i="3" s="1"/>
  <c r="E119" i="3" s="1"/>
  <c r="T120" i="1"/>
  <c r="U120" i="1"/>
  <c r="V120" i="1"/>
  <c r="Q120" i="1"/>
  <c r="S120" i="1"/>
  <c r="O118" i="3"/>
  <c r="P118" i="3"/>
  <c r="L118" i="3"/>
  <c r="K118" i="3"/>
  <c r="G118" i="3"/>
  <c r="H118" i="3"/>
  <c r="H121" i="1"/>
  <c r="I121" i="1" s="1"/>
  <c r="A122" i="1"/>
  <c r="N121" i="1"/>
  <c r="O121" i="1" s="1"/>
  <c r="B121" i="1"/>
  <c r="C121" i="1" s="1"/>
  <c r="J121" i="1"/>
  <c r="K121" i="1" s="1"/>
  <c r="D121" i="1"/>
  <c r="E121" i="1" s="1"/>
  <c r="P121" i="1"/>
  <c r="F121" i="1"/>
  <c r="G121" i="1" s="1"/>
  <c r="L121" i="1"/>
  <c r="M121" i="1" s="1"/>
  <c r="D121" i="9" l="1"/>
  <c r="B121" i="9"/>
  <c r="C121" i="9" s="1"/>
  <c r="A122" i="9"/>
  <c r="S121" i="1"/>
  <c r="V121" i="1"/>
  <c r="U121" i="1"/>
  <c r="T121" i="1"/>
  <c r="Q121" i="1"/>
  <c r="I118" i="3"/>
  <c r="M118" i="3"/>
  <c r="O119" i="3"/>
  <c r="Q119" i="3" s="1"/>
  <c r="P119" i="3"/>
  <c r="Q118" i="3"/>
  <c r="H119" i="3"/>
  <c r="G119" i="3"/>
  <c r="I119" i="3" s="1"/>
  <c r="J122" i="1"/>
  <c r="K122" i="1" s="1"/>
  <c r="D122" i="1"/>
  <c r="E122" i="1" s="1"/>
  <c r="A123" i="1"/>
  <c r="B122" i="1"/>
  <c r="C122" i="1" s="1"/>
  <c r="L122" i="1"/>
  <c r="M122" i="1" s="1"/>
  <c r="N122" i="1"/>
  <c r="O122" i="1" s="1"/>
  <c r="P122" i="1"/>
  <c r="H122" i="1"/>
  <c r="I122" i="1" s="1"/>
  <c r="F122" i="1"/>
  <c r="G122" i="1" s="1"/>
  <c r="A121" i="3"/>
  <c r="B120" i="3"/>
  <c r="C120" i="3" s="1"/>
  <c r="E120" i="3" s="1"/>
  <c r="J120" i="3"/>
  <c r="F120" i="3"/>
  <c r="N120" i="3"/>
  <c r="K119" i="3"/>
  <c r="L119" i="3"/>
  <c r="D122" i="9" l="1"/>
  <c r="B122" i="9"/>
  <c r="C122" i="9" s="1"/>
  <c r="A123" i="9"/>
  <c r="F123" i="1"/>
  <c r="G123" i="1" s="1"/>
  <c r="A124" i="1"/>
  <c r="J123" i="1"/>
  <c r="K123" i="1" s="1"/>
  <c r="H123" i="1"/>
  <c r="I123" i="1" s="1"/>
  <c r="L123" i="1"/>
  <c r="M123" i="1" s="1"/>
  <c r="D123" i="1"/>
  <c r="E123" i="1" s="1"/>
  <c r="N123" i="1"/>
  <c r="O123" i="1" s="1"/>
  <c r="P123" i="1"/>
  <c r="B123" i="1"/>
  <c r="C123" i="1" s="1"/>
  <c r="K120" i="3"/>
  <c r="L120" i="3"/>
  <c r="M120" i="3" s="1"/>
  <c r="B121" i="3"/>
  <c r="C121" i="3" s="1"/>
  <c r="E121" i="3" s="1"/>
  <c r="N121" i="3"/>
  <c r="F121" i="3"/>
  <c r="J121" i="3"/>
  <c r="A122" i="3"/>
  <c r="V122" i="1"/>
  <c r="U122" i="1"/>
  <c r="S122" i="1"/>
  <c r="Q122" i="1"/>
  <c r="T122" i="1"/>
  <c r="P120" i="3"/>
  <c r="O120" i="3"/>
  <c r="Q120" i="3" s="1"/>
  <c r="M119" i="3"/>
  <c r="G120" i="3"/>
  <c r="H120" i="3"/>
  <c r="D123" i="9" l="1"/>
  <c r="A124" i="9"/>
  <c r="B123" i="9"/>
  <c r="C123" i="9" s="1"/>
  <c r="L121" i="3"/>
  <c r="K121" i="3"/>
  <c r="M121" i="3" s="1"/>
  <c r="N122" i="3"/>
  <c r="F122" i="3"/>
  <c r="J122" i="3"/>
  <c r="B122" i="3"/>
  <c r="C122" i="3" s="1"/>
  <c r="E122" i="3" s="1"/>
  <c r="A123" i="3"/>
  <c r="V123" i="1"/>
  <c r="S123" i="1"/>
  <c r="T123" i="1"/>
  <c r="U123" i="1"/>
  <c r="Q123" i="1"/>
  <c r="H121" i="3"/>
  <c r="G121" i="3"/>
  <c r="I120" i="3"/>
  <c r="N124" i="1"/>
  <c r="O124" i="1" s="1"/>
  <c r="F124" i="1"/>
  <c r="G124" i="1" s="1"/>
  <c r="J124" i="1"/>
  <c r="K124" i="1" s="1"/>
  <c r="D124" i="1"/>
  <c r="E124" i="1" s="1"/>
  <c r="B124" i="1"/>
  <c r="C124" i="1" s="1"/>
  <c r="L124" i="1"/>
  <c r="M124" i="1" s="1"/>
  <c r="P124" i="1"/>
  <c r="H124" i="1"/>
  <c r="I124" i="1" s="1"/>
  <c r="A125" i="1"/>
  <c r="O121" i="3"/>
  <c r="P121" i="3"/>
  <c r="D124" i="9" l="1"/>
  <c r="A125" i="9"/>
  <c r="B124" i="9"/>
  <c r="C124" i="9" s="1"/>
  <c r="N123" i="3"/>
  <c r="A124" i="3"/>
  <c r="J123" i="3"/>
  <c r="B123" i="3"/>
  <c r="C123" i="3" s="1"/>
  <c r="E123" i="3" s="1"/>
  <c r="F123" i="3"/>
  <c r="K122" i="3"/>
  <c r="M122" i="3" s="1"/>
  <c r="L122" i="3"/>
  <c r="B125" i="1"/>
  <c r="C125" i="1" s="1"/>
  <c r="L125" i="1"/>
  <c r="M125" i="1" s="1"/>
  <c r="H125" i="1"/>
  <c r="I125" i="1" s="1"/>
  <c r="D125" i="1"/>
  <c r="E125" i="1" s="1"/>
  <c r="N125" i="1"/>
  <c r="O125" i="1" s="1"/>
  <c r="F125" i="1"/>
  <c r="G125" i="1" s="1"/>
  <c r="J125" i="1"/>
  <c r="K125" i="1" s="1"/>
  <c r="A126" i="1"/>
  <c r="P125" i="1"/>
  <c r="U124" i="1"/>
  <c r="S124" i="1"/>
  <c r="T124" i="1"/>
  <c r="V124" i="1"/>
  <c r="Q124" i="1"/>
  <c r="I121" i="3"/>
  <c r="G122" i="3"/>
  <c r="H122" i="3"/>
  <c r="O122" i="3"/>
  <c r="Q122" i="3" s="1"/>
  <c r="P122" i="3"/>
  <c r="Q121" i="3"/>
  <c r="D125" i="9" l="1"/>
  <c r="A126" i="9"/>
  <c r="B125" i="9"/>
  <c r="C125" i="9" s="1"/>
  <c r="S125" i="1"/>
  <c r="T125" i="1"/>
  <c r="U125" i="1"/>
  <c r="Q125" i="1"/>
  <c r="V125" i="1"/>
  <c r="I122" i="3"/>
  <c r="D126" i="1"/>
  <c r="E126" i="1" s="1"/>
  <c r="L126" i="1"/>
  <c r="M126" i="1" s="1"/>
  <c r="F126" i="1"/>
  <c r="G126" i="1" s="1"/>
  <c r="J126" i="1"/>
  <c r="K126" i="1" s="1"/>
  <c r="H126" i="1"/>
  <c r="I126" i="1" s="1"/>
  <c r="N126" i="1"/>
  <c r="O126" i="1" s="1"/>
  <c r="P126" i="1"/>
  <c r="B126" i="1"/>
  <c r="C126" i="1" s="1"/>
  <c r="G123" i="3"/>
  <c r="H123" i="3"/>
  <c r="L123" i="3"/>
  <c r="K123" i="3"/>
  <c r="M123" i="3" s="1"/>
  <c r="F124" i="3"/>
  <c r="J124" i="3"/>
  <c r="B124" i="3"/>
  <c r="C124" i="3" s="1"/>
  <c r="E124" i="3" s="1"/>
  <c r="A125" i="3"/>
  <c r="N124" i="3"/>
  <c r="O123" i="3"/>
  <c r="Q123" i="3" s="1"/>
  <c r="P123" i="3"/>
  <c r="B126" i="9" l="1"/>
  <c r="C126" i="9" s="1"/>
  <c r="D126" i="9"/>
  <c r="O124" i="3"/>
  <c r="P124" i="3"/>
  <c r="I123" i="3"/>
  <c r="Q126" i="1"/>
  <c r="V126" i="1"/>
  <c r="T126" i="1"/>
  <c r="U126" i="1"/>
  <c r="S126" i="1"/>
  <c r="B125" i="3"/>
  <c r="C125" i="3" s="1"/>
  <c r="E125" i="3" s="1"/>
  <c r="N125" i="3"/>
  <c r="F125" i="3"/>
  <c r="J125" i="3"/>
  <c r="A126" i="3"/>
  <c r="K124" i="3"/>
  <c r="M124" i="3" s="1"/>
  <c r="L124" i="3"/>
  <c r="H124" i="3"/>
  <c r="G124" i="3"/>
  <c r="B126" i="3" l="1"/>
  <c r="C126" i="3" s="1"/>
  <c r="E126" i="3" s="1"/>
  <c r="N126" i="3"/>
  <c r="F126" i="3"/>
  <c r="J126" i="3"/>
  <c r="K125" i="3"/>
  <c r="L125" i="3"/>
  <c r="H125" i="3"/>
  <c r="G125" i="3"/>
  <c r="I125" i="3" s="1"/>
  <c r="O125" i="3"/>
  <c r="Q125" i="3" s="1"/>
  <c r="P125" i="3"/>
  <c r="Q124" i="3"/>
  <c r="I124" i="3"/>
  <c r="M125" i="3" l="1"/>
  <c r="L126" i="3"/>
  <c r="K126" i="3"/>
  <c r="M126" i="3" s="1"/>
  <c r="G126" i="3"/>
  <c r="I126" i="3" s="1"/>
  <c r="H126" i="3"/>
  <c r="O126" i="3"/>
  <c r="Q126" i="3" s="1"/>
  <c r="P126" i="3"/>
</calcChain>
</file>

<file path=xl/sharedStrings.xml><?xml version="1.0" encoding="utf-8"?>
<sst xmlns="http://schemas.openxmlformats.org/spreadsheetml/2006/main" count="213" uniqueCount="41">
  <si>
    <t>diameter</t>
  </si>
  <si>
    <t>rho d</t>
  </si>
  <si>
    <t>Qc d</t>
  </si>
  <si>
    <t>Qa d</t>
  </si>
  <si>
    <t>Qb d</t>
  </si>
  <si>
    <r>
      <rPr>
        <sz val="10"/>
        <rFont val="Symbol"/>
        <family val="1"/>
        <charset val="2"/>
      </rPr>
      <t>l</t>
    </r>
    <r>
      <rPr>
        <vertAlign val="subscript"/>
        <sz val="10"/>
        <rFont val="Arial"/>
        <family val="2"/>
      </rPr>
      <t>water</t>
    </r>
    <r>
      <rPr>
        <sz val="10"/>
        <rFont val="Arial"/>
        <family val="2"/>
      </rPr>
      <t xml:space="preserve"> (</t>
    </r>
    <r>
      <rPr>
        <sz val="10"/>
        <rFont val="Symbol"/>
        <family val="1"/>
        <charset val="2"/>
      </rPr>
      <t>m</t>
    </r>
    <r>
      <rPr>
        <sz val="10"/>
        <rFont val="Arial"/>
        <family val="2"/>
      </rPr>
      <t>m)</t>
    </r>
  </si>
  <si>
    <r>
      <rPr>
        <sz val="10"/>
        <rFont val="Symbol"/>
        <family val="1"/>
        <charset val="2"/>
      </rPr>
      <t>l</t>
    </r>
    <r>
      <rPr>
        <vertAlign val="subscript"/>
        <sz val="10"/>
        <rFont val="Arial"/>
        <family val="2"/>
      </rPr>
      <t>air</t>
    </r>
    <r>
      <rPr>
        <sz val="10"/>
        <rFont val="Arial"/>
        <family val="2"/>
      </rPr>
      <t xml:space="preserve"> (</t>
    </r>
    <r>
      <rPr>
        <sz val="10"/>
        <rFont val="Symbol"/>
        <family val="1"/>
        <charset val="2"/>
      </rPr>
      <t>m</t>
    </r>
    <r>
      <rPr>
        <sz val="10"/>
        <rFont val="Arial"/>
        <family val="2"/>
      </rPr>
      <t>m)</t>
    </r>
  </si>
  <si>
    <t>real index</t>
  </si>
  <si>
    <t>imag index</t>
  </si>
  <si>
    <r>
      <t>diameter (</t>
    </r>
    <r>
      <rPr>
        <sz val="10"/>
        <rFont val="Symbol"/>
        <family val="1"/>
        <charset val="2"/>
      </rPr>
      <t>m</t>
    </r>
    <r>
      <rPr>
        <sz val="10"/>
        <rFont val="Arial"/>
      </rPr>
      <t>m)</t>
    </r>
  </si>
  <si>
    <r>
      <t>n</t>
    </r>
    <r>
      <rPr>
        <b/>
        <vertAlign val="subscript"/>
        <sz val="10"/>
        <rFont val="Arial"/>
        <family val="2"/>
      </rPr>
      <t>particle</t>
    </r>
    <r>
      <rPr>
        <b/>
        <sz val="10"/>
        <rFont val="Arial"/>
        <family val="2"/>
      </rPr>
      <t>=m</t>
    </r>
    <r>
      <rPr>
        <b/>
        <vertAlign val="subscript"/>
        <sz val="10"/>
        <rFont val="Arial"/>
        <family val="2"/>
      </rPr>
      <t>particle</t>
    </r>
    <r>
      <rPr>
        <b/>
        <sz val="10"/>
        <rFont val="Arial"/>
      </rPr>
      <t>/m</t>
    </r>
    <r>
      <rPr>
        <b/>
        <vertAlign val="subscript"/>
        <sz val="10"/>
        <rFont val="Arial"/>
        <family val="2"/>
      </rPr>
      <t>water</t>
    </r>
  </si>
  <si>
    <r>
      <t>n'</t>
    </r>
    <r>
      <rPr>
        <b/>
        <vertAlign val="subscript"/>
        <sz val="10"/>
        <rFont val="Arial"/>
        <family val="2"/>
      </rPr>
      <t>particle</t>
    </r>
    <r>
      <rPr>
        <b/>
        <sz val="10"/>
        <rFont val="Arial"/>
        <family val="2"/>
      </rPr>
      <t>=m'</t>
    </r>
    <r>
      <rPr>
        <b/>
        <vertAlign val="subscript"/>
        <sz val="10"/>
        <rFont val="Arial"/>
        <family val="2"/>
      </rPr>
      <t>particle</t>
    </r>
    <r>
      <rPr>
        <b/>
        <sz val="10"/>
        <rFont val="Arial"/>
      </rPr>
      <t>/m'</t>
    </r>
    <r>
      <rPr>
        <b/>
        <vertAlign val="subscript"/>
        <sz val="10"/>
        <rFont val="Arial"/>
        <family val="2"/>
      </rPr>
      <t>water</t>
    </r>
  </si>
  <si>
    <r>
      <t>tan(</t>
    </r>
    <r>
      <rPr>
        <sz val="10"/>
        <rFont val="Symbol"/>
        <family val="1"/>
        <charset val="2"/>
      </rPr>
      <t>z</t>
    </r>
    <r>
      <rPr>
        <sz val="10"/>
        <rFont val="Arial"/>
      </rPr>
      <t>) = n'</t>
    </r>
    <r>
      <rPr>
        <vertAlign val="subscript"/>
        <sz val="10"/>
        <rFont val="Arial"/>
        <family val="2"/>
      </rPr>
      <t>particle</t>
    </r>
    <r>
      <rPr>
        <sz val="10"/>
        <rFont val="Arial"/>
      </rPr>
      <t>/(n</t>
    </r>
    <r>
      <rPr>
        <vertAlign val="subscript"/>
        <sz val="10"/>
        <rFont val="Arial"/>
        <family val="2"/>
      </rPr>
      <t>particle</t>
    </r>
    <r>
      <rPr>
        <sz val="10"/>
        <rFont val="Arial"/>
      </rPr>
      <t>-1)</t>
    </r>
  </si>
  <si>
    <r>
      <t xml:space="preserve">z </t>
    </r>
    <r>
      <rPr>
        <sz val="10"/>
        <rFont val="Arial"/>
        <family val="2"/>
      </rPr>
      <t>= atan( n'</t>
    </r>
    <r>
      <rPr>
        <vertAlign val="subscript"/>
        <sz val="10"/>
        <rFont val="Arial"/>
        <family val="2"/>
      </rPr>
      <t>particle</t>
    </r>
    <r>
      <rPr>
        <sz val="10"/>
        <rFont val="Arial"/>
        <family val="2"/>
      </rPr>
      <t>/(n</t>
    </r>
    <r>
      <rPr>
        <vertAlign val="subscript"/>
        <sz val="10"/>
        <rFont val="Arial"/>
        <family val="2"/>
      </rPr>
      <t>particle</t>
    </r>
    <r>
      <rPr>
        <sz val="10"/>
        <rFont val="Arial"/>
        <family val="2"/>
      </rPr>
      <t>-1))</t>
    </r>
  </si>
  <si>
    <r>
      <rPr>
        <sz val="10"/>
        <rFont val="Symbol"/>
        <family val="1"/>
        <charset val="2"/>
      </rPr>
      <t>r</t>
    </r>
    <r>
      <rPr>
        <vertAlign val="subscript"/>
        <sz val="10"/>
        <rFont val="Calibri Light"/>
        <family val="2"/>
      </rPr>
      <t>d</t>
    </r>
    <r>
      <rPr>
        <sz val="10"/>
        <rFont val="Arial"/>
      </rPr>
      <t xml:space="preserve"> </t>
    </r>
  </si>
  <si>
    <t>l</t>
  </si>
  <si>
    <r>
      <t>d(</t>
    </r>
    <r>
      <rPr>
        <sz val="10"/>
        <rFont val="Symbol"/>
        <family val="1"/>
        <charset val="2"/>
      </rPr>
      <t>m</t>
    </r>
    <r>
      <rPr>
        <sz val="10"/>
        <rFont val="Arial"/>
        <family val="2"/>
      </rPr>
      <t>m)</t>
    </r>
  </si>
  <si>
    <t>mparticle</t>
  </si>
  <si>
    <t>mair</t>
  </si>
  <si>
    <t>mwater</t>
  </si>
  <si>
    <t>nparticle = mparticle/mwater</t>
  </si>
  <si>
    <t>absolute real index of refraction</t>
  </si>
  <si>
    <t>relative real index of refraction</t>
  </si>
  <si>
    <t>particle diameter (um)</t>
  </si>
  <si>
    <t>wavelength in water (um)</t>
  </si>
  <si>
    <t>wavelength in air (nm)</t>
  </si>
  <si>
    <r>
      <rPr>
        <sz val="10"/>
        <rFont val="Symbol"/>
        <family val="1"/>
        <charset val="2"/>
      </rPr>
      <t>r</t>
    </r>
    <r>
      <rPr>
        <sz val="10"/>
        <rFont val="Arial"/>
        <family val="2"/>
      </rPr>
      <t xml:space="preserve"> = 2</t>
    </r>
    <r>
      <rPr>
        <sz val="10"/>
        <rFont val="Symbol"/>
        <family val="1"/>
        <charset val="2"/>
      </rPr>
      <t xml:space="preserve">p </t>
    </r>
    <r>
      <rPr>
        <sz val="10"/>
        <rFont val="Arial"/>
        <family val="2"/>
      </rPr>
      <t>(n</t>
    </r>
    <r>
      <rPr>
        <vertAlign val="subscript"/>
        <sz val="10"/>
        <rFont val="Arial"/>
        <family val="2"/>
      </rPr>
      <t>particle</t>
    </r>
    <r>
      <rPr>
        <sz val="10"/>
        <rFont val="Arial"/>
        <family val="2"/>
      </rPr>
      <t>-1)*d/</t>
    </r>
    <r>
      <rPr>
        <sz val="10"/>
        <rFont val="Symbol"/>
        <family val="1"/>
        <charset val="2"/>
      </rPr>
      <t>l</t>
    </r>
    <r>
      <rPr>
        <vertAlign val="subscript"/>
        <sz val="10"/>
        <rFont val="Arial"/>
        <family val="2"/>
      </rPr>
      <t>water</t>
    </r>
  </si>
  <si>
    <t>n'particle =m'particle/m'water</t>
  </si>
  <si>
    <t>Qc</t>
  </si>
  <si>
    <t>Qb</t>
  </si>
  <si>
    <t>Qa</t>
  </si>
  <si>
    <r>
      <t>volume(</t>
    </r>
    <r>
      <rPr>
        <sz val="10"/>
        <rFont val="Symbol"/>
        <family val="1"/>
        <charset val="2"/>
      </rPr>
      <t>m</t>
    </r>
    <r>
      <rPr>
        <sz val="10"/>
        <rFont val="Arial"/>
        <family val="2"/>
      </rPr>
      <t>m)</t>
    </r>
    <r>
      <rPr>
        <vertAlign val="superscript"/>
        <sz val="10"/>
        <rFont val="Arial"/>
        <family val="2"/>
      </rPr>
      <t>3</t>
    </r>
  </si>
  <si>
    <t>alpha</t>
  </si>
  <si>
    <t>Junge slope</t>
  </si>
  <si>
    <t>G</t>
  </si>
  <si>
    <r>
      <t>c</t>
    </r>
    <r>
      <rPr>
        <vertAlign val="subscript"/>
        <sz val="10"/>
        <rFont val="Arial"/>
        <family val="2"/>
      </rPr>
      <t>ext</t>
    </r>
    <r>
      <rPr>
        <sz val="10"/>
        <rFont val="Arial"/>
        <family val="2"/>
      </rPr>
      <t xml:space="preserve"> =G*Qc</t>
    </r>
  </si>
  <si>
    <t>N (particles/m3)</t>
  </si>
  <si>
    <r>
      <t>c</t>
    </r>
    <r>
      <rPr>
        <vertAlign val="subscript"/>
        <sz val="10"/>
        <rFont val="Arial"/>
        <family val="2"/>
      </rPr>
      <t>ext</t>
    </r>
    <r>
      <rPr>
        <sz val="10"/>
        <rFont val="Arial"/>
        <family val="2"/>
      </rPr>
      <t xml:space="preserve"> =N*G*Qc</t>
    </r>
  </si>
  <si>
    <t>N/L</t>
  </si>
  <si>
    <r>
      <t>N/m</t>
    </r>
    <r>
      <rPr>
        <vertAlign val="superscript"/>
        <sz val="10"/>
        <rFont val="Arial"/>
        <family val="2"/>
      </rPr>
      <t>3</t>
    </r>
  </si>
  <si>
    <r>
      <t>c (m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>) 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</si>
</sst>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0000"/>
    <numFmt numFmtId="165" formatCode="0.0000"/>
    <numFmt numFmtId="166" formatCode="0.000"/>
    <numFmt numFmtId="167" formatCode="0.00000000"/>
    <numFmt numFmtId="169" formatCode="_(* #,##0_);_(* \(#,##0\);_(* &quot;-&quot;??_);_(@_)"/>
  </numFmts>
  <fonts count="12" x14ac:knownFonts="1">
    <font>
      <sz val="10"/>
      <name val="Arial"/>
    </font>
    <font>
      <b/>
      <sz val="10"/>
      <name val="Arial"/>
    </font>
    <font>
      <sz val="10"/>
      <name val="Symbol"/>
      <family val="1"/>
      <charset val="2"/>
    </font>
    <font>
      <sz val="10"/>
      <name val="Arial"/>
      <family val="2"/>
    </font>
    <font>
      <b/>
      <vertAlign val="subscript"/>
      <sz val="10"/>
      <name val="Arial"/>
      <family val="2"/>
    </font>
    <font>
      <b/>
      <sz val="10"/>
      <name val="Arial"/>
      <family val="2"/>
    </font>
    <font>
      <vertAlign val="subscript"/>
      <sz val="10"/>
      <name val="Arial"/>
      <family val="2"/>
    </font>
    <font>
      <vertAlign val="subscript"/>
      <sz val="10"/>
      <name val="Calibri Light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5" fillId="0" borderId="0" xfId="0" applyFon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2" fillId="0" borderId="0" xfId="0" applyFont="1"/>
    <xf numFmtId="166" fontId="3" fillId="0" borderId="0" xfId="0" applyNumberFormat="1" applyFont="1"/>
    <xf numFmtId="0" fontId="3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167" fontId="0" fillId="0" borderId="0" xfId="0" applyNumberFormat="1"/>
    <xf numFmtId="169" fontId="3" fillId="0" borderId="0" xfId="1" applyNumberFormat="1" applyFont="1"/>
    <xf numFmtId="169" fontId="0" fillId="0" borderId="0" xfId="1" applyNumberFormat="1" applyFont="1"/>
    <xf numFmtId="169" fontId="0" fillId="0" borderId="0" xfId="0" applyNumberFormat="1"/>
    <xf numFmtId="43" fontId="0" fillId="0" borderId="0" xfId="0" applyNumberFormat="1"/>
    <xf numFmtId="0" fontId="0" fillId="0" borderId="0" xfId="0" applyNumberFormat="1"/>
    <xf numFmtId="2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44896122696505"/>
          <c:y val="6.4444479407812172E-2"/>
          <c:w val="0.80929613834657066"/>
          <c:h val="0.70666705005807839"/>
        </c:manualLayout>
      </c:layout>
      <c:scatterChart>
        <c:scatterStyle val="lineMarker"/>
        <c:varyColors val="0"/>
        <c:ser>
          <c:idx val="3"/>
          <c:order val="0"/>
          <c:tx>
            <c:strRef>
              <c:f>'n''=0'!$I$7</c:f>
              <c:strCache>
                <c:ptCount val="1"/>
                <c:pt idx="0">
                  <c:v>Qc d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'n''=0'!$H$8:$H$126</c:f>
              <c:numCache>
                <c:formatCode>General</c:formatCode>
                <c:ptCount val="119"/>
                <c:pt idx="0">
                  <c:v>7.8539816339744897E-2</c:v>
                </c:pt>
                <c:pt idx="1">
                  <c:v>0.15707963267948979</c:v>
                </c:pt>
                <c:pt idx="2">
                  <c:v>0.23561944901923468</c:v>
                </c:pt>
                <c:pt idx="3">
                  <c:v>0.31415926535897959</c:v>
                </c:pt>
                <c:pt idx="4">
                  <c:v>0.62831853071795918</c:v>
                </c:pt>
                <c:pt idx="5">
                  <c:v>0.94247779607693871</c:v>
                </c:pt>
                <c:pt idx="6">
                  <c:v>1.2566370614359184</c:v>
                </c:pt>
                <c:pt idx="7">
                  <c:v>1.5707963267948979</c:v>
                </c:pt>
                <c:pt idx="8">
                  <c:v>1.8849555921538774</c:v>
                </c:pt>
                <c:pt idx="9">
                  <c:v>2.199114857512857</c:v>
                </c:pt>
                <c:pt idx="10">
                  <c:v>2.5132741228718363</c:v>
                </c:pt>
                <c:pt idx="11">
                  <c:v>2.827433388230816</c:v>
                </c:pt>
                <c:pt idx="12">
                  <c:v>3.1415926535897953</c:v>
                </c:pt>
                <c:pt idx="13">
                  <c:v>3.4557519189487751</c:v>
                </c:pt>
                <c:pt idx="14">
                  <c:v>3.7699111843077548</c:v>
                </c:pt>
                <c:pt idx="15">
                  <c:v>4.0840704496667346</c:v>
                </c:pt>
                <c:pt idx="16">
                  <c:v>4.3982297150257148</c:v>
                </c:pt>
                <c:pt idx="17">
                  <c:v>4.7123889803846941</c:v>
                </c:pt>
                <c:pt idx="18">
                  <c:v>5.0265482457436734</c:v>
                </c:pt>
                <c:pt idx="19">
                  <c:v>5.3407075111026545</c:v>
                </c:pt>
                <c:pt idx="20">
                  <c:v>5.6548667764616338</c:v>
                </c:pt>
                <c:pt idx="21">
                  <c:v>5.969026041820614</c:v>
                </c:pt>
                <c:pt idx="22">
                  <c:v>6.2831853071795924</c:v>
                </c:pt>
                <c:pt idx="23">
                  <c:v>6.5973445725385726</c:v>
                </c:pt>
                <c:pt idx="24">
                  <c:v>6.911503837897552</c:v>
                </c:pt>
                <c:pt idx="25">
                  <c:v>7.225663103256533</c:v>
                </c:pt>
                <c:pt idx="26">
                  <c:v>7.5398223686155124</c:v>
                </c:pt>
                <c:pt idx="27">
                  <c:v>7.8539816339744926</c:v>
                </c:pt>
                <c:pt idx="28">
                  <c:v>8.1681408993334728</c:v>
                </c:pt>
                <c:pt idx="29">
                  <c:v>8.4823001646924521</c:v>
                </c:pt>
                <c:pt idx="30">
                  <c:v>8.7964594300514314</c:v>
                </c:pt>
                <c:pt idx="31">
                  <c:v>9.1106186954104107</c:v>
                </c:pt>
                <c:pt idx="32">
                  <c:v>9.4247779607693918</c:v>
                </c:pt>
                <c:pt idx="33">
                  <c:v>9.7389372261283711</c:v>
                </c:pt>
                <c:pt idx="34">
                  <c:v>10.053096491487352</c:v>
                </c:pt>
                <c:pt idx="35">
                  <c:v>10.367255756846331</c:v>
                </c:pt>
                <c:pt idx="36">
                  <c:v>10.681415022205311</c:v>
                </c:pt>
                <c:pt idx="37">
                  <c:v>10.99557428756429</c:v>
                </c:pt>
                <c:pt idx="38">
                  <c:v>11.309733552923271</c:v>
                </c:pt>
                <c:pt idx="39">
                  <c:v>11.623892818282251</c:v>
                </c:pt>
                <c:pt idx="40">
                  <c:v>11.93805208364123</c:v>
                </c:pt>
                <c:pt idx="41">
                  <c:v>12.252211349000209</c:v>
                </c:pt>
                <c:pt idx="42">
                  <c:v>12.56637061435919</c:v>
                </c:pt>
                <c:pt idx="43">
                  <c:v>12.880529879718168</c:v>
                </c:pt>
                <c:pt idx="44">
                  <c:v>13.194689145077145</c:v>
                </c:pt>
                <c:pt idx="45">
                  <c:v>13.508848410436125</c:v>
                </c:pt>
                <c:pt idx="46">
                  <c:v>13.823007675795102</c:v>
                </c:pt>
                <c:pt idx="47">
                  <c:v>14.137166941154081</c:v>
                </c:pt>
                <c:pt idx="48">
                  <c:v>14.451326206513059</c:v>
                </c:pt>
                <c:pt idx="49">
                  <c:v>14.765485471872037</c:v>
                </c:pt>
                <c:pt idx="50">
                  <c:v>15.079644737231016</c:v>
                </c:pt>
                <c:pt idx="51">
                  <c:v>15.393804002589993</c:v>
                </c:pt>
                <c:pt idx="52">
                  <c:v>15.707963267948974</c:v>
                </c:pt>
                <c:pt idx="53">
                  <c:v>16.02212253330795</c:v>
                </c:pt>
                <c:pt idx="54">
                  <c:v>16.336281798666931</c:v>
                </c:pt>
                <c:pt idx="55">
                  <c:v>16.650441064025909</c:v>
                </c:pt>
                <c:pt idx="56">
                  <c:v>16.964600329384886</c:v>
                </c:pt>
                <c:pt idx="57">
                  <c:v>17.278759594743864</c:v>
                </c:pt>
                <c:pt idx="58">
                  <c:v>17.592918860102841</c:v>
                </c:pt>
                <c:pt idx="59">
                  <c:v>17.907078125461823</c:v>
                </c:pt>
                <c:pt idx="60">
                  <c:v>18.2212373908208</c:v>
                </c:pt>
                <c:pt idx="61">
                  <c:v>18.535396656179781</c:v>
                </c:pt>
                <c:pt idx="62">
                  <c:v>18.849555921538759</c:v>
                </c:pt>
                <c:pt idx="63">
                  <c:v>19.163715186897736</c:v>
                </c:pt>
                <c:pt idx="64">
                  <c:v>19.477874452256714</c:v>
                </c:pt>
                <c:pt idx="65">
                  <c:v>19.792033717615691</c:v>
                </c:pt>
                <c:pt idx="66">
                  <c:v>20.106192982974672</c:v>
                </c:pt>
                <c:pt idx="67">
                  <c:v>20.42035224833365</c:v>
                </c:pt>
                <c:pt idx="68">
                  <c:v>20.734511513692627</c:v>
                </c:pt>
                <c:pt idx="69">
                  <c:v>21.048670779051605</c:v>
                </c:pt>
                <c:pt idx="70">
                  <c:v>21.362830044410586</c:v>
                </c:pt>
                <c:pt idx="71">
                  <c:v>21.676989309769564</c:v>
                </c:pt>
                <c:pt idx="72">
                  <c:v>21.991148575128541</c:v>
                </c:pt>
                <c:pt idx="73">
                  <c:v>22.305307840487519</c:v>
                </c:pt>
                <c:pt idx="74">
                  <c:v>22.6194671058465</c:v>
                </c:pt>
                <c:pt idx="75">
                  <c:v>22.933626371205477</c:v>
                </c:pt>
                <c:pt idx="76">
                  <c:v>23.247785636564455</c:v>
                </c:pt>
                <c:pt idx="77">
                  <c:v>23.561944901923432</c:v>
                </c:pt>
                <c:pt idx="78">
                  <c:v>23.87610416728241</c:v>
                </c:pt>
                <c:pt idx="79">
                  <c:v>24.190263432641395</c:v>
                </c:pt>
                <c:pt idx="80">
                  <c:v>24.504422698000372</c:v>
                </c:pt>
                <c:pt idx="81">
                  <c:v>24.81858196335935</c:v>
                </c:pt>
                <c:pt idx="82">
                  <c:v>25.132741228718327</c:v>
                </c:pt>
                <c:pt idx="83">
                  <c:v>25.446900494077305</c:v>
                </c:pt>
                <c:pt idx="84">
                  <c:v>25.761059759436286</c:v>
                </c:pt>
                <c:pt idx="85">
                  <c:v>26.075219024795263</c:v>
                </c:pt>
                <c:pt idx="86">
                  <c:v>26.389378290154241</c:v>
                </c:pt>
                <c:pt idx="87">
                  <c:v>26.703537555513218</c:v>
                </c:pt>
                <c:pt idx="88">
                  <c:v>27.017696820872196</c:v>
                </c:pt>
                <c:pt idx="89">
                  <c:v>27.331856086231177</c:v>
                </c:pt>
                <c:pt idx="90">
                  <c:v>27.646015351590155</c:v>
                </c:pt>
                <c:pt idx="91">
                  <c:v>27.960174616949132</c:v>
                </c:pt>
                <c:pt idx="92">
                  <c:v>28.27433388230811</c:v>
                </c:pt>
                <c:pt idx="93">
                  <c:v>28.588493147667091</c:v>
                </c:pt>
                <c:pt idx="94">
                  <c:v>28.902652413026068</c:v>
                </c:pt>
                <c:pt idx="95">
                  <c:v>29.216811678385046</c:v>
                </c:pt>
                <c:pt idx="96">
                  <c:v>29.530970943744023</c:v>
                </c:pt>
                <c:pt idx="97">
                  <c:v>29.845130209103001</c:v>
                </c:pt>
                <c:pt idx="98">
                  <c:v>30.159289474461985</c:v>
                </c:pt>
                <c:pt idx="99">
                  <c:v>30.473448739820963</c:v>
                </c:pt>
                <c:pt idx="100">
                  <c:v>30.787608005179941</c:v>
                </c:pt>
                <c:pt idx="101">
                  <c:v>31.101767270538918</c:v>
                </c:pt>
                <c:pt idx="102">
                  <c:v>31.415926535897896</c:v>
                </c:pt>
                <c:pt idx="103">
                  <c:v>31.730085801256877</c:v>
                </c:pt>
                <c:pt idx="104">
                  <c:v>32.044245066615851</c:v>
                </c:pt>
                <c:pt idx="105">
                  <c:v>32.358404331974832</c:v>
                </c:pt>
                <c:pt idx="106">
                  <c:v>32.672563597333806</c:v>
                </c:pt>
                <c:pt idx="107">
                  <c:v>32.986722862692787</c:v>
                </c:pt>
                <c:pt idx="108">
                  <c:v>33.300882128051768</c:v>
                </c:pt>
                <c:pt idx="109">
                  <c:v>33.615041393410742</c:v>
                </c:pt>
                <c:pt idx="110">
                  <c:v>33.929200658769723</c:v>
                </c:pt>
                <c:pt idx="111">
                  <c:v>34.243359924128697</c:v>
                </c:pt>
                <c:pt idx="112">
                  <c:v>34.557519189487685</c:v>
                </c:pt>
                <c:pt idx="113">
                  <c:v>34.871678454846659</c:v>
                </c:pt>
                <c:pt idx="114">
                  <c:v>35.18583772020564</c:v>
                </c:pt>
                <c:pt idx="115">
                  <c:v>35.499996985564614</c:v>
                </c:pt>
                <c:pt idx="116">
                  <c:v>35.814156250923595</c:v>
                </c:pt>
                <c:pt idx="117">
                  <c:v>36.128315516282576</c:v>
                </c:pt>
                <c:pt idx="118">
                  <c:v>36.44247478164155</c:v>
                </c:pt>
              </c:numCache>
            </c:numRef>
          </c:xVal>
          <c:yVal>
            <c:numRef>
              <c:f>'n''=0'!$I$8:$I$126</c:f>
              <c:numCache>
                <c:formatCode>General</c:formatCode>
                <c:ptCount val="119"/>
                <c:pt idx="0">
                  <c:v>3.0831945820182227E-3</c:v>
                </c:pt>
                <c:pt idx="1">
                  <c:v>1.2320104628912532E-2</c:v>
                </c:pt>
                <c:pt idx="2">
                  <c:v>2.7672767649008279E-2</c:v>
                </c:pt>
                <c:pt idx="3">
                  <c:v>4.907810788793654E-2</c:v>
                </c:pt>
                <c:pt idx="4">
                  <c:v>0.19310528339560307</c:v>
                </c:pt>
                <c:pt idx="5">
                  <c:v>0.42269573033251895</c:v>
                </c:pt>
                <c:pt idx="6">
                  <c:v>0.72297348560413477</c:v>
                </c:pt>
                <c:pt idx="7">
                  <c:v>1.0746598488070807</c:v>
                </c:pt>
                <c:pt idx="8">
                  <c:v>1.4554748489360843</c:v>
                </c:pt>
                <c:pt idx="9">
                  <c:v>1.8417437220567525</c:v>
                </c:pt>
                <c:pt idx="10">
                  <c:v>2.2100841105812004</c:v>
                </c:pt>
                <c:pt idx="11">
                  <c:v>2.5390444825017751</c:v>
                </c:pt>
                <c:pt idx="12">
                  <c:v>2.810569469138704</c:v>
                </c:pt>
                <c:pt idx="13">
                  <c:v>3.0111829299943893</c:v>
                </c:pt>
                <c:pt idx="14">
                  <c:v>3.1328032533567987</c:v>
                </c:pt>
                <c:pt idx="15">
                  <c:v>3.173135670419966</c:v>
                </c:pt>
                <c:pt idx="16">
                  <c:v>3.1356206516668825</c:v>
                </c:pt>
                <c:pt idx="17">
                  <c:v>3.0289529118542631</c:v>
                </c:pt>
                <c:pt idx="18">
                  <c:v>2.8662192536510771</c:v>
                </c:pt>
                <c:pt idx="19">
                  <c:v>2.6637326902878375</c:v>
                </c:pt>
                <c:pt idx="20">
                  <c:v>2.4396626745054419</c:v>
                </c:pt>
                <c:pt idx="21">
                  <c:v>2.2125750957190125</c:v>
                </c:pt>
                <c:pt idx="22">
                  <c:v>1.9999999999999962</c:v>
                </c:pt>
                <c:pt idx="23">
                  <c:v>1.8171395615900432</c:v>
                </c:pt>
                <c:pt idx="24">
                  <c:v>1.675814330015287</c:v>
                </c:pt>
                <c:pt idx="25">
                  <c:v>1.5837235834646468</c:v>
                </c:pt>
                <c:pt idx="26">
                  <c:v>1.5440677475775271</c:v>
                </c:pt>
                <c:pt idx="27">
                  <c:v>1.5555497396370321</c:v>
                </c:pt>
                <c:pt idx="28">
                  <c:v>1.6127404458530923</c:v>
                </c:pt>
                <c:pt idx="29">
                  <c:v>1.7067640006318103</c:v>
                </c:pt>
                <c:pt idx="30">
                  <c:v>1.8262335429477268</c:v>
                </c:pt>
                <c:pt idx="31">
                  <c:v>1.958349669008288</c:v>
                </c:pt>
                <c:pt idx="32">
                  <c:v>2.0900632743487497</c:v>
                </c:pt>
                <c:pt idx="33">
                  <c:v>2.2092025660520314</c:v>
                </c:pt>
                <c:pt idx="34">
                  <c:v>2.3054706580952784</c:v>
                </c:pt>
                <c:pt idx="35">
                  <c:v>2.3712345401479986</c:v>
                </c:pt>
                <c:pt idx="36">
                  <c:v>2.4020468865845328</c:v>
                </c:pt>
                <c:pt idx="37">
                  <c:v>2.3968671951952985</c:v>
                </c:pt>
                <c:pt idx="38">
                  <c:v>2.357975834953459</c:v>
                </c:pt>
                <c:pt idx="39">
                  <c:v>2.2906013392354816</c:v>
                </c:pt>
                <c:pt idx="40">
                  <c:v>2.2023053960844461</c:v>
                </c:pt>
                <c:pt idx="41">
                  <c:v>2.1021894418154075</c:v>
                </c:pt>
                <c:pt idx="42">
                  <c:v>1.9999999999999944</c:v>
                </c:pt>
                <c:pt idx="43">
                  <c:v>1.9052159519420142</c:v>
                </c:pt>
                <c:pt idx="44">
                  <c:v>1.8261994616333406</c:v>
                </c:pt>
                <c:pt idx="45">
                  <c:v>1.7694836612939979</c:v>
                </c:pt>
                <c:pt idx="46">
                  <c:v>1.7392554077684115</c:v>
                </c:pt>
                <c:pt idx="47">
                  <c:v>1.7370719399141299</c:v>
                </c:pt>
                <c:pt idx="48">
                  <c:v>1.7618279717541026</c:v>
                </c:pt>
                <c:pt idx="49">
                  <c:v>1.809966713689632</c:v>
                </c:pt>
                <c:pt idx="50">
                  <c:v>1.875906602545502</c:v>
                </c:pt>
                <c:pt idx="51">
                  <c:v>1.9526370429776314</c:v>
                </c:pt>
                <c:pt idx="52">
                  <c:v>2.0324227787655502</c:v>
                </c:pt>
                <c:pt idx="53">
                  <c:v>2.107548711042937</c:v>
                </c:pt>
                <c:pt idx="54">
                  <c:v>2.1710355914555275</c:v>
                </c:pt>
                <c:pt idx="55">
                  <c:v>2.2172619794024078</c:v>
                </c:pt>
                <c:pt idx="56">
                  <c:v>2.2424385301977812</c:v>
                </c:pt>
                <c:pt idx="57">
                  <c:v>2.2448959415078593</c:v>
                </c:pt>
                <c:pt idx="58">
                  <c:v>2.2251662102247121</c:v>
                </c:pt>
                <c:pt idx="59">
                  <c:v>2.185856484867212</c:v>
                </c:pt>
                <c:pt idx="60">
                  <c:v>2.1313339112223928</c:v>
                </c:pt>
                <c:pt idx="61">
                  <c:v>2.0672567286549608</c:v>
                </c:pt>
                <c:pt idx="62">
                  <c:v>2</c:v>
                </c:pt>
                <c:pt idx="63">
                  <c:v>1.9360326481504591</c:v>
                </c:pt>
                <c:pt idx="64">
                  <c:v>1.8813052978447029</c:v>
                </c:pt>
                <c:pt idx="65">
                  <c:v>1.8407056698947881</c:v>
                </c:pt>
                <c:pt idx="66">
                  <c:v>1.8176303506529874</c:v>
                </c:pt>
                <c:pt idx="67">
                  <c:v>1.8137095312139833</c:v>
                </c:pt>
                <c:pt idx="68">
                  <c:v>1.8287060227425771</c:v>
                </c:pt>
                <c:pt idx="69">
                  <c:v>1.8605930016975261</c:v>
                </c:pt>
                <c:pt idx="70">
                  <c:v>1.9057981243206412</c:v>
                </c:pt>
                <c:pt idx="71">
                  <c:v>1.9595864332582658</c:v>
                </c:pt>
                <c:pt idx="72">
                  <c:v>2.0165422340640533</c:v>
                </c:pt>
                <c:pt idx="73">
                  <c:v>2.0711019101109582</c:v>
                </c:pt>
                <c:pt idx="74">
                  <c:v>2.1180861351662652</c:v>
                </c:pt>
                <c:pt idx="75">
                  <c:v>2.1531813447291328</c:v>
                </c:pt>
                <c:pt idx="76">
                  <c:v>2.1733263891931585</c:v>
                </c:pt>
                <c:pt idx="77">
                  <c:v>2.1769703345792548</c:v>
                </c:pt>
                <c:pt idx="78">
                  <c:v>2.1641803650328453</c:v>
                </c:pt>
                <c:pt idx="79">
                  <c:v>2.1365933893158671</c:v>
                </c:pt>
                <c:pt idx="80">
                  <c:v>2.0972198492370682</c:v>
                </c:pt>
                <c:pt idx="81">
                  <c:v>2.0501219682574288</c:v>
                </c:pt>
                <c:pt idx="82">
                  <c:v>2.0000000000000031</c:v>
                </c:pt>
                <c:pt idx="83">
                  <c:v>1.9517279305473554</c:v>
                </c:pt>
                <c:pt idx="84">
                  <c:v>1.9098838904683029</c:v>
                </c:pt>
                <c:pt idx="85">
                  <c:v>1.8783199764686065</c:v>
                </c:pt>
                <c:pt idx="86">
                  <c:v>1.8598114176742673</c:v>
                </c:pt>
                <c:pt idx="87">
                  <c:v>1.8558165896791756</c:v>
                </c:pt>
                <c:pt idx="88">
                  <c:v>1.8663681560169887</c:v>
                </c:pt>
                <c:pt idx="89">
                  <c:v>1.8901027214559372</c:v>
                </c:pt>
                <c:pt idx="90">
                  <c:v>1.9244230683693753</c:v>
                </c:pt>
                <c:pt idx="91">
                  <c:v>1.9657745836757865</c:v>
                </c:pt>
                <c:pt idx="92">
                  <c:v>2.0100070304831896</c:v>
                </c:pt>
                <c:pt idx="93">
                  <c:v>2.0527853230667796</c:v>
                </c:pt>
                <c:pt idx="94">
                  <c:v>2.0900090749182514</c:v>
                </c:pt>
                <c:pt idx="95">
                  <c:v>2.1182007020443665</c:v>
                </c:pt>
                <c:pt idx="96">
                  <c:v>2.1348256971917996</c:v>
                </c:pt>
                <c:pt idx="97">
                  <c:v>2.1385159048149962</c:v>
                </c:pt>
                <c:pt idx="98">
                  <c:v>2.1291764693570667</c:v>
                </c:pt>
                <c:pt idx="99">
                  <c:v>2.1079686142176626</c:v>
                </c:pt>
                <c:pt idx="100">
                  <c:v>2.0771724123453281</c:v>
                </c:pt>
                <c:pt idx="101">
                  <c:v>2.0399450806388444</c:v>
                </c:pt>
                <c:pt idx="102">
                  <c:v>2.0000000000000044</c:v>
                </c:pt>
                <c:pt idx="103">
                  <c:v>1.9612387433461957</c:v>
                </c:pt>
                <c:pt idx="104">
                  <c:v>1.9273722601021446</c:v>
                </c:pt>
                <c:pt idx="105">
                  <c:v>1.9015677096778256</c:v>
                </c:pt>
                <c:pt idx="106">
                  <c:v>1.8861542908602653</c:v>
                </c:pt>
                <c:pt idx="107">
                  <c:v>1.8824151429918377</c:v>
                </c:pt>
                <c:pt idx="108">
                  <c:v>1.8904836533229465</c:v>
                </c:pt>
                <c:pt idx="109">
                  <c:v>1.9093521716114747</c:v>
                </c:pt>
                <c:pt idx="110">
                  <c:v>1.9369902225691216</c:v>
                </c:pt>
                <c:pt idx="111">
                  <c:v>1.9705588709577639</c:v>
                </c:pt>
                <c:pt idx="112">
                  <c:v>2.0066989212325468</c:v>
                </c:pt>
                <c:pt idx="113">
                  <c:v>2.0418639551791777</c:v>
                </c:pt>
                <c:pt idx="114">
                  <c:v>2.0726654253439287</c:v>
                </c:pt>
                <c:pt idx="115">
                  <c:v>2.0961964412171592</c:v>
                </c:pt>
                <c:pt idx="116">
                  <c:v>2.1103035098146927</c:v>
                </c:pt>
                <c:pt idx="117">
                  <c:v>2.1137810170058509</c:v>
                </c:pt>
                <c:pt idx="118">
                  <c:v>2.1064710831420745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952872"/>
        <c:axId val="236952480"/>
      </c:scatterChart>
      <c:valAx>
        <c:axId val="236952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Symbol"/>
                    <a:ea typeface="Symbol"/>
                    <a:cs typeface="Symbol"/>
                  </a:defRPr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Symbol"/>
                  </a:rPr>
                  <a:t>r</a:t>
                </a: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= 2</a:t>
                </a: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Symbol"/>
                    <a:cs typeface="Times New Roman"/>
                  </a:rPr>
                  <a:t>p</a:t>
                </a: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d/</a:t>
                </a: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Symbol"/>
                    <a:cs typeface="Times New Roman"/>
                  </a:rPr>
                  <a:t>l</a:t>
                </a:r>
                <a:endParaRPr lang="en-US" sz="1200" b="0" i="0" u="none" strike="noStrike" baseline="0">
                  <a:solidFill>
                    <a:srgbClr val="000000"/>
                  </a:solidFill>
                  <a:latin typeface="Symbol"/>
                </a:endParaRPr>
              </a:p>
            </c:rich>
          </c:tx>
          <c:layout>
            <c:manualLayout>
              <c:xMode val="edge"/>
              <c:yMode val="edge"/>
              <c:x val="0.47756484995500609"/>
              <c:y val="0.888889371142236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36952480"/>
        <c:crosses val="autoZero"/>
        <c:crossBetween val="midCat"/>
      </c:valAx>
      <c:valAx>
        <c:axId val="236952480"/>
        <c:scaling>
          <c:orientation val="minMax"/>
          <c:max val="3.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Q</a:t>
                </a:r>
                <a:r>
                  <a:rPr lang="en-US" sz="1200" b="0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1.2820532884698149E-2"/>
              <c:y val="0.384444653019017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36952872"/>
        <c:crosses val="autoZero"/>
        <c:crossBetween val="midCat"/>
        <c:majorUnit val="1"/>
        <c:minorUnit val="0.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60" verticalDpi="360" copies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alpha!$A$7</c:f>
              <c:strCache>
                <c:ptCount val="1"/>
                <c:pt idx="0">
                  <c:v>diameter (mm)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alpha!$A$8:$A$78</c:f>
              <c:numCache>
                <c:formatCode>General</c:formatCode>
                <c:ptCount val="71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0.4</c:v>
                </c:pt>
                <c:pt idx="5">
                  <c:v>0.6</c:v>
                </c:pt>
                <c:pt idx="6">
                  <c:v>0.8</c:v>
                </c:pt>
                <c:pt idx="7">
                  <c:v>1</c:v>
                </c:pt>
                <c:pt idx="8">
                  <c:v>1.2</c:v>
                </c:pt>
                <c:pt idx="9">
                  <c:v>1.4</c:v>
                </c:pt>
                <c:pt idx="10">
                  <c:v>1.5999999999999999</c:v>
                </c:pt>
                <c:pt idx="11">
                  <c:v>1.7999999999999998</c:v>
                </c:pt>
                <c:pt idx="12">
                  <c:v>1.9999999999999998</c:v>
                </c:pt>
                <c:pt idx="13">
                  <c:v>2.1999999999999997</c:v>
                </c:pt>
                <c:pt idx="14">
                  <c:v>2.4</c:v>
                </c:pt>
                <c:pt idx="15">
                  <c:v>2.6</c:v>
                </c:pt>
                <c:pt idx="16">
                  <c:v>2.8000000000000003</c:v>
                </c:pt>
                <c:pt idx="17">
                  <c:v>3.0000000000000004</c:v>
                </c:pt>
                <c:pt idx="18">
                  <c:v>3.2000000000000006</c:v>
                </c:pt>
                <c:pt idx="19">
                  <c:v>3.4000000000000008</c:v>
                </c:pt>
                <c:pt idx="20">
                  <c:v>3.600000000000001</c:v>
                </c:pt>
                <c:pt idx="21">
                  <c:v>3.8000000000000012</c:v>
                </c:pt>
                <c:pt idx="22">
                  <c:v>4.0000000000000009</c:v>
                </c:pt>
                <c:pt idx="23">
                  <c:v>4.2000000000000011</c:v>
                </c:pt>
                <c:pt idx="24">
                  <c:v>4.4000000000000012</c:v>
                </c:pt>
                <c:pt idx="25">
                  <c:v>4.6000000000000014</c:v>
                </c:pt>
                <c:pt idx="26">
                  <c:v>4.8000000000000016</c:v>
                </c:pt>
                <c:pt idx="27">
                  <c:v>5.0000000000000018</c:v>
                </c:pt>
                <c:pt idx="28">
                  <c:v>5.200000000000002</c:v>
                </c:pt>
                <c:pt idx="29">
                  <c:v>5.4000000000000021</c:v>
                </c:pt>
                <c:pt idx="30">
                  <c:v>5.6000000000000023</c:v>
                </c:pt>
                <c:pt idx="31">
                  <c:v>5.8000000000000025</c:v>
                </c:pt>
                <c:pt idx="32">
                  <c:v>6.0000000000000027</c:v>
                </c:pt>
                <c:pt idx="33">
                  <c:v>6.2000000000000028</c:v>
                </c:pt>
                <c:pt idx="34">
                  <c:v>6.400000000000003</c:v>
                </c:pt>
                <c:pt idx="35">
                  <c:v>6.6000000000000032</c:v>
                </c:pt>
                <c:pt idx="36">
                  <c:v>6.8000000000000034</c:v>
                </c:pt>
                <c:pt idx="37">
                  <c:v>7.0000000000000036</c:v>
                </c:pt>
                <c:pt idx="38">
                  <c:v>7.2000000000000037</c:v>
                </c:pt>
                <c:pt idx="39">
                  <c:v>7.4000000000000039</c:v>
                </c:pt>
                <c:pt idx="40">
                  <c:v>7.6000000000000041</c:v>
                </c:pt>
                <c:pt idx="41">
                  <c:v>7.8000000000000043</c:v>
                </c:pt>
                <c:pt idx="42">
                  <c:v>8.0000000000000036</c:v>
                </c:pt>
                <c:pt idx="43">
                  <c:v>8.2000000000000028</c:v>
                </c:pt>
                <c:pt idx="44">
                  <c:v>8.4000000000000021</c:v>
                </c:pt>
                <c:pt idx="45">
                  <c:v>8.6000000000000014</c:v>
                </c:pt>
                <c:pt idx="46">
                  <c:v>8.8000000000000007</c:v>
                </c:pt>
                <c:pt idx="47">
                  <c:v>9</c:v>
                </c:pt>
                <c:pt idx="48">
                  <c:v>9.1999999999999993</c:v>
                </c:pt>
                <c:pt idx="49">
                  <c:v>9.3999999999999986</c:v>
                </c:pt>
                <c:pt idx="50">
                  <c:v>9.5999999999999979</c:v>
                </c:pt>
                <c:pt idx="51">
                  <c:v>9.7999999999999972</c:v>
                </c:pt>
                <c:pt idx="52">
                  <c:v>9.9999999999999964</c:v>
                </c:pt>
                <c:pt idx="53">
                  <c:v>10.199999999999996</c:v>
                </c:pt>
                <c:pt idx="54">
                  <c:v>10.399999999999995</c:v>
                </c:pt>
                <c:pt idx="55">
                  <c:v>10.599999999999994</c:v>
                </c:pt>
                <c:pt idx="56">
                  <c:v>10.799999999999994</c:v>
                </c:pt>
                <c:pt idx="57">
                  <c:v>10.999999999999993</c:v>
                </c:pt>
                <c:pt idx="58">
                  <c:v>11.199999999999992</c:v>
                </c:pt>
                <c:pt idx="59">
                  <c:v>11.399999999999991</c:v>
                </c:pt>
                <c:pt idx="60">
                  <c:v>11.599999999999991</c:v>
                </c:pt>
                <c:pt idx="61">
                  <c:v>11.79999999999999</c:v>
                </c:pt>
                <c:pt idx="62">
                  <c:v>11.999999999999989</c:v>
                </c:pt>
                <c:pt idx="63">
                  <c:v>12.199999999999989</c:v>
                </c:pt>
                <c:pt idx="64">
                  <c:v>12.399999999999988</c:v>
                </c:pt>
                <c:pt idx="65">
                  <c:v>12.599999999999987</c:v>
                </c:pt>
                <c:pt idx="66">
                  <c:v>12.799999999999986</c:v>
                </c:pt>
                <c:pt idx="67">
                  <c:v>12.999999999999986</c:v>
                </c:pt>
                <c:pt idx="68">
                  <c:v>13.199999999999985</c:v>
                </c:pt>
                <c:pt idx="69">
                  <c:v>13.399999999999984</c:v>
                </c:pt>
                <c:pt idx="70">
                  <c:v>13.599999999999984</c:v>
                </c:pt>
              </c:numCache>
            </c:numRef>
          </c:xVal>
          <c:yVal>
            <c:numRef>
              <c:f>alpha!$E$8:$E$78</c:f>
              <c:numCache>
                <c:formatCode>General</c:formatCode>
                <c:ptCount val="71"/>
                <c:pt idx="0">
                  <c:v>4.071172848246836E-2</c:v>
                </c:pt>
                <c:pt idx="1">
                  <c:v>8.1402739394131146E-2</c:v>
                </c:pt>
                <c:pt idx="2">
                  <c:v>0.12205233085397697</c:v>
                </c:pt>
                <c:pt idx="3">
                  <c:v>0.16263983269103238</c:v>
                </c:pt>
                <c:pt idx="4">
                  <c:v>0.32395752829392177</c:v>
                </c:pt>
                <c:pt idx="5">
                  <c:v>0.4826470694734219</c:v>
                </c:pt>
                <c:pt idx="6">
                  <c:v>0.63743444257116377</c:v>
                </c:pt>
                <c:pt idx="7">
                  <c:v>0.78709305371312865</c:v>
                </c:pt>
                <c:pt idx="8">
                  <c:v>0.93045845270405425</c:v>
                </c:pt>
                <c:pt idx="9">
                  <c:v>1.0664421515502014</c:v>
                </c:pt>
                <c:pt idx="10">
                  <c:v>1.1940443391241793</c:v>
                </c:pt>
                <c:pt idx="11">
                  <c:v>1.3123653113416249</c:v>
                </c:pt>
                <c:pt idx="12">
                  <c:v>1.4206154569502385</c:v>
                </c:pt>
                <c:pt idx="13">
                  <c:v>1.5181236622770351</c:v>
                </c:pt>
                <c:pt idx="14">
                  <c:v>1.6043440236381343</c:v>
                </c:pt>
                <c:pt idx="15">
                  <c:v>1.6788607831497662</c:v>
                </c:pt>
                <c:pt idx="16">
                  <c:v>1.7413914319247144</c:v>
                </c:pt>
                <c:pt idx="17">
                  <c:v>1.7917879536114569</c:v>
                </c:pt>
                <c:pt idx="18">
                  <c:v>1.8300362104397649</c:v>
                </c:pt>
                <c:pt idx="19">
                  <c:v>1.8562535028808564</c:v>
                </c:pt>
                <c:pt idx="20">
                  <c:v>1.8706843622245151</c:v>
                </c:pt>
                <c:pt idx="21">
                  <c:v>1.8736946623477522</c:v>
                </c:pt>
                <c:pt idx="22">
                  <c:v>1.8657641622522561</c:v>
                </c:pt>
                <c:pt idx="23">
                  <c:v>1.8474776141660267</c:v>
                </c:pt>
                <c:pt idx="24">
                  <c:v>1.8195145927626368</c:v>
                </c:pt>
                <c:pt idx="25">
                  <c:v>1.7826382190202241</c:v>
                </c:pt>
                <c:pt idx="26">
                  <c:v>1.7376829671437855</c:v>
                </c:pt>
                <c:pt idx="27">
                  <c:v>1.6855417545871352</c:v>
                </c:pt>
                <c:pt idx="28">
                  <c:v>1.627152523373274</c:v>
                </c:pt>
                <c:pt idx="29">
                  <c:v>1.5634845255243788</c:v>
                </c:pt>
                <c:pt idx="30">
                  <c:v>1.4955245264390407</c:v>
                </c:pt>
                <c:pt idx="31">
                  <c:v>1.4242631375221528</c:v>
                </c:pt>
                <c:pt idx="32">
                  <c:v>1.350681483371817</c:v>
                </c:pt>
                <c:pt idx="33">
                  <c:v>1.2757383995077101</c:v>
                </c:pt>
                <c:pt idx="34">
                  <c:v>1.200358344193392</c:v>
                </c:pt>
                <c:pt idx="35">
                  <c:v>1.1254201926202732</c:v>
                </c:pt>
                <c:pt idx="36">
                  <c:v>1.0517470638899298</c:v>
                </c:pt>
                <c:pt idx="37">
                  <c:v>0.98009731120176324</c:v>
                </c:pt>
                <c:pt idx="38">
                  <c:v>0.91115678380654797</c:v>
                </c:pt>
                <c:pt idx="39">
                  <c:v>0.84553244603213262</c:v>
                </c:pt>
                <c:pt idx="40">
                  <c:v>0.78374741445349716</c:v>
                </c:pt>
                <c:pt idx="41">
                  <c:v>0.72623744950476077</c:v>
                </c:pt>
                <c:pt idx="42">
                  <c:v>0.67334891295772936</c:v>
                </c:pt>
                <c:pt idx="43">
                  <c:v>0.62533817815726478</c:v>
                </c:pt>
                <c:pt idx="44">
                  <c:v>0.58237245613205413</c:v>
                </c:pt>
                <c:pt idx="45">
                  <c:v>0.54453197809363674</c:v>
                </c:pt>
                <c:pt idx="46">
                  <c:v>0.51181345377229159</c:v>
                </c:pt>
                <c:pt idx="47">
                  <c:v>0.48413470585699514</c:v>
                </c:pt>
                <c:pt idx="48">
                  <c:v>0.46134036380934312</c:v>
                </c:pt>
                <c:pt idx="49">
                  <c:v>0.44320848576452104</c:v>
                </c:pt>
                <c:pt idx="50">
                  <c:v>0.42945796532345903</c:v>
                </c:pt>
                <c:pt idx="51">
                  <c:v>0.41975657093461682</c:v>
                </c:pt>
                <c:pt idx="52">
                  <c:v>0.41372945936278083</c:v>
                </c:pt>
                <c:pt idx="53">
                  <c:v>0.41096800149215562</c:v>
                </c:pt>
                <c:pt idx="54">
                  <c:v>0.41103875840334264</c:v>
                </c:pt>
                <c:pt idx="55">
                  <c:v>0.41349244823613135</c:v>
                </c:pt>
                <c:pt idx="56">
                  <c:v>0.41787274968833921</c:v>
                </c:pt>
                <c:pt idx="57">
                  <c:v>0.42372479594251056</c:v>
                </c:pt>
                <c:pt idx="58">
                  <c:v>0.43060322314978561</c:v>
                </c:pt>
                <c:pt idx="59">
                  <c:v>0.43807965008630806</c:v>
                </c:pt>
                <c:pt idx="60">
                  <c:v>0.44574947995029535</c:v>
                </c:pt>
                <c:pt idx="61">
                  <c:v>0.4532379311768735</c:v>
                </c:pt>
                <c:pt idx="62">
                  <c:v>0.46020522128032876</c:v>
                </c:pt>
                <c:pt idx="63">
                  <c:v>0.46635084574154712</c:v>
                </c:pt>
                <c:pt idx="64">
                  <c:v>0.47141691248545797</c:v>
                </c:pt>
                <c:pt idx="65">
                  <c:v>0.47519051118117944</c:v>
                </c:pt>
                <c:pt idx="66">
                  <c:v>0.47750511509339633</c:v>
                </c:pt>
                <c:pt idx="67">
                  <c:v>0.47824103117631483</c:v>
                </c:pt>
                <c:pt idx="68">
                  <c:v>0.47732493120862191</c:v>
                </c:pt>
                <c:pt idx="69">
                  <c:v>0.47472851272038608</c:v>
                </c:pt>
                <c:pt idx="70">
                  <c:v>0.47046635299126849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863648"/>
        <c:axId val="351007536"/>
      </c:scatterChart>
      <c:valAx>
        <c:axId val="261863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Diameter (</a:t>
                </a:r>
                <a:r>
                  <a:rPr lang="en-US">
                    <a:latin typeface="Symbol" panose="05050102010706020507" pitchFamily="18" charset="2"/>
                  </a:rPr>
                  <a:t>m</a:t>
                </a:r>
                <a:r>
                  <a:rPr lang="en-US"/>
                  <a:t>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007536"/>
        <c:crosses val="autoZero"/>
        <c:crossBetween val="midCat"/>
      </c:valAx>
      <c:valAx>
        <c:axId val="35100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latin typeface="Symbol" panose="05050102010706020507" pitchFamily="18" charset="2"/>
                  </a:rPr>
                  <a:t>a</a:t>
                </a:r>
                <a:r>
                  <a:rPr lang="en-US"/>
                  <a:t> (= Q/(0.75*r))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863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44896122696505"/>
          <c:y val="6.4444479407812172E-2"/>
          <c:w val="0.80929613834657066"/>
          <c:h val="0.70222260320236718"/>
        </c:manualLayout>
      </c:layout>
      <c:scatterChart>
        <c:scatterStyle val="lineMarker"/>
        <c:varyColors val="0"/>
        <c:ser>
          <c:idx val="0"/>
          <c:order val="0"/>
          <c:tx>
            <c:v>n = 1.005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'n''=0'!$A$8:$A$126</c:f>
              <c:numCache>
                <c:formatCode>General</c:formatCode>
                <c:ptCount val="119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0.4</c:v>
                </c:pt>
                <c:pt idx="5">
                  <c:v>0.6</c:v>
                </c:pt>
                <c:pt idx="6">
                  <c:v>0.8</c:v>
                </c:pt>
                <c:pt idx="7">
                  <c:v>1</c:v>
                </c:pt>
                <c:pt idx="8">
                  <c:v>1.2</c:v>
                </c:pt>
                <c:pt idx="9">
                  <c:v>1.4</c:v>
                </c:pt>
                <c:pt idx="10">
                  <c:v>1.5999999999999999</c:v>
                </c:pt>
                <c:pt idx="11">
                  <c:v>1.7999999999999998</c:v>
                </c:pt>
                <c:pt idx="12">
                  <c:v>1.9999999999999998</c:v>
                </c:pt>
                <c:pt idx="13">
                  <c:v>2.1999999999999997</c:v>
                </c:pt>
                <c:pt idx="14">
                  <c:v>2.4</c:v>
                </c:pt>
                <c:pt idx="15">
                  <c:v>2.6</c:v>
                </c:pt>
                <c:pt idx="16">
                  <c:v>2.8000000000000003</c:v>
                </c:pt>
                <c:pt idx="17">
                  <c:v>3.0000000000000004</c:v>
                </c:pt>
                <c:pt idx="18">
                  <c:v>3.2000000000000006</c:v>
                </c:pt>
                <c:pt idx="19">
                  <c:v>3.4000000000000008</c:v>
                </c:pt>
                <c:pt idx="20">
                  <c:v>3.600000000000001</c:v>
                </c:pt>
                <c:pt idx="21">
                  <c:v>3.8000000000000012</c:v>
                </c:pt>
                <c:pt idx="22">
                  <c:v>4.0000000000000009</c:v>
                </c:pt>
                <c:pt idx="23">
                  <c:v>4.2000000000000011</c:v>
                </c:pt>
                <c:pt idx="24">
                  <c:v>4.4000000000000012</c:v>
                </c:pt>
                <c:pt idx="25">
                  <c:v>4.6000000000000014</c:v>
                </c:pt>
                <c:pt idx="26">
                  <c:v>4.8000000000000016</c:v>
                </c:pt>
                <c:pt idx="27">
                  <c:v>5.0000000000000018</c:v>
                </c:pt>
                <c:pt idx="28">
                  <c:v>5.200000000000002</c:v>
                </c:pt>
                <c:pt idx="29">
                  <c:v>5.4000000000000021</c:v>
                </c:pt>
                <c:pt idx="30">
                  <c:v>5.6000000000000023</c:v>
                </c:pt>
                <c:pt idx="31">
                  <c:v>5.8000000000000025</c:v>
                </c:pt>
                <c:pt idx="32">
                  <c:v>6.0000000000000027</c:v>
                </c:pt>
                <c:pt idx="33">
                  <c:v>6.2000000000000028</c:v>
                </c:pt>
                <c:pt idx="34">
                  <c:v>6.400000000000003</c:v>
                </c:pt>
                <c:pt idx="35">
                  <c:v>6.6000000000000032</c:v>
                </c:pt>
                <c:pt idx="36">
                  <c:v>6.8000000000000034</c:v>
                </c:pt>
                <c:pt idx="37">
                  <c:v>7.0000000000000036</c:v>
                </c:pt>
                <c:pt idx="38">
                  <c:v>7.2000000000000037</c:v>
                </c:pt>
                <c:pt idx="39">
                  <c:v>7.4000000000000039</c:v>
                </c:pt>
                <c:pt idx="40">
                  <c:v>7.6000000000000041</c:v>
                </c:pt>
                <c:pt idx="41">
                  <c:v>7.8000000000000043</c:v>
                </c:pt>
                <c:pt idx="42">
                  <c:v>8.0000000000000036</c:v>
                </c:pt>
                <c:pt idx="43">
                  <c:v>8.2000000000000028</c:v>
                </c:pt>
                <c:pt idx="44">
                  <c:v>8.4000000000000021</c:v>
                </c:pt>
                <c:pt idx="45">
                  <c:v>8.6000000000000014</c:v>
                </c:pt>
                <c:pt idx="46">
                  <c:v>8.8000000000000007</c:v>
                </c:pt>
                <c:pt idx="47">
                  <c:v>9</c:v>
                </c:pt>
                <c:pt idx="48">
                  <c:v>9.1999999999999993</c:v>
                </c:pt>
                <c:pt idx="49">
                  <c:v>9.3999999999999986</c:v>
                </c:pt>
                <c:pt idx="50">
                  <c:v>9.5999999999999979</c:v>
                </c:pt>
                <c:pt idx="51">
                  <c:v>9.7999999999999972</c:v>
                </c:pt>
                <c:pt idx="52">
                  <c:v>9.9999999999999964</c:v>
                </c:pt>
                <c:pt idx="53">
                  <c:v>10.199999999999996</c:v>
                </c:pt>
                <c:pt idx="54">
                  <c:v>10.399999999999995</c:v>
                </c:pt>
                <c:pt idx="55">
                  <c:v>10.599999999999994</c:v>
                </c:pt>
                <c:pt idx="56">
                  <c:v>10.799999999999994</c:v>
                </c:pt>
                <c:pt idx="57">
                  <c:v>10.999999999999993</c:v>
                </c:pt>
                <c:pt idx="58">
                  <c:v>11.199999999999992</c:v>
                </c:pt>
                <c:pt idx="59">
                  <c:v>11.399999999999991</c:v>
                </c:pt>
                <c:pt idx="60">
                  <c:v>11.599999999999991</c:v>
                </c:pt>
                <c:pt idx="61">
                  <c:v>11.79999999999999</c:v>
                </c:pt>
                <c:pt idx="62">
                  <c:v>11.999999999999989</c:v>
                </c:pt>
                <c:pt idx="63">
                  <c:v>12.199999999999989</c:v>
                </c:pt>
                <c:pt idx="64">
                  <c:v>12.399999999999988</c:v>
                </c:pt>
                <c:pt idx="65">
                  <c:v>12.599999999999987</c:v>
                </c:pt>
                <c:pt idx="66">
                  <c:v>12.799999999999986</c:v>
                </c:pt>
                <c:pt idx="67">
                  <c:v>12.999999999999986</c:v>
                </c:pt>
                <c:pt idx="68">
                  <c:v>13.199999999999985</c:v>
                </c:pt>
                <c:pt idx="69">
                  <c:v>13.399999999999984</c:v>
                </c:pt>
                <c:pt idx="70">
                  <c:v>13.599999999999984</c:v>
                </c:pt>
                <c:pt idx="71">
                  <c:v>13.799999999999983</c:v>
                </c:pt>
                <c:pt idx="72">
                  <c:v>13.999999999999982</c:v>
                </c:pt>
                <c:pt idx="73">
                  <c:v>14.199999999999982</c:v>
                </c:pt>
                <c:pt idx="74">
                  <c:v>14.399999999999981</c:v>
                </c:pt>
                <c:pt idx="75">
                  <c:v>14.59999999999998</c:v>
                </c:pt>
                <c:pt idx="76">
                  <c:v>14.799999999999979</c:v>
                </c:pt>
                <c:pt idx="77">
                  <c:v>14.999999999999979</c:v>
                </c:pt>
                <c:pt idx="78">
                  <c:v>15.199999999999978</c:v>
                </c:pt>
                <c:pt idx="79">
                  <c:v>15.399999999999977</c:v>
                </c:pt>
                <c:pt idx="80">
                  <c:v>15.599999999999977</c:v>
                </c:pt>
                <c:pt idx="81">
                  <c:v>15.799999999999976</c:v>
                </c:pt>
                <c:pt idx="82">
                  <c:v>15.999999999999975</c:v>
                </c:pt>
                <c:pt idx="83">
                  <c:v>16.199999999999974</c:v>
                </c:pt>
                <c:pt idx="84">
                  <c:v>16.399999999999974</c:v>
                </c:pt>
                <c:pt idx="85">
                  <c:v>16.599999999999973</c:v>
                </c:pt>
                <c:pt idx="86">
                  <c:v>16.799999999999972</c:v>
                </c:pt>
                <c:pt idx="87">
                  <c:v>16.999999999999972</c:v>
                </c:pt>
                <c:pt idx="88">
                  <c:v>17.199999999999971</c:v>
                </c:pt>
                <c:pt idx="89">
                  <c:v>17.39999999999997</c:v>
                </c:pt>
                <c:pt idx="90">
                  <c:v>17.599999999999969</c:v>
                </c:pt>
                <c:pt idx="91">
                  <c:v>17.799999999999969</c:v>
                </c:pt>
                <c:pt idx="92">
                  <c:v>17.999999999999968</c:v>
                </c:pt>
                <c:pt idx="93">
                  <c:v>18.199999999999967</c:v>
                </c:pt>
                <c:pt idx="94">
                  <c:v>18.399999999999967</c:v>
                </c:pt>
                <c:pt idx="95">
                  <c:v>18.599999999999966</c:v>
                </c:pt>
                <c:pt idx="96">
                  <c:v>18.799999999999965</c:v>
                </c:pt>
                <c:pt idx="97">
                  <c:v>18.999999999999964</c:v>
                </c:pt>
                <c:pt idx="98">
                  <c:v>19.199999999999964</c:v>
                </c:pt>
                <c:pt idx="99">
                  <c:v>19.399999999999963</c:v>
                </c:pt>
                <c:pt idx="100">
                  <c:v>19.599999999999962</c:v>
                </c:pt>
                <c:pt idx="101">
                  <c:v>19.799999999999962</c:v>
                </c:pt>
                <c:pt idx="102">
                  <c:v>19.999999999999961</c:v>
                </c:pt>
                <c:pt idx="103">
                  <c:v>20.19999999999996</c:v>
                </c:pt>
                <c:pt idx="104">
                  <c:v>20.399999999999959</c:v>
                </c:pt>
                <c:pt idx="105">
                  <c:v>20.599999999999959</c:v>
                </c:pt>
                <c:pt idx="106">
                  <c:v>20.799999999999958</c:v>
                </c:pt>
                <c:pt idx="107">
                  <c:v>20.999999999999957</c:v>
                </c:pt>
                <c:pt idx="108">
                  <c:v>21.199999999999957</c:v>
                </c:pt>
                <c:pt idx="109">
                  <c:v>21.399999999999956</c:v>
                </c:pt>
                <c:pt idx="110">
                  <c:v>21.599999999999955</c:v>
                </c:pt>
                <c:pt idx="111">
                  <c:v>21.799999999999955</c:v>
                </c:pt>
                <c:pt idx="112">
                  <c:v>21.999999999999954</c:v>
                </c:pt>
                <c:pt idx="113">
                  <c:v>22.199999999999953</c:v>
                </c:pt>
                <c:pt idx="114">
                  <c:v>22.399999999999952</c:v>
                </c:pt>
                <c:pt idx="115">
                  <c:v>22.599999999999952</c:v>
                </c:pt>
                <c:pt idx="116">
                  <c:v>22.799999999999951</c:v>
                </c:pt>
                <c:pt idx="117">
                  <c:v>22.99999999999995</c:v>
                </c:pt>
                <c:pt idx="118">
                  <c:v>23.19999999999995</c:v>
                </c:pt>
              </c:numCache>
            </c:numRef>
          </c:xVal>
          <c:yVal>
            <c:numRef>
              <c:f>'n''=0'!$C$8:$C$126</c:f>
              <c:numCache>
                <c:formatCode>General</c:formatCode>
                <c:ptCount val="119"/>
                <c:pt idx="0" formatCode="0.00000000">
                  <c:v>1.3845157809555531E-5</c:v>
                </c:pt>
                <c:pt idx="1">
                  <c:v>5.5380478443112224E-5</c:v>
                </c:pt>
                <c:pt idx="2">
                  <c:v>1.2460511425160803E-4</c:v>
                </c:pt>
                <c:pt idx="3">
                  <c:v>2.2151781922730152E-4</c:v>
                </c:pt>
                <c:pt idx="4">
                  <c:v>8.8600584695086582E-4</c:v>
                </c:pt>
                <c:pt idx="5">
                  <c:v>1.9932678280838445E-3</c:v>
                </c:pt>
                <c:pt idx="6">
                  <c:v>3.5429767381174315E-3</c:v>
                </c:pt>
                <c:pt idx="7">
                  <c:v>5.5346748964097969E-3</c:v>
                </c:pt>
                <c:pt idx="8">
                  <c:v>7.9677741166506166E-3</c:v>
                </c:pt>
                <c:pt idx="9">
                  <c:v>1.0841555902942446E-2</c:v>
                </c:pt>
                <c:pt idx="10">
                  <c:v>1.4155171688202017E-2</c:v>
                </c:pt>
                <c:pt idx="11">
                  <c:v>1.7907643116302552E-2</c:v>
                </c:pt>
                <c:pt idx="12">
                  <c:v>2.2097862366791787E-2</c:v>
                </c:pt>
                <c:pt idx="13">
                  <c:v>2.6724592523123647E-2</c:v>
                </c:pt>
                <c:pt idx="14">
                  <c:v>3.1786467983422995E-2</c:v>
                </c:pt>
                <c:pt idx="15">
                  <c:v>3.7281994914103223E-2</c:v>
                </c:pt>
                <c:pt idx="16">
                  <c:v>4.3209551745917452E-2</c:v>
                </c:pt>
                <c:pt idx="17">
                  <c:v>4.9567389712500187E-2</c:v>
                </c:pt>
                <c:pt idx="18">
                  <c:v>5.6353633431029948E-2</c:v>
                </c:pt>
                <c:pt idx="19">
                  <c:v>6.3566281524920498E-2</c:v>
                </c:pt>
                <c:pt idx="20">
                  <c:v>7.1203207288149883E-2</c:v>
                </c:pt>
                <c:pt idx="21">
                  <c:v>7.9262159391284115E-2</c:v>
                </c:pt>
                <c:pt idx="22">
                  <c:v>8.7740762628627067E-2</c:v>
                </c:pt>
                <c:pt idx="23">
                  <c:v>9.6636518706450403E-2</c:v>
                </c:pt>
                <c:pt idx="24">
                  <c:v>0.10594680707194826</c:v>
                </c:pt>
                <c:pt idx="25">
                  <c:v>0.11566888578259693</c:v>
                </c:pt>
                <c:pt idx="26">
                  <c:v>0.12579989241564604</c:v>
                </c:pt>
                <c:pt idx="27">
                  <c:v>0.13633684501746401</c:v>
                </c:pt>
                <c:pt idx="28">
                  <c:v>0.14727664309228494</c:v>
                </c:pt>
                <c:pt idx="29">
                  <c:v>0.1586160686301028</c:v>
                </c:pt>
                <c:pt idx="30">
                  <c:v>0.17035178717334531</c:v>
                </c:pt>
                <c:pt idx="31">
                  <c:v>0.18248034892187981</c:v>
                </c:pt>
                <c:pt idx="32">
                  <c:v>0.19499818987604201</c:v>
                </c:pt>
                <c:pt idx="33">
                  <c:v>0.20790163301721876</c:v>
                </c:pt>
                <c:pt idx="34">
                  <c:v>0.22118688952563126</c:v>
                </c:pt>
                <c:pt idx="35">
                  <c:v>0.23485006003480891</c:v>
                </c:pt>
                <c:pt idx="36">
                  <c:v>0.24888713592239053</c:v>
                </c:pt>
                <c:pt idx="37">
                  <c:v>0.26329400063674413</c:v>
                </c:pt>
                <c:pt idx="38">
                  <c:v>0.27806643105894402</c:v>
                </c:pt>
                <c:pt idx="39">
                  <c:v>0.29320009889964904</c:v>
                </c:pt>
                <c:pt idx="40">
                  <c:v>0.30869057213036477</c:v>
                </c:pt>
                <c:pt idx="41">
                  <c:v>0.32453331644857908</c:v>
                </c:pt>
                <c:pt idx="42">
                  <c:v>0.34072369677628345</c:v>
                </c:pt>
                <c:pt idx="43">
                  <c:v>0.35725697879131779</c:v>
                </c:pt>
                <c:pt idx="44">
                  <c:v>0.37412833049102545</c:v>
                </c:pt>
                <c:pt idx="45">
                  <c:v>0.39133282378763568</c:v>
                </c:pt>
                <c:pt idx="46">
                  <c:v>0.40886543613484605</c:v>
                </c:pt>
                <c:pt idx="47">
                  <c:v>0.42672105218500445</c:v>
                </c:pt>
                <c:pt idx="48">
                  <c:v>0.44489446547631673</c:v>
                </c:pt>
                <c:pt idx="49">
                  <c:v>0.46338038014948069</c:v>
                </c:pt>
                <c:pt idx="50">
                  <c:v>0.48217341269314673</c:v>
                </c:pt>
                <c:pt idx="51">
                  <c:v>0.50126809371758752</c:v>
                </c:pt>
                <c:pt idx="52">
                  <c:v>0.52065886975594244</c:v>
                </c:pt>
                <c:pt idx="53">
                  <c:v>0.54034010509242458</c:v>
                </c:pt>
                <c:pt idx="54">
                  <c:v>0.56030608361681811</c:v>
                </c:pt>
                <c:pt idx="55">
                  <c:v>0.58055101070463433</c:v>
                </c:pt>
                <c:pt idx="56">
                  <c:v>0.60106901512225797</c:v>
                </c:pt>
                <c:pt idx="57">
                  <c:v>0.62185415095640995</c:v>
                </c:pt>
                <c:pt idx="58">
                  <c:v>0.64290039956724998</c:v>
                </c:pt>
                <c:pt idx="59">
                  <c:v>0.66420167156443499</c:v>
                </c:pt>
                <c:pt idx="60">
                  <c:v>0.68575180880543263</c:v>
                </c:pt>
                <c:pt idx="61">
                  <c:v>0.70754458641539708</c:v>
                </c:pt>
                <c:pt idx="62">
                  <c:v>0.72957371482788425</c:v>
                </c:pt>
                <c:pt idx="63">
                  <c:v>0.75183284184570143</c:v>
                </c:pt>
                <c:pt idx="64">
                  <c:v>0.77431555472115798</c:v>
                </c:pt>
                <c:pt idx="65">
                  <c:v>0.79701538225500146</c:v>
                </c:pt>
                <c:pt idx="66">
                  <c:v>0.81992579691328116</c:v>
                </c:pt>
                <c:pt idx="67">
                  <c:v>0.84304021696141751</c:v>
                </c:pt>
                <c:pt idx="68">
                  <c:v>0.86635200861471606</c:v>
                </c:pt>
                <c:pt idx="69">
                  <c:v>0.88985448820457957</c:v>
                </c:pt>
                <c:pt idx="70">
                  <c:v>0.91354092435965195</c:v>
                </c:pt>
                <c:pt idx="71">
                  <c:v>0.93740454020113861</c:v>
                </c:pt>
                <c:pt idx="72">
                  <c:v>0.96143851555153126</c:v>
                </c:pt>
                <c:pt idx="73">
                  <c:v>0.98563598915595829</c:v>
                </c:pt>
                <c:pt idx="74">
                  <c:v>1.0099900609153989</c:v>
                </c:pt>
                <c:pt idx="75">
                  <c:v>1.0344937941309611</c:v>
                </c:pt>
                <c:pt idx="76">
                  <c:v>1.0591402177584586</c:v>
                </c:pt>
                <c:pt idx="77">
                  <c:v>1.0839223286724804</c:v>
                </c:pt>
                <c:pt idx="78">
                  <c:v>1.1088330939391862</c:v>
                </c:pt>
                <c:pt idx="79">
                  <c:v>1.1338654530970065</c:v>
                </c:pt>
                <c:pt idx="80">
                  <c:v>1.1590123204444747</c:v>
                </c:pt>
                <c:pt idx="81">
                  <c:v>1.1842665873343865</c:v>
                </c:pt>
                <c:pt idx="82">
                  <c:v>1.2096211244734842</c:v>
                </c:pt>
                <c:pt idx="83">
                  <c:v>1.2350687842268682</c:v>
                </c:pt>
                <c:pt idx="84">
                  <c:v>1.2606024029263376</c:v>
                </c:pt>
                <c:pt idx="85">
                  <c:v>1.2862148031818472</c:v>
                </c:pt>
                <c:pt idx="86">
                  <c:v>1.311898796195293</c:v>
                </c:pt>
                <c:pt idx="87">
                  <c:v>1.3376471840758037</c:v>
                </c:pt>
                <c:pt idx="88">
                  <c:v>1.363452762155754</c:v>
                </c:pt>
                <c:pt idx="89">
                  <c:v>1.3893083213066793</c:v>
                </c:pt>
                <c:pt idx="90">
                  <c:v>1.4152066502543059</c:v>
                </c:pt>
                <c:pt idx="91">
                  <c:v>1.4411405378918769</c:v>
                </c:pt>
                <c:pt idx="92">
                  <c:v>1.4671027755909887</c:v>
                </c:pt>
                <c:pt idx="93">
                  <c:v>1.4930861595091287</c:v>
                </c:pt>
                <c:pt idx="94">
                  <c:v>1.5190834928931236</c:v>
                </c:pt>
                <c:pt idx="95">
                  <c:v>1.5450875883776967</c:v>
                </c:pt>
                <c:pt idx="96">
                  <c:v>1.5710912702783453</c:v>
                </c:pt>
                <c:pt idx="97">
                  <c:v>1.5970873768777465</c:v>
                </c:pt>
                <c:pt idx="98">
                  <c:v>1.623068762704905</c:v>
                </c:pt>
                <c:pt idx="99">
                  <c:v>1.649028300806251</c:v>
                </c:pt>
                <c:pt idx="100">
                  <c:v>1.6749588850079229</c:v>
                </c:pt>
                <c:pt idx="101">
                  <c:v>1.700853432168437</c:v>
                </c:pt>
                <c:pt idx="102">
                  <c:v>1.7267048844209893</c:v>
                </c:pt>
                <c:pt idx="103">
                  <c:v>1.7525062114046084</c:v>
                </c:pt>
                <c:pt idx="104">
                  <c:v>1.7782504124834011</c:v>
                </c:pt>
                <c:pt idx="105">
                  <c:v>1.8039305189531296</c:v>
                </c:pt>
                <c:pt idx="106">
                  <c:v>1.8295395962343617</c:v>
                </c:pt>
                <c:pt idx="107">
                  <c:v>1.8550707460514551</c:v>
                </c:pt>
                <c:pt idx="108">
                  <c:v>1.880517108596619</c:v>
                </c:pt>
                <c:pt idx="109">
                  <c:v>1.9058718646783284</c:v>
                </c:pt>
                <c:pt idx="110">
                  <c:v>1.9311282378533483</c:v>
                </c:pt>
                <c:pt idx="111">
                  <c:v>1.9562794965416528</c:v>
                </c:pt>
                <c:pt idx="112">
                  <c:v>1.9813189561235138</c:v>
                </c:pt>
                <c:pt idx="113">
                  <c:v>2.0062399810180551</c:v>
                </c:pt>
                <c:pt idx="114">
                  <c:v>2.0310359867425536</c:v>
                </c:pt>
                <c:pt idx="115">
                  <c:v>2.0557004419518146</c:v>
                </c:pt>
                <c:pt idx="116">
                  <c:v>2.080226870456912</c:v>
                </c:pt>
                <c:pt idx="117">
                  <c:v>2.1046088532226181</c:v>
                </c:pt>
                <c:pt idx="118">
                  <c:v>2.1288400303428543</c:v>
                </c:pt>
              </c:numCache>
            </c:numRef>
          </c:yVal>
          <c:smooth val="0"/>
        </c:ser>
        <c:ser>
          <c:idx val="1"/>
          <c:order val="1"/>
          <c:tx>
            <c:v>       1.01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'n''=0'!$A$8:$A$126</c:f>
              <c:numCache>
                <c:formatCode>General</c:formatCode>
                <c:ptCount val="119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0.4</c:v>
                </c:pt>
                <c:pt idx="5">
                  <c:v>0.6</c:v>
                </c:pt>
                <c:pt idx="6">
                  <c:v>0.8</c:v>
                </c:pt>
                <c:pt idx="7">
                  <c:v>1</c:v>
                </c:pt>
                <c:pt idx="8">
                  <c:v>1.2</c:v>
                </c:pt>
                <c:pt idx="9">
                  <c:v>1.4</c:v>
                </c:pt>
                <c:pt idx="10">
                  <c:v>1.5999999999999999</c:v>
                </c:pt>
                <c:pt idx="11">
                  <c:v>1.7999999999999998</c:v>
                </c:pt>
                <c:pt idx="12">
                  <c:v>1.9999999999999998</c:v>
                </c:pt>
                <c:pt idx="13">
                  <c:v>2.1999999999999997</c:v>
                </c:pt>
                <c:pt idx="14">
                  <c:v>2.4</c:v>
                </c:pt>
                <c:pt idx="15">
                  <c:v>2.6</c:v>
                </c:pt>
                <c:pt idx="16">
                  <c:v>2.8000000000000003</c:v>
                </c:pt>
                <c:pt idx="17">
                  <c:v>3.0000000000000004</c:v>
                </c:pt>
                <c:pt idx="18">
                  <c:v>3.2000000000000006</c:v>
                </c:pt>
                <c:pt idx="19">
                  <c:v>3.4000000000000008</c:v>
                </c:pt>
                <c:pt idx="20">
                  <c:v>3.600000000000001</c:v>
                </c:pt>
                <c:pt idx="21">
                  <c:v>3.8000000000000012</c:v>
                </c:pt>
                <c:pt idx="22">
                  <c:v>4.0000000000000009</c:v>
                </c:pt>
                <c:pt idx="23">
                  <c:v>4.2000000000000011</c:v>
                </c:pt>
                <c:pt idx="24">
                  <c:v>4.4000000000000012</c:v>
                </c:pt>
                <c:pt idx="25">
                  <c:v>4.6000000000000014</c:v>
                </c:pt>
                <c:pt idx="26">
                  <c:v>4.8000000000000016</c:v>
                </c:pt>
                <c:pt idx="27">
                  <c:v>5.0000000000000018</c:v>
                </c:pt>
                <c:pt idx="28">
                  <c:v>5.200000000000002</c:v>
                </c:pt>
                <c:pt idx="29">
                  <c:v>5.4000000000000021</c:v>
                </c:pt>
                <c:pt idx="30">
                  <c:v>5.6000000000000023</c:v>
                </c:pt>
                <c:pt idx="31">
                  <c:v>5.8000000000000025</c:v>
                </c:pt>
                <c:pt idx="32">
                  <c:v>6.0000000000000027</c:v>
                </c:pt>
                <c:pt idx="33">
                  <c:v>6.2000000000000028</c:v>
                </c:pt>
                <c:pt idx="34">
                  <c:v>6.400000000000003</c:v>
                </c:pt>
                <c:pt idx="35">
                  <c:v>6.6000000000000032</c:v>
                </c:pt>
                <c:pt idx="36">
                  <c:v>6.8000000000000034</c:v>
                </c:pt>
                <c:pt idx="37">
                  <c:v>7.0000000000000036</c:v>
                </c:pt>
                <c:pt idx="38">
                  <c:v>7.2000000000000037</c:v>
                </c:pt>
                <c:pt idx="39">
                  <c:v>7.4000000000000039</c:v>
                </c:pt>
                <c:pt idx="40">
                  <c:v>7.6000000000000041</c:v>
                </c:pt>
                <c:pt idx="41">
                  <c:v>7.8000000000000043</c:v>
                </c:pt>
                <c:pt idx="42">
                  <c:v>8.0000000000000036</c:v>
                </c:pt>
                <c:pt idx="43">
                  <c:v>8.2000000000000028</c:v>
                </c:pt>
                <c:pt idx="44">
                  <c:v>8.4000000000000021</c:v>
                </c:pt>
                <c:pt idx="45">
                  <c:v>8.6000000000000014</c:v>
                </c:pt>
                <c:pt idx="46">
                  <c:v>8.8000000000000007</c:v>
                </c:pt>
                <c:pt idx="47">
                  <c:v>9</c:v>
                </c:pt>
                <c:pt idx="48">
                  <c:v>9.1999999999999993</c:v>
                </c:pt>
                <c:pt idx="49">
                  <c:v>9.3999999999999986</c:v>
                </c:pt>
                <c:pt idx="50">
                  <c:v>9.5999999999999979</c:v>
                </c:pt>
                <c:pt idx="51">
                  <c:v>9.7999999999999972</c:v>
                </c:pt>
                <c:pt idx="52">
                  <c:v>9.9999999999999964</c:v>
                </c:pt>
                <c:pt idx="53">
                  <c:v>10.199999999999996</c:v>
                </c:pt>
                <c:pt idx="54">
                  <c:v>10.399999999999995</c:v>
                </c:pt>
                <c:pt idx="55">
                  <c:v>10.599999999999994</c:v>
                </c:pt>
                <c:pt idx="56">
                  <c:v>10.799999999999994</c:v>
                </c:pt>
                <c:pt idx="57">
                  <c:v>10.999999999999993</c:v>
                </c:pt>
                <c:pt idx="58">
                  <c:v>11.199999999999992</c:v>
                </c:pt>
                <c:pt idx="59">
                  <c:v>11.399999999999991</c:v>
                </c:pt>
                <c:pt idx="60">
                  <c:v>11.599999999999991</c:v>
                </c:pt>
                <c:pt idx="61">
                  <c:v>11.79999999999999</c:v>
                </c:pt>
                <c:pt idx="62">
                  <c:v>11.999999999999989</c:v>
                </c:pt>
                <c:pt idx="63">
                  <c:v>12.199999999999989</c:v>
                </c:pt>
                <c:pt idx="64">
                  <c:v>12.399999999999988</c:v>
                </c:pt>
                <c:pt idx="65">
                  <c:v>12.599999999999987</c:v>
                </c:pt>
                <c:pt idx="66">
                  <c:v>12.799999999999986</c:v>
                </c:pt>
                <c:pt idx="67">
                  <c:v>12.999999999999986</c:v>
                </c:pt>
                <c:pt idx="68">
                  <c:v>13.199999999999985</c:v>
                </c:pt>
                <c:pt idx="69">
                  <c:v>13.399999999999984</c:v>
                </c:pt>
                <c:pt idx="70">
                  <c:v>13.599999999999984</c:v>
                </c:pt>
                <c:pt idx="71">
                  <c:v>13.799999999999983</c:v>
                </c:pt>
                <c:pt idx="72">
                  <c:v>13.999999999999982</c:v>
                </c:pt>
                <c:pt idx="73">
                  <c:v>14.199999999999982</c:v>
                </c:pt>
                <c:pt idx="74">
                  <c:v>14.399999999999981</c:v>
                </c:pt>
                <c:pt idx="75">
                  <c:v>14.59999999999998</c:v>
                </c:pt>
                <c:pt idx="76">
                  <c:v>14.799999999999979</c:v>
                </c:pt>
                <c:pt idx="77">
                  <c:v>14.999999999999979</c:v>
                </c:pt>
                <c:pt idx="78">
                  <c:v>15.199999999999978</c:v>
                </c:pt>
                <c:pt idx="79">
                  <c:v>15.399999999999977</c:v>
                </c:pt>
                <c:pt idx="80">
                  <c:v>15.599999999999977</c:v>
                </c:pt>
                <c:pt idx="81">
                  <c:v>15.799999999999976</c:v>
                </c:pt>
                <c:pt idx="82">
                  <c:v>15.999999999999975</c:v>
                </c:pt>
                <c:pt idx="83">
                  <c:v>16.199999999999974</c:v>
                </c:pt>
                <c:pt idx="84">
                  <c:v>16.399999999999974</c:v>
                </c:pt>
                <c:pt idx="85">
                  <c:v>16.599999999999973</c:v>
                </c:pt>
                <c:pt idx="86">
                  <c:v>16.799999999999972</c:v>
                </c:pt>
                <c:pt idx="87">
                  <c:v>16.999999999999972</c:v>
                </c:pt>
                <c:pt idx="88">
                  <c:v>17.199999999999971</c:v>
                </c:pt>
                <c:pt idx="89">
                  <c:v>17.39999999999997</c:v>
                </c:pt>
                <c:pt idx="90">
                  <c:v>17.599999999999969</c:v>
                </c:pt>
                <c:pt idx="91">
                  <c:v>17.799999999999969</c:v>
                </c:pt>
                <c:pt idx="92">
                  <c:v>17.999999999999968</c:v>
                </c:pt>
                <c:pt idx="93">
                  <c:v>18.199999999999967</c:v>
                </c:pt>
                <c:pt idx="94">
                  <c:v>18.399999999999967</c:v>
                </c:pt>
                <c:pt idx="95">
                  <c:v>18.599999999999966</c:v>
                </c:pt>
                <c:pt idx="96">
                  <c:v>18.799999999999965</c:v>
                </c:pt>
                <c:pt idx="97">
                  <c:v>18.999999999999964</c:v>
                </c:pt>
                <c:pt idx="98">
                  <c:v>19.199999999999964</c:v>
                </c:pt>
                <c:pt idx="99">
                  <c:v>19.399999999999963</c:v>
                </c:pt>
                <c:pt idx="100">
                  <c:v>19.599999999999962</c:v>
                </c:pt>
                <c:pt idx="101">
                  <c:v>19.799999999999962</c:v>
                </c:pt>
                <c:pt idx="102">
                  <c:v>19.999999999999961</c:v>
                </c:pt>
                <c:pt idx="103">
                  <c:v>20.19999999999996</c:v>
                </c:pt>
                <c:pt idx="104">
                  <c:v>20.399999999999959</c:v>
                </c:pt>
                <c:pt idx="105">
                  <c:v>20.599999999999959</c:v>
                </c:pt>
                <c:pt idx="106">
                  <c:v>20.799999999999958</c:v>
                </c:pt>
                <c:pt idx="107">
                  <c:v>20.999999999999957</c:v>
                </c:pt>
                <c:pt idx="108">
                  <c:v>21.199999999999957</c:v>
                </c:pt>
                <c:pt idx="109">
                  <c:v>21.399999999999956</c:v>
                </c:pt>
                <c:pt idx="110">
                  <c:v>21.599999999999955</c:v>
                </c:pt>
                <c:pt idx="111">
                  <c:v>21.799999999999955</c:v>
                </c:pt>
                <c:pt idx="112">
                  <c:v>21.999999999999954</c:v>
                </c:pt>
                <c:pt idx="113">
                  <c:v>22.199999999999953</c:v>
                </c:pt>
                <c:pt idx="114">
                  <c:v>22.399999999999952</c:v>
                </c:pt>
                <c:pt idx="115">
                  <c:v>22.599999999999952</c:v>
                </c:pt>
                <c:pt idx="116">
                  <c:v>22.799999999999951</c:v>
                </c:pt>
                <c:pt idx="117">
                  <c:v>22.99999999999995</c:v>
                </c:pt>
                <c:pt idx="118">
                  <c:v>23.19999999999995</c:v>
                </c:pt>
              </c:numCache>
            </c:numRef>
          </c:xVal>
          <c:yVal>
            <c:numRef>
              <c:f>'n''=0'!$E$8:$E$126</c:f>
              <c:numCache>
                <c:formatCode>General</c:formatCode>
                <c:ptCount val="119"/>
                <c:pt idx="0">
                  <c:v>5.5380478443112224E-5</c:v>
                </c:pt>
                <c:pt idx="1">
                  <c:v>2.2151781922730152E-4</c:v>
                </c:pt>
                <c:pt idx="2">
                  <c:v>4.9839975645227241E-4</c:v>
                </c:pt>
                <c:pt idx="3">
                  <c:v>8.8600584649611847E-4</c:v>
                </c:pt>
                <c:pt idx="4">
                  <c:v>3.5429767381174315E-3</c:v>
                </c:pt>
                <c:pt idx="5">
                  <c:v>7.9677741166506166E-3</c:v>
                </c:pt>
                <c:pt idx="6">
                  <c:v>1.4155171688230439E-2</c:v>
                </c:pt>
                <c:pt idx="7">
                  <c:v>2.2097862366791787E-2</c:v>
                </c:pt>
                <c:pt idx="8">
                  <c:v>3.1786467983422995E-2</c:v>
                </c:pt>
                <c:pt idx="9">
                  <c:v>4.3209551745910346E-2</c:v>
                </c:pt>
                <c:pt idx="10">
                  <c:v>5.6353633431037053E-2</c:v>
                </c:pt>
                <c:pt idx="11">
                  <c:v>7.1203207288153436E-2</c:v>
                </c:pt>
                <c:pt idx="12">
                  <c:v>8.7740762628627067E-2</c:v>
                </c:pt>
                <c:pt idx="13">
                  <c:v>0.10594680707195536</c:v>
                </c:pt>
                <c:pt idx="14">
                  <c:v>0.12579989241565315</c:v>
                </c:pt>
                <c:pt idx="15">
                  <c:v>0.14727664309229027</c:v>
                </c:pt>
                <c:pt idx="16">
                  <c:v>0.17035178717335242</c:v>
                </c:pt>
                <c:pt idx="17">
                  <c:v>0.19499818987604911</c:v>
                </c:pt>
                <c:pt idx="18">
                  <c:v>0.22118688952564014</c:v>
                </c:pt>
                <c:pt idx="19">
                  <c:v>0.24888713592240297</c:v>
                </c:pt>
                <c:pt idx="20">
                  <c:v>0.27806643105895468</c:v>
                </c:pt>
                <c:pt idx="21">
                  <c:v>0.30869057213037721</c:v>
                </c:pt>
                <c:pt idx="22">
                  <c:v>0.34072369677629766</c:v>
                </c:pt>
                <c:pt idx="23">
                  <c:v>0.37412833049104144</c:v>
                </c:pt>
                <c:pt idx="24">
                  <c:v>0.40886543613486381</c:v>
                </c:pt>
                <c:pt idx="25">
                  <c:v>0.44489446547633626</c:v>
                </c:pt>
                <c:pt idx="26">
                  <c:v>0.48217341269316716</c:v>
                </c:pt>
                <c:pt idx="27">
                  <c:v>0.52065886975596554</c:v>
                </c:pt>
                <c:pt idx="28">
                  <c:v>0.56030608361684164</c:v>
                </c:pt>
                <c:pt idx="29">
                  <c:v>0.60106901512228417</c:v>
                </c:pt>
                <c:pt idx="30">
                  <c:v>0.64290039956727751</c:v>
                </c:pt>
                <c:pt idx="31">
                  <c:v>0.68575180880546194</c:v>
                </c:pt>
                <c:pt idx="32">
                  <c:v>0.72957371482791622</c:v>
                </c:pt>
                <c:pt idx="33">
                  <c:v>0.77431555472119129</c:v>
                </c:pt>
                <c:pt idx="34">
                  <c:v>0.8199257969133158</c:v>
                </c:pt>
                <c:pt idx="35">
                  <c:v>0.86635200861475292</c:v>
                </c:pt>
                <c:pt idx="36">
                  <c:v>0.91354092435969059</c:v>
                </c:pt>
                <c:pt idx="37">
                  <c:v>0.96143851555157234</c:v>
                </c:pt>
                <c:pt idx="38">
                  <c:v>1.0099900609154415</c:v>
                </c:pt>
                <c:pt idx="39">
                  <c:v>1.0591402177585025</c:v>
                </c:pt>
                <c:pt idx="40">
                  <c:v>1.1088330939392324</c:v>
                </c:pt>
                <c:pt idx="41">
                  <c:v>1.1590123204445228</c:v>
                </c:pt>
                <c:pt idx="42">
                  <c:v>1.2096211244735329</c:v>
                </c:pt>
                <c:pt idx="43">
                  <c:v>1.260602402926388</c:v>
                </c:pt>
                <c:pt idx="44">
                  <c:v>1.3118987961953457</c:v>
                </c:pt>
                <c:pt idx="45">
                  <c:v>1.3634527621558075</c:v>
                </c:pt>
                <c:pt idx="46">
                  <c:v>1.415206650254361</c:v>
                </c:pt>
                <c:pt idx="47">
                  <c:v>1.4671027755910453</c:v>
                </c:pt>
                <c:pt idx="48">
                  <c:v>1.5190834928931811</c:v>
                </c:pt>
                <c:pt idx="49">
                  <c:v>1.5710912702784035</c:v>
                </c:pt>
                <c:pt idx="50">
                  <c:v>1.623068762704964</c:v>
                </c:pt>
                <c:pt idx="51">
                  <c:v>1.6749588850079844</c:v>
                </c:pt>
                <c:pt idx="52">
                  <c:v>1.7267048844210509</c:v>
                </c:pt>
                <c:pt idx="53">
                  <c:v>1.7782504124834637</c:v>
                </c:pt>
                <c:pt idx="54">
                  <c:v>1.8295395962344247</c:v>
                </c:pt>
                <c:pt idx="55">
                  <c:v>1.880517108596683</c:v>
                </c:pt>
                <c:pt idx="56">
                  <c:v>1.9311282378534127</c:v>
                </c:pt>
                <c:pt idx="57">
                  <c:v>1.9813189561235798</c:v>
                </c:pt>
                <c:pt idx="58">
                  <c:v>2.0310359867426184</c:v>
                </c:pt>
                <c:pt idx="59">
                  <c:v>2.0802268704569782</c:v>
                </c:pt>
                <c:pt idx="60">
                  <c:v>2.1288400303429205</c:v>
                </c:pt>
                <c:pt idx="61">
                  <c:v>2.1768248353619573</c:v>
                </c:pt>
                <c:pt idx="62">
                  <c:v>2.224131662467391</c:v>
                </c:pt>
                <c:pt idx="63">
                  <c:v>2.2707119571786651</c:v>
                </c:pt>
                <c:pt idx="64">
                  <c:v>2.3165182925425629</c:v>
                </c:pt>
                <c:pt idx="65">
                  <c:v>2.3615044264027443</c:v>
                </c:pt>
                <c:pt idx="66">
                  <c:v>2.4056253569016963</c:v>
                </c:pt>
                <c:pt idx="67">
                  <c:v>2.4488373761418165</c:v>
                </c:pt>
                <c:pt idx="68">
                  <c:v>2.4910981219351607</c:v>
                </c:pt>
                <c:pt idx="69">
                  <c:v>2.5323666275742238</c:v>
                </c:pt>
                <c:pt idx="70">
                  <c:v>2.5726033695591211</c:v>
                </c:pt>
                <c:pt idx="71">
                  <c:v>2.6117703132195786</c:v>
                </c:pt>
                <c:pt idx="72">
                  <c:v>2.6498309561732847</c:v>
                </c:pt>
                <c:pt idx="73">
                  <c:v>2.6867503695653872</c:v>
                </c:pt>
                <c:pt idx="74">
                  <c:v>2.7224952370372066</c:v>
                </c:pt>
                <c:pt idx="75">
                  <c:v>2.7570338913756123</c:v>
                </c:pt>
                <c:pt idx="76">
                  <c:v>2.7903363487979336</c:v>
                </c:pt>
                <c:pt idx="77">
                  <c:v>2.8223743408307769</c:v>
                </c:pt>
                <c:pt idx="78">
                  <c:v>2.853121343744661</c:v>
                </c:pt>
                <c:pt idx="79">
                  <c:v>2.8825526055099839</c:v>
                </c:pt>
                <c:pt idx="80">
                  <c:v>2.9106451702434679</c:v>
                </c:pt>
                <c:pt idx="81">
                  <c:v>2.9373779001179172</c:v>
                </c:pt>
                <c:pt idx="82">
                  <c:v>2.9627314947118086</c:v>
                </c:pt>
                <c:pt idx="83">
                  <c:v>2.9866885077790153</c:v>
                </c:pt>
                <c:pt idx="84">
                  <c:v>3.0092333614226776</c:v>
                </c:pt>
                <c:pt idx="85">
                  <c:v>3.0303523576610303</c:v>
                </c:pt>
                <c:pt idx="86">
                  <c:v>3.0500336873767955</c:v>
                </c:pt>
                <c:pt idx="87">
                  <c:v>3.0682674366455007</c:v>
                </c:pt>
                <c:pt idx="88">
                  <c:v>3.0850455904419043</c:v>
                </c:pt>
                <c:pt idx="89">
                  <c:v>3.1003620337274791</c:v>
                </c:pt>
                <c:pt idx="90">
                  <c:v>3.1142125499256634</c:v>
                </c:pt>
                <c:pt idx="91">
                  <c:v>3.126594816795369</c:v>
                </c:pt>
                <c:pt idx="92">
                  <c:v>3.1375083997169111</c:v>
                </c:pt>
                <c:pt idx="93">
                  <c:v>3.1469547424082935</c:v>
                </c:pt>
                <c:pt idx="94">
                  <c:v>3.1549371550933705</c:v>
                </c:pt>
                <c:pt idx="95">
                  <c:v>3.1614608001470921</c:v>
                </c:pt>
                <c:pt idx="96">
                  <c:v>3.1665326752465779</c:v>
                </c:pt>
                <c:pt idx="97">
                  <c:v>3.1701615940603114</c:v>
                </c:pt>
                <c:pt idx="98">
                  <c:v>3.1723581645112131</c:v>
                </c:pt>
                <c:pt idx="99">
                  <c:v>3.1731347646527528</c:v>
                </c:pt>
                <c:pt idx="100">
                  <c:v>3.172505516200625</c:v>
                </c:pt>
                <c:pt idx="101">
                  <c:v>3.1704862557657711</c:v>
                </c:pt>
                <c:pt idx="102">
                  <c:v>3.1670945038377325</c:v>
                </c:pt>
                <c:pt idx="103">
                  <c:v>3.1623494315704401</c:v>
                </c:pt>
                <c:pt idx="104">
                  <c:v>3.1562718254255864</c:v>
                </c:pt>
                <c:pt idx="105">
                  <c:v>3.1488840497316506</c:v>
                </c:pt>
                <c:pt idx="106">
                  <c:v>3.1402100072195314</c:v>
                </c:pt>
                <c:pt idx="107">
                  <c:v>3.1302750975984637</c:v>
                </c:pt>
                <c:pt idx="108">
                  <c:v>3.119106174238568</c:v>
                </c:pt>
                <c:pt idx="109">
                  <c:v>3.1067314990289372</c:v>
                </c:pt>
                <c:pt idx="110">
                  <c:v>3.093180695482578</c:v>
                </c:pt>
                <c:pt idx="111">
                  <c:v>3.07848470016188</c:v>
                </c:pt>
                <c:pt idx="112">
                  <c:v>3.0626757125004884</c:v>
                </c:pt>
                <c:pt idx="113">
                  <c:v>3.045787143099544</c:v>
                </c:pt>
                <c:pt idx="114">
                  <c:v>3.0278535605782464</c:v>
                </c:pt>
                <c:pt idx="115">
                  <c:v>3.0089106370605219</c:v>
                </c:pt>
                <c:pt idx="116">
                  <c:v>2.9889950923813258</c:v>
                </c:pt>
                <c:pt idx="117">
                  <c:v>2.9681446370976889</c:v>
                </c:pt>
                <c:pt idx="118">
                  <c:v>2.9463979143910848</c:v>
                </c:pt>
              </c:numCache>
            </c:numRef>
          </c:yVal>
          <c:smooth val="0"/>
        </c:ser>
        <c:ser>
          <c:idx val="2"/>
          <c:order val="2"/>
          <c:tx>
            <c:v>       1.05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'n''=0'!$A$8:$A$126</c:f>
              <c:numCache>
                <c:formatCode>General</c:formatCode>
                <c:ptCount val="119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0.4</c:v>
                </c:pt>
                <c:pt idx="5">
                  <c:v>0.6</c:v>
                </c:pt>
                <c:pt idx="6">
                  <c:v>0.8</c:v>
                </c:pt>
                <c:pt idx="7">
                  <c:v>1</c:v>
                </c:pt>
                <c:pt idx="8">
                  <c:v>1.2</c:v>
                </c:pt>
                <c:pt idx="9">
                  <c:v>1.4</c:v>
                </c:pt>
                <c:pt idx="10">
                  <c:v>1.5999999999999999</c:v>
                </c:pt>
                <c:pt idx="11">
                  <c:v>1.7999999999999998</c:v>
                </c:pt>
                <c:pt idx="12">
                  <c:v>1.9999999999999998</c:v>
                </c:pt>
                <c:pt idx="13">
                  <c:v>2.1999999999999997</c:v>
                </c:pt>
                <c:pt idx="14">
                  <c:v>2.4</c:v>
                </c:pt>
                <c:pt idx="15">
                  <c:v>2.6</c:v>
                </c:pt>
                <c:pt idx="16">
                  <c:v>2.8000000000000003</c:v>
                </c:pt>
                <c:pt idx="17">
                  <c:v>3.0000000000000004</c:v>
                </c:pt>
                <c:pt idx="18">
                  <c:v>3.2000000000000006</c:v>
                </c:pt>
                <c:pt idx="19">
                  <c:v>3.4000000000000008</c:v>
                </c:pt>
                <c:pt idx="20">
                  <c:v>3.600000000000001</c:v>
                </c:pt>
                <c:pt idx="21">
                  <c:v>3.8000000000000012</c:v>
                </c:pt>
                <c:pt idx="22">
                  <c:v>4.0000000000000009</c:v>
                </c:pt>
                <c:pt idx="23">
                  <c:v>4.2000000000000011</c:v>
                </c:pt>
                <c:pt idx="24">
                  <c:v>4.4000000000000012</c:v>
                </c:pt>
                <c:pt idx="25">
                  <c:v>4.6000000000000014</c:v>
                </c:pt>
                <c:pt idx="26">
                  <c:v>4.8000000000000016</c:v>
                </c:pt>
                <c:pt idx="27">
                  <c:v>5.0000000000000018</c:v>
                </c:pt>
                <c:pt idx="28">
                  <c:v>5.200000000000002</c:v>
                </c:pt>
                <c:pt idx="29">
                  <c:v>5.4000000000000021</c:v>
                </c:pt>
                <c:pt idx="30">
                  <c:v>5.6000000000000023</c:v>
                </c:pt>
                <c:pt idx="31">
                  <c:v>5.8000000000000025</c:v>
                </c:pt>
                <c:pt idx="32">
                  <c:v>6.0000000000000027</c:v>
                </c:pt>
                <c:pt idx="33">
                  <c:v>6.2000000000000028</c:v>
                </c:pt>
                <c:pt idx="34">
                  <c:v>6.400000000000003</c:v>
                </c:pt>
                <c:pt idx="35">
                  <c:v>6.6000000000000032</c:v>
                </c:pt>
                <c:pt idx="36">
                  <c:v>6.8000000000000034</c:v>
                </c:pt>
                <c:pt idx="37">
                  <c:v>7.0000000000000036</c:v>
                </c:pt>
                <c:pt idx="38">
                  <c:v>7.2000000000000037</c:v>
                </c:pt>
                <c:pt idx="39">
                  <c:v>7.4000000000000039</c:v>
                </c:pt>
                <c:pt idx="40">
                  <c:v>7.6000000000000041</c:v>
                </c:pt>
                <c:pt idx="41">
                  <c:v>7.8000000000000043</c:v>
                </c:pt>
                <c:pt idx="42">
                  <c:v>8.0000000000000036</c:v>
                </c:pt>
                <c:pt idx="43">
                  <c:v>8.2000000000000028</c:v>
                </c:pt>
                <c:pt idx="44">
                  <c:v>8.4000000000000021</c:v>
                </c:pt>
                <c:pt idx="45">
                  <c:v>8.6000000000000014</c:v>
                </c:pt>
                <c:pt idx="46">
                  <c:v>8.8000000000000007</c:v>
                </c:pt>
                <c:pt idx="47">
                  <c:v>9</c:v>
                </c:pt>
                <c:pt idx="48">
                  <c:v>9.1999999999999993</c:v>
                </c:pt>
                <c:pt idx="49">
                  <c:v>9.3999999999999986</c:v>
                </c:pt>
                <c:pt idx="50">
                  <c:v>9.5999999999999979</c:v>
                </c:pt>
                <c:pt idx="51">
                  <c:v>9.7999999999999972</c:v>
                </c:pt>
                <c:pt idx="52">
                  <c:v>9.9999999999999964</c:v>
                </c:pt>
                <c:pt idx="53">
                  <c:v>10.199999999999996</c:v>
                </c:pt>
                <c:pt idx="54">
                  <c:v>10.399999999999995</c:v>
                </c:pt>
                <c:pt idx="55">
                  <c:v>10.599999999999994</c:v>
                </c:pt>
                <c:pt idx="56">
                  <c:v>10.799999999999994</c:v>
                </c:pt>
                <c:pt idx="57">
                  <c:v>10.999999999999993</c:v>
                </c:pt>
                <c:pt idx="58">
                  <c:v>11.199999999999992</c:v>
                </c:pt>
                <c:pt idx="59">
                  <c:v>11.399999999999991</c:v>
                </c:pt>
                <c:pt idx="60">
                  <c:v>11.599999999999991</c:v>
                </c:pt>
                <c:pt idx="61">
                  <c:v>11.79999999999999</c:v>
                </c:pt>
                <c:pt idx="62">
                  <c:v>11.999999999999989</c:v>
                </c:pt>
                <c:pt idx="63">
                  <c:v>12.199999999999989</c:v>
                </c:pt>
                <c:pt idx="64">
                  <c:v>12.399999999999988</c:v>
                </c:pt>
                <c:pt idx="65">
                  <c:v>12.599999999999987</c:v>
                </c:pt>
                <c:pt idx="66">
                  <c:v>12.799999999999986</c:v>
                </c:pt>
                <c:pt idx="67">
                  <c:v>12.999999999999986</c:v>
                </c:pt>
                <c:pt idx="68">
                  <c:v>13.199999999999985</c:v>
                </c:pt>
                <c:pt idx="69">
                  <c:v>13.399999999999984</c:v>
                </c:pt>
                <c:pt idx="70">
                  <c:v>13.599999999999984</c:v>
                </c:pt>
                <c:pt idx="71">
                  <c:v>13.799999999999983</c:v>
                </c:pt>
                <c:pt idx="72">
                  <c:v>13.999999999999982</c:v>
                </c:pt>
                <c:pt idx="73">
                  <c:v>14.199999999999982</c:v>
                </c:pt>
                <c:pt idx="74">
                  <c:v>14.399999999999981</c:v>
                </c:pt>
                <c:pt idx="75">
                  <c:v>14.59999999999998</c:v>
                </c:pt>
                <c:pt idx="76">
                  <c:v>14.799999999999979</c:v>
                </c:pt>
                <c:pt idx="77">
                  <c:v>14.999999999999979</c:v>
                </c:pt>
                <c:pt idx="78">
                  <c:v>15.199999999999978</c:v>
                </c:pt>
                <c:pt idx="79">
                  <c:v>15.399999999999977</c:v>
                </c:pt>
                <c:pt idx="80">
                  <c:v>15.599999999999977</c:v>
                </c:pt>
                <c:pt idx="81">
                  <c:v>15.799999999999976</c:v>
                </c:pt>
                <c:pt idx="82">
                  <c:v>15.999999999999975</c:v>
                </c:pt>
                <c:pt idx="83">
                  <c:v>16.199999999999974</c:v>
                </c:pt>
                <c:pt idx="84">
                  <c:v>16.399999999999974</c:v>
                </c:pt>
                <c:pt idx="85">
                  <c:v>16.599999999999973</c:v>
                </c:pt>
                <c:pt idx="86">
                  <c:v>16.799999999999972</c:v>
                </c:pt>
                <c:pt idx="87">
                  <c:v>16.999999999999972</c:v>
                </c:pt>
                <c:pt idx="88">
                  <c:v>17.199999999999971</c:v>
                </c:pt>
                <c:pt idx="89">
                  <c:v>17.39999999999997</c:v>
                </c:pt>
                <c:pt idx="90">
                  <c:v>17.599999999999969</c:v>
                </c:pt>
                <c:pt idx="91">
                  <c:v>17.799999999999969</c:v>
                </c:pt>
                <c:pt idx="92">
                  <c:v>17.999999999999968</c:v>
                </c:pt>
                <c:pt idx="93">
                  <c:v>18.199999999999967</c:v>
                </c:pt>
                <c:pt idx="94">
                  <c:v>18.399999999999967</c:v>
                </c:pt>
                <c:pt idx="95">
                  <c:v>18.599999999999966</c:v>
                </c:pt>
                <c:pt idx="96">
                  <c:v>18.799999999999965</c:v>
                </c:pt>
                <c:pt idx="97">
                  <c:v>18.999999999999964</c:v>
                </c:pt>
                <c:pt idx="98">
                  <c:v>19.199999999999964</c:v>
                </c:pt>
                <c:pt idx="99">
                  <c:v>19.399999999999963</c:v>
                </c:pt>
                <c:pt idx="100">
                  <c:v>19.599999999999962</c:v>
                </c:pt>
                <c:pt idx="101">
                  <c:v>19.799999999999962</c:v>
                </c:pt>
                <c:pt idx="102">
                  <c:v>19.999999999999961</c:v>
                </c:pt>
                <c:pt idx="103">
                  <c:v>20.19999999999996</c:v>
                </c:pt>
                <c:pt idx="104">
                  <c:v>20.399999999999959</c:v>
                </c:pt>
                <c:pt idx="105">
                  <c:v>20.599999999999959</c:v>
                </c:pt>
                <c:pt idx="106">
                  <c:v>20.799999999999958</c:v>
                </c:pt>
                <c:pt idx="107">
                  <c:v>20.999999999999957</c:v>
                </c:pt>
                <c:pt idx="108">
                  <c:v>21.199999999999957</c:v>
                </c:pt>
                <c:pt idx="109">
                  <c:v>21.399999999999956</c:v>
                </c:pt>
                <c:pt idx="110">
                  <c:v>21.599999999999955</c:v>
                </c:pt>
                <c:pt idx="111">
                  <c:v>21.799999999999955</c:v>
                </c:pt>
                <c:pt idx="112">
                  <c:v>21.999999999999954</c:v>
                </c:pt>
                <c:pt idx="113">
                  <c:v>22.199999999999953</c:v>
                </c:pt>
                <c:pt idx="114">
                  <c:v>22.399999999999952</c:v>
                </c:pt>
                <c:pt idx="115">
                  <c:v>22.599999999999952</c:v>
                </c:pt>
                <c:pt idx="116">
                  <c:v>22.799999999999951</c:v>
                </c:pt>
                <c:pt idx="117">
                  <c:v>22.99999999999995</c:v>
                </c:pt>
                <c:pt idx="118">
                  <c:v>23.19999999999995</c:v>
                </c:pt>
              </c:numCache>
            </c:numRef>
          </c:xVal>
          <c:yVal>
            <c:numRef>
              <c:f>'n''=0'!$G$8:$G$126</c:f>
              <c:numCache>
                <c:formatCode>General</c:formatCode>
                <c:ptCount val="119"/>
                <c:pt idx="0">
                  <c:v>1.3843074686974433E-3</c:v>
                </c:pt>
                <c:pt idx="1">
                  <c:v>5.5346748964097969E-3</c:v>
                </c:pt>
                <c:pt idx="2">
                  <c:v>1.24434426546145E-2</c:v>
                </c:pt>
                <c:pt idx="3">
                  <c:v>2.2097862366791787E-2</c:v>
                </c:pt>
                <c:pt idx="4">
                  <c:v>8.7740762628627067E-2</c:v>
                </c:pt>
                <c:pt idx="5">
                  <c:v>0.19499818987604911</c:v>
                </c:pt>
                <c:pt idx="6">
                  <c:v>0.34072369677629588</c:v>
                </c:pt>
                <c:pt idx="7">
                  <c:v>0.52065886975596509</c:v>
                </c:pt>
                <c:pt idx="8">
                  <c:v>0.72957371482791533</c:v>
                </c:pt>
                <c:pt idx="9">
                  <c:v>0.96143851555157056</c:v>
                </c:pt>
                <c:pt idx="10">
                  <c:v>1.209621124473532</c:v>
                </c:pt>
                <c:pt idx="11">
                  <c:v>1.4671027755910444</c:v>
                </c:pt>
                <c:pt idx="12">
                  <c:v>1.7267048844210515</c:v>
                </c:pt>
                <c:pt idx="13">
                  <c:v>1.9813189561235811</c:v>
                </c:pt>
                <c:pt idx="14">
                  <c:v>2.2241316624673928</c:v>
                </c:pt>
                <c:pt idx="15">
                  <c:v>2.4488373761418192</c:v>
                </c:pt>
                <c:pt idx="16">
                  <c:v>2.6498309561732882</c:v>
                </c:pt>
                <c:pt idx="17">
                  <c:v>2.8223743408307804</c:v>
                </c:pt>
                <c:pt idx="18">
                  <c:v>2.9627314947118117</c:v>
                </c:pt>
                <c:pt idx="19">
                  <c:v>3.0682674366455038</c:v>
                </c:pt>
                <c:pt idx="20">
                  <c:v>3.1375083997169133</c:v>
                </c:pt>
                <c:pt idx="21">
                  <c:v>3.1701615940603123</c:v>
                </c:pt>
                <c:pt idx="22">
                  <c:v>3.1670945038377312</c:v>
                </c:pt>
                <c:pt idx="23">
                  <c:v>3.130275097598461</c:v>
                </c:pt>
                <c:pt idx="24">
                  <c:v>3.0626757125004844</c:v>
                </c:pt>
                <c:pt idx="25">
                  <c:v>2.9681446370976832</c:v>
                </c:pt>
                <c:pt idx="26">
                  <c:v>2.8512505188254953</c:v>
                </c:pt>
                <c:pt idx="27">
                  <c:v>2.717105621760977</c:v>
                </c:pt>
                <c:pt idx="28">
                  <c:v>2.5711746264782676</c:v>
                </c:pt>
                <c:pt idx="29">
                  <c:v>2.419076074756128</c:v>
                </c:pt>
                <c:pt idx="30">
                  <c:v>2.2663837052741478</c:v>
                </c:pt>
                <c:pt idx="31">
                  <c:v>2.118434800254088</c:v>
                </c:pt>
                <c:pt idx="32">
                  <c:v>1.9801522754804215</c:v>
                </c:pt>
                <c:pt idx="33">
                  <c:v>1.8558866152943752</c:v>
                </c:pt>
                <c:pt idx="34">
                  <c:v>1.7492829070416196</c:v>
                </c:pt>
                <c:pt idx="35">
                  <c:v>1.6631772009951995</c:v>
                </c:pt>
                <c:pt idx="36">
                  <c:v>1.5995252533644122</c:v>
                </c:pt>
                <c:pt idx="37">
                  <c:v>1.5593654478296461</c:v>
                </c:pt>
                <c:pt idx="38">
                  <c:v>1.5428163842745493</c:v>
                </c:pt>
                <c:pt idx="39">
                  <c:v>1.5491083222242148</c:v>
                </c:pt>
                <c:pt idx="40">
                  <c:v>1.5766464202392412</c:v>
                </c:pt>
                <c:pt idx="41">
                  <c:v>1.6231025676608137</c:v>
                </c:pt>
                <c:pt idx="42">
                  <c:v>1.685531603591969</c:v>
                </c:pt>
                <c:pt idx="43">
                  <c:v>1.7605068956507752</c:v>
                </c:pt>
                <c:pt idx="44">
                  <c:v>1.8442696362257589</c:v>
                </c:pt>
                <c:pt idx="45">
                  <c:v>1.9328858266502922</c:v>
                </c:pt>
                <c:pt idx="46">
                  <c:v>2.0224047707424573</c:v>
                </c:pt>
                <c:pt idx="47">
                  <c:v>2.1090129899878276</c:v>
                </c:pt>
                <c:pt idx="48">
                  <c:v>2.1891777954129683</c:v>
                </c:pt>
                <c:pt idx="49">
                  <c:v>2.2597752891653968</c:v>
                </c:pt>
                <c:pt idx="50">
                  <c:v>2.3181982971405257</c:v>
                </c:pt>
                <c:pt idx="51">
                  <c:v>2.3624406208291231</c:v>
                </c:pt>
                <c:pt idx="52">
                  <c:v>2.3911550043946588</c:v>
                </c:pt>
                <c:pt idx="53">
                  <c:v>2.4036833002235833</c:v>
                </c:pt>
                <c:pt idx="54">
                  <c:v>2.400058438815817</c:v>
                </c:pt>
                <c:pt idx="55">
                  <c:v>2.3809789222571931</c:v>
                </c:pt>
                <c:pt idx="56">
                  <c:v>2.3477576211372173</c:v>
                </c:pt>
                <c:pt idx="57">
                  <c:v>2.3022476219782213</c:v>
                </c:pt>
                <c:pt idx="58">
                  <c:v>2.2467487097610483</c:v>
                </c:pt>
                <c:pt idx="59">
                  <c:v>2.1838987474707454</c:v>
                </c:pt>
                <c:pt idx="60">
                  <c:v>2.1165547081321074</c:v>
                </c:pt>
                <c:pt idx="61">
                  <c:v>2.047668408661075</c:v>
                </c:pt>
                <c:pt idx="62">
                  <c:v>1.9801620813468999</c:v>
                </c:pt>
                <c:pt idx="63">
                  <c:v>1.91680879861772</c:v>
                </c:pt>
                <c:pt idx="64">
                  <c:v>1.8601224488723418</c:v>
                </c:pt>
                <c:pt idx="65">
                  <c:v>1.8122614622618296</c:v>
                </c:pt>
                <c:pt idx="66">
                  <c:v>1.7749498289936287</c:v>
                </c:pt>
                <c:pt idx="67">
                  <c:v>1.7494181685035421</c:v>
                </c:pt>
                <c:pt idx="68">
                  <c:v>1.736366729787713</c:v>
                </c:pt>
                <c:pt idx="69">
                  <c:v>1.7359512685467116</c:v>
                </c:pt>
                <c:pt idx="70">
                  <c:v>1.7477917944018573</c:v>
                </c:pt>
                <c:pt idx="71">
                  <c:v>1.7710032501383068</c:v>
                </c:pt>
                <c:pt idx="72">
                  <c:v>1.8042463119833902</c:v>
                </c:pt>
                <c:pt idx="73">
                  <c:v>1.8457957195694252</c:v>
                </c:pt>
                <c:pt idx="74">
                  <c:v>1.8936228863044271</c:v>
                </c:pt>
                <c:pt idx="75">
                  <c:v>1.9454890297113108</c:v>
                </c:pt>
                <c:pt idx="76">
                  <c:v>1.999044714814203</c:v>
                </c:pt>
                <c:pt idx="77">
                  <c:v>2.0519315327349843</c:v>
                </c:pt>
                <c:pt idx="78">
                  <c:v>2.1018816448433335</c:v>
                </c:pt>
                <c:pt idx="79">
                  <c:v>2.1468111062320556</c:v>
                </c:pt>
                <c:pt idx="80">
                  <c:v>2.1849032300241844</c:v>
                </c:pt>
                <c:pt idx="81">
                  <c:v>2.2146787485889137</c:v>
                </c:pt>
                <c:pt idx="82">
                  <c:v>2.2350501459759409</c:v>
                </c:pt>
                <c:pt idx="83">
                  <c:v>2.2453582499403231</c:v>
                </c:pt>
                <c:pt idx="84">
                  <c:v>2.2453899505521226</c:v>
                </c:pt>
                <c:pt idx="85">
                  <c:v>2.2353767221999825</c:v>
                </c:pt>
                <c:pt idx="86">
                  <c:v>2.215974432748935</c:v>
                </c:pt>
                <c:pt idx="87">
                  <c:v>2.188225694367552</c:v>
                </c:pt>
                <c:pt idx="88">
                  <c:v>2.153506713850823</c:v>
                </c:pt>
                <c:pt idx="89">
                  <c:v>2.1134612082256496</c:v>
                </c:pt>
                <c:pt idx="90">
                  <c:v>2.0699244405658024</c:v>
                </c:pt>
                <c:pt idx="91">
                  <c:v>2.0248407831270887</c:v>
                </c:pt>
                <c:pt idx="92">
                  <c:v>1.980178418003544</c:v>
                </c:pt>
                <c:pt idx="93">
                  <c:v>1.9378448337655514</c:v>
                </c:pt>
                <c:pt idx="94">
                  <c:v>1.8996066707705528</c:v>
                </c:pt>
                <c:pt idx="95">
                  <c:v>1.86701721523159</c:v>
                </c:pt>
                <c:pt idx="96">
                  <c:v>1.8413544558769344</c:v>
                </c:pt>
                <c:pt idx="97">
                  <c:v>1.823572115671859</c:v>
                </c:pt>
                <c:pt idx="98">
                  <c:v>1.8142654776278659</c:v>
                </c:pt>
                <c:pt idx="99">
                  <c:v>1.8136531646807239</c:v>
                </c:pt>
                <c:pt idx="100">
                  <c:v>1.821575337760962</c:v>
                </c:pt>
                <c:pt idx="101">
                  <c:v>1.8375080733542981</c:v>
                </c:pt>
                <c:pt idx="102">
                  <c:v>1.8605930016975243</c:v>
                </c:pt>
                <c:pt idx="103">
                  <c:v>1.8896806574812894</c:v>
                </c:pt>
                <c:pt idx="104">
                  <c:v>1.9233854421420149</c:v>
                </c:pt>
                <c:pt idx="105">
                  <c:v>1.9601496424992506</c:v>
                </c:pt>
                <c:pt idx="106">
                  <c:v>1.9983136121170526</c:v>
                </c:pt>
                <c:pt idx="107">
                  <c:v>2.0361890116660302</c:v>
                </c:pt>
                <c:pt idx="108">
                  <c:v>2.0721319294685041</c:v>
                </c:pt>
                <c:pt idx="109">
                  <c:v>2.1046127642620576</c:v>
                </c:pt>
                <c:pt idx="110">
                  <c:v>2.1322799442121516</c:v>
                </c:pt>
                <c:pt idx="111">
                  <c:v>2.1540148690830079</c:v>
                </c:pt>
                <c:pt idx="112">
                  <c:v>2.1689758810381567</c:v>
                </c:pt>
                <c:pt idx="113">
                  <c:v>2.1766295743620856</c:v>
                </c:pt>
                <c:pt idx="114">
                  <c:v>2.176768322702836</c:v>
                </c:pt>
                <c:pt idx="115">
                  <c:v>2.1695135091288993</c:v>
                </c:pt>
                <c:pt idx="116">
                  <c:v>2.1553045630294863</c:v>
                </c:pt>
                <c:pt idx="117">
                  <c:v>2.1348745122136408</c:v>
                </c:pt>
                <c:pt idx="118">
                  <c:v>2.109213323039981</c:v>
                </c:pt>
              </c:numCache>
            </c:numRef>
          </c:yVal>
          <c:smooth val="0"/>
        </c:ser>
        <c:ser>
          <c:idx val="3"/>
          <c:order val="3"/>
          <c:tx>
            <c:v>       1.1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'n''=0'!$A$8:$A$126</c:f>
              <c:numCache>
                <c:formatCode>General</c:formatCode>
                <c:ptCount val="119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0.4</c:v>
                </c:pt>
                <c:pt idx="5">
                  <c:v>0.6</c:v>
                </c:pt>
                <c:pt idx="6">
                  <c:v>0.8</c:v>
                </c:pt>
                <c:pt idx="7">
                  <c:v>1</c:v>
                </c:pt>
                <c:pt idx="8">
                  <c:v>1.2</c:v>
                </c:pt>
                <c:pt idx="9">
                  <c:v>1.4</c:v>
                </c:pt>
                <c:pt idx="10">
                  <c:v>1.5999999999999999</c:v>
                </c:pt>
                <c:pt idx="11">
                  <c:v>1.7999999999999998</c:v>
                </c:pt>
                <c:pt idx="12">
                  <c:v>1.9999999999999998</c:v>
                </c:pt>
                <c:pt idx="13">
                  <c:v>2.1999999999999997</c:v>
                </c:pt>
                <c:pt idx="14">
                  <c:v>2.4</c:v>
                </c:pt>
                <c:pt idx="15">
                  <c:v>2.6</c:v>
                </c:pt>
                <c:pt idx="16">
                  <c:v>2.8000000000000003</c:v>
                </c:pt>
                <c:pt idx="17">
                  <c:v>3.0000000000000004</c:v>
                </c:pt>
                <c:pt idx="18">
                  <c:v>3.2000000000000006</c:v>
                </c:pt>
                <c:pt idx="19">
                  <c:v>3.4000000000000008</c:v>
                </c:pt>
                <c:pt idx="20">
                  <c:v>3.600000000000001</c:v>
                </c:pt>
                <c:pt idx="21">
                  <c:v>3.8000000000000012</c:v>
                </c:pt>
                <c:pt idx="22">
                  <c:v>4.0000000000000009</c:v>
                </c:pt>
                <c:pt idx="23">
                  <c:v>4.2000000000000011</c:v>
                </c:pt>
                <c:pt idx="24">
                  <c:v>4.4000000000000012</c:v>
                </c:pt>
                <c:pt idx="25">
                  <c:v>4.6000000000000014</c:v>
                </c:pt>
                <c:pt idx="26">
                  <c:v>4.8000000000000016</c:v>
                </c:pt>
                <c:pt idx="27">
                  <c:v>5.0000000000000018</c:v>
                </c:pt>
                <c:pt idx="28">
                  <c:v>5.200000000000002</c:v>
                </c:pt>
                <c:pt idx="29">
                  <c:v>5.4000000000000021</c:v>
                </c:pt>
                <c:pt idx="30">
                  <c:v>5.6000000000000023</c:v>
                </c:pt>
                <c:pt idx="31">
                  <c:v>5.8000000000000025</c:v>
                </c:pt>
                <c:pt idx="32">
                  <c:v>6.0000000000000027</c:v>
                </c:pt>
                <c:pt idx="33">
                  <c:v>6.2000000000000028</c:v>
                </c:pt>
                <c:pt idx="34">
                  <c:v>6.400000000000003</c:v>
                </c:pt>
                <c:pt idx="35">
                  <c:v>6.6000000000000032</c:v>
                </c:pt>
                <c:pt idx="36">
                  <c:v>6.8000000000000034</c:v>
                </c:pt>
                <c:pt idx="37">
                  <c:v>7.0000000000000036</c:v>
                </c:pt>
                <c:pt idx="38">
                  <c:v>7.2000000000000037</c:v>
                </c:pt>
                <c:pt idx="39">
                  <c:v>7.4000000000000039</c:v>
                </c:pt>
                <c:pt idx="40">
                  <c:v>7.6000000000000041</c:v>
                </c:pt>
                <c:pt idx="41">
                  <c:v>7.8000000000000043</c:v>
                </c:pt>
                <c:pt idx="42">
                  <c:v>8.0000000000000036</c:v>
                </c:pt>
                <c:pt idx="43">
                  <c:v>8.2000000000000028</c:v>
                </c:pt>
                <c:pt idx="44">
                  <c:v>8.4000000000000021</c:v>
                </c:pt>
                <c:pt idx="45">
                  <c:v>8.6000000000000014</c:v>
                </c:pt>
                <c:pt idx="46">
                  <c:v>8.8000000000000007</c:v>
                </c:pt>
                <c:pt idx="47">
                  <c:v>9</c:v>
                </c:pt>
                <c:pt idx="48">
                  <c:v>9.1999999999999993</c:v>
                </c:pt>
                <c:pt idx="49">
                  <c:v>9.3999999999999986</c:v>
                </c:pt>
                <c:pt idx="50">
                  <c:v>9.5999999999999979</c:v>
                </c:pt>
                <c:pt idx="51">
                  <c:v>9.7999999999999972</c:v>
                </c:pt>
                <c:pt idx="52">
                  <c:v>9.9999999999999964</c:v>
                </c:pt>
                <c:pt idx="53">
                  <c:v>10.199999999999996</c:v>
                </c:pt>
                <c:pt idx="54">
                  <c:v>10.399999999999995</c:v>
                </c:pt>
                <c:pt idx="55">
                  <c:v>10.599999999999994</c:v>
                </c:pt>
                <c:pt idx="56">
                  <c:v>10.799999999999994</c:v>
                </c:pt>
                <c:pt idx="57">
                  <c:v>10.999999999999993</c:v>
                </c:pt>
                <c:pt idx="58">
                  <c:v>11.199999999999992</c:v>
                </c:pt>
                <c:pt idx="59">
                  <c:v>11.399999999999991</c:v>
                </c:pt>
                <c:pt idx="60">
                  <c:v>11.599999999999991</c:v>
                </c:pt>
                <c:pt idx="61">
                  <c:v>11.79999999999999</c:v>
                </c:pt>
                <c:pt idx="62">
                  <c:v>11.999999999999989</c:v>
                </c:pt>
                <c:pt idx="63">
                  <c:v>12.199999999999989</c:v>
                </c:pt>
                <c:pt idx="64">
                  <c:v>12.399999999999988</c:v>
                </c:pt>
                <c:pt idx="65">
                  <c:v>12.599999999999987</c:v>
                </c:pt>
                <c:pt idx="66">
                  <c:v>12.799999999999986</c:v>
                </c:pt>
                <c:pt idx="67">
                  <c:v>12.999999999999986</c:v>
                </c:pt>
                <c:pt idx="68">
                  <c:v>13.199999999999985</c:v>
                </c:pt>
                <c:pt idx="69">
                  <c:v>13.399999999999984</c:v>
                </c:pt>
                <c:pt idx="70">
                  <c:v>13.599999999999984</c:v>
                </c:pt>
                <c:pt idx="71">
                  <c:v>13.799999999999983</c:v>
                </c:pt>
                <c:pt idx="72">
                  <c:v>13.999999999999982</c:v>
                </c:pt>
                <c:pt idx="73">
                  <c:v>14.199999999999982</c:v>
                </c:pt>
                <c:pt idx="74">
                  <c:v>14.399999999999981</c:v>
                </c:pt>
                <c:pt idx="75">
                  <c:v>14.59999999999998</c:v>
                </c:pt>
                <c:pt idx="76">
                  <c:v>14.799999999999979</c:v>
                </c:pt>
                <c:pt idx="77">
                  <c:v>14.999999999999979</c:v>
                </c:pt>
                <c:pt idx="78">
                  <c:v>15.199999999999978</c:v>
                </c:pt>
                <c:pt idx="79">
                  <c:v>15.399999999999977</c:v>
                </c:pt>
                <c:pt idx="80">
                  <c:v>15.599999999999977</c:v>
                </c:pt>
                <c:pt idx="81">
                  <c:v>15.799999999999976</c:v>
                </c:pt>
                <c:pt idx="82">
                  <c:v>15.999999999999975</c:v>
                </c:pt>
                <c:pt idx="83">
                  <c:v>16.199999999999974</c:v>
                </c:pt>
                <c:pt idx="84">
                  <c:v>16.399999999999974</c:v>
                </c:pt>
                <c:pt idx="85">
                  <c:v>16.599999999999973</c:v>
                </c:pt>
                <c:pt idx="86">
                  <c:v>16.799999999999972</c:v>
                </c:pt>
                <c:pt idx="87">
                  <c:v>16.999999999999972</c:v>
                </c:pt>
                <c:pt idx="88">
                  <c:v>17.199999999999971</c:v>
                </c:pt>
                <c:pt idx="89">
                  <c:v>17.39999999999997</c:v>
                </c:pt>
                <c:pt idx="90">
                  <c:v>17.599999999999969</c:v>
                </c:pt>
                <c:pt idx="91">
                  <c:v>17.799999999999969</c:v>
                </c:pt>
                <c:pt idx="92">
                  <c:v>17.999999999999968</c:v>
                </c:pt>
                <c:pt idx="93">
                  <c:v>18.199999999999967</c:v>
                </c:pt>
                <c:pt idx="94">
                  <c:v>18.399999999999967</c:v>
                </c:pt>
                <c:pt idx="95">
                  <c:v>18.599999999999966</c:v>
                </c:pt>
                <c:pt idx="96">
                  <c:v>18.799999999999965</c:v>
                </c:pt>
                <c:pt idx="97">
                  <c:v>18.999999999999964</c:v>
                </c:pt>
                <c:pt idx="98">
                  <c:v>19.199999999999964</c:v>
                </c:pt>
                <c:pt idx="99">
                  <c:v>19.399999999999963</c:v>
                </c:pt>
                <c:pt idx="100">
                  <c:v>19.599999999999962</c:v>
                </c:pt>
                <c:pt idx="101">
                  <c:v>19.799999999999962</c:v>
                </c:pt>
                <c:pt idx="102">
                  <c:v>19.999999999999961</c:v>
                </c:pt>
                <c:pt idx="103">
                  <c:v>20.19999999999996</c:v>
                </c:pt>
                <c:pt idx="104">
                  <c:v>20.399999999999959</c:v>
                </c:pt>
                <c:pt idx="105">
                  <c:v>20.599999999999959</c:v>
                </c:pt>
                <c:pt idx="106">
                  <c:v>20.799999999999958</c:v>
                </c:pt>
                <c:pt idx="107">
                  <c:v>20.999999999999957</c:v>
                </c:pt>
                <c:pt idx="108">
                  <c:v>21.199999999999957</c:v>
                </c:pt>
                <c:pt idx="109">
                  <c:v>21.399999999999956</c:v>
                </c:pt>
                <c:pt idx="110">
                  <c:v>21.599999999999955</c:v>
                </c:pt>
                <c:pt idx="111">
                  <c:v>21.799999999999955</c:v>
                </c:pt>
                <c:pt idx="112">
                  <c:v>21.999999999999954</c:v>
                </c:pt>
                <c:pt idx="113">
                  <c:v>22.199999999999953</c:v>
                </c:pt>
                <c:pt idx="114">
                  <c:v>22.399999999999952</c:v>
                </c:pt>
                <c:pt idx="115">
                  <c:v>22.599999999999952</c:v>
                </c:pt>
                <c:pt idx="116">
                  <c:v>22.799999999999951</c:v>
                </c:pt>
                <c:pt idx="117">
                  <c:v>22.99999999999995</c:v>
                </c:pt>
                <c:pt idx="118">
                  <c:v>23.19999999999995</c:v>
                </c:pt>
              </c:numCache>
            </c:numRef>
          </c:xVal>
          <c:yVal>
            <c:numRef>
              <c:f>'n''=0'!$I$8:$I$126</c:f>
              <c:numCache>
                <c:formatCode>General</c:formatCode>
                <c:ptCount val="119"/>
                <c:pt idx="0">
                  <c:v>3.0831945820182227E-3</c:v>
                </c:pt>
                <c:pt idx="1">
                  <c:v>1.2320104628912532E-2</c:v>
                </c:pt>
                <c:pt idx="2">
                  <c:v>2.7672767649008279E-2</c:v>
                </c:pt>
                <c:pt idx="3">
                  <c:v>4.907810788793654E-2</c:v>
                </c:pt>
                <c:pt idx="4">
                  <c:v>0.19310528339560307</c:v>
                </c:pt>
                <c:pt idx="5">
                  <c:v>0.42269573033251895</c:v>
                </c:pt>
                <c:pt idx="6">
                  <c:v>0.72297348560413477</c:v>
                </c:pt>
                <c:pt idx="7">
                  <c:v>1.0746598488070807</c:v>
                </c:pt>
                <c:pt idx="8">
                  <c:v>1.4554748489360843</c:v>
                </c:pt>
                <c:pt idx="9">
                  <c:v>1.8417437220567525</c:v>
                </c:pt>
                <c:pt idx="10">
                  <c:v>2.2100841105812004</c:v>
                </c:pt>
                <c:pt idx="11">
                  <c:v>2.5390444825017751</c:v>
                </c:pt>
                <c:pt idx="12">
                  <c:v>2.810569469138704</c:v>
                </c:pt>
                <c:pt idx="13">
                  <c:v>3.0111829299943893</c:v>
                </c:pt>
                <c:pt idx="14">
                  <c:v>3.1328032533567987</c:v>
                </c:pt>
                <c:pt idx="15">
                  <c:v>3.173135670419966</c:v>
                </c:pt>
                <c:pt idx="16">
                  <c:v>3.1356206516668825</c:v>
                </c:pt>
                <c:pt idx="17">
                  <c:v>3.0289529118542631</c:v>
                </c:pt>
                <c:pt idx="18">
                  <c:v>2.8662192536510771</c:v>
                </c:pt>
                <c:pt idx="19">
                  <c:v>2.6637326902878375</c:v>
                </c:pt>
                <c:pt idx="20">
                  <c:v>2.4396626745054419</c:v>
                </c:pt>
                <c:pt idx="21">
                  <c:v>2.2125750957190125</c:v>
                </c:pt>
                <c:pt idx="22">
                  <c:v>1.9999999999999962</c:v>
                </c:pt>
                <c:pt idx="23">
                  <c:v>1.8171395615900432</c:v>
                </c:pt>
                <c:pt idx="24">
                  <c:v>1.675814330015287</c:v>
                </c:pt>
                <c:pt idx="25">
                  <c:v>1.5837235834646468</c:v>
                </c:pt>
                <c:pt idx="26">
                  <c:v>1.5440677475775271</c:v>
                </c:pt>
                <c:pt idx="27">
                  <c:v>1.5555497396370321</c:v>
                </c:pt>
                <c:pt idx="28">
                  <c:v>1.6127404458530923</c:v>
                </c:pt>
                <c:pt idx="29">
                  <c:v>1.7067640006318103</c:v>
                </c:pt>
                <c:pt idx="30">
                  <c:v>1.8262335429477268</c:v>
                </c:pt>
                <c:pt idx="31">
                  <c:v>1.958349669008288</c:v>
                </c:pt>
                <c:pt idx="32">
                  <c:v>2.0900632743487497</c:v>
                </c:pt>
                <c:pt idx="33">
                  <c:v>2.2092025660520314</c:v>
                </c:pt>
                <c:pt idx="34">
                  <c:v>2.3054706580952784</c:v>
                </c:pt>
                <c:pt idx="35">
                  <c:v>2.3712345401479986</c:v>
                </c:pt>
                <c:pt idx="36">
                  <c:v>2.4020468865845328</c:v>
                </c:pt>
                <c:pt idx="37">
                  <c:v>2.3968671951952985</c:v>
                </c:pt>
                <c:pt idx="38">
                  <c:v>2.357975834953459</c:v>
                </c:pt>
                <c:pt idx="39">
                  <c:v>2.2906013392354816</c:v>
                </c:pt>
                <c:pt idx="40">
                  <c:v>2.2023053960844461</c:v>
                </c:pt>
                <c:pt idx="41">
                  <c:v>2.1021894418154075</c:v>
                </c:pt>
                <c:pt idx="42">
                  <c:v>1.9999999999999944</c:v>
                </c:pt>
                <c:pt idx="43">
                  <c:v>1.9052159519420142</c:v>
                </c:pt>
                <c:pt idx="44">
                  <c:v>1.8261994616333406</c:v>
                </c:pt>
                <c:pt idx="45">
                  <c:v>1.7694836612939979</c:v>
                </c:pt>
                <c:pt idx="46">
                  <c:v>1.7392554077684115</c:v>
                </c:pt>
                <c:pt idx="47">
                  <c:v>1.7370719399141299</c:v>
                </c:pt>
                <c:pt idx="48">
                  <c:v>1.7618279717541026</c:v>
                </c:pt>
                <c:pt idx="49">
                  <c:v>1.809966713689632</c:v>
                </c:pt>
                <c:pt idx="50">
                  <c:v>1.875906602545502</c:v>
                </c:pt>
                <c:pt idx="51">
                  <c:v>1.9526370429776314</c:v>
                </c:pt>
                <c:pt idx="52">
                  <c:v>2.0324227787655502</c:v>
                </c:pt>
                <c:pt idx="53">
                  <c:v>2.107548711042937</c:v>
                </c:pt>
                <c:pt idx="54">
                  <c:v>2.1710355914555275</c:v>
                </c:pt>
                <c:pt idx="55">
                  <c:v>2.2172619794024078</c:v>
                </c:pt>
                <c:pt idx="56">
                  <c:v>2.2424385301977812</c:v>
                </c:pt>
                <c:pt idx="57">
                  <c:v>2.2448959415078593</c:v>
                </c:pt>
                <c:pt idx="58">
                  <c:v>2.2251662102247121</c:v>
                </c:pt>
                <c:pt idx="59">
                  <c:v>2.185856484867212</c:v>
                </c:pt>
                <c:pt idx="60">
                  <c:v>2.1313339112223928</c:v>
                </c:pt>
                <c:pt idx="61">
                  <c:v>2.0672567286549608</c:v>
                </c:pt>
                <c:pt idx="62">
                  <c:v>2</c:v>
                </c:pt>
                <c:pt idx="63">
                  <c:v>1.9360326481504591</c:v>
                </c:pt>
                <c:pt idx="64">
                  <c:v>1.8813052978447029</c:v>
                </c:pt>
                <c:pt idx="65">
                  <c:v>1.8407056698947881</c:v>
                </c:pt>
                <c:pt idx="66">
                  <c:v>1.8176303506529874</c:v>
                </c:pt>
                <c:pt idx="67">
                  <c:v>1.8137095312139833</c:v>
                </c:pt>
                <c:pt idx="68">
                  <c:v>1.8287060227425771</c:v>
                </c:pt>
                <c:pt idx="69">
                  <c:v>1.8605930016975261</c:v>
                </c:pt>
                <c:pt idx="70">
                  <c:v>1.9057981243206412</c:v>
                </c:pt>
                <c:pt idx="71">
                  <c:v>1.9595864332582658</c:v>
                </c:pt>
                <c:pt idx="72">
                  <c:v>2.0165422340640533</c:v>
                </c:pt>
                <c:pt idx="73">
                  <c:v>2.0711019101109582</c:v>
                </c:pt>
                <c:pt idx="74">
                  <c:v>2.1180861351662652</c:v>
                </c:pt>
                <c:pt idx="75">
                  <c:v>2.1531813447291328</c:v>
                </c:pt>
                <c:pt idx="76">
                  <c:v>2.1733263891931585</c:v>
                </c:pt>
                <c:pt idx="77">
                  <c:v>2.1769703345792548</c:v>
                </c:pt>
                <c:pt idx="78">
                  <c:v>2.1641803650328453</c:v>
                </c:pt>
                <c:pt idx="79">
                  <c:v>2.1365933893158671</c:v>
                </c:pt>
                <c:pt idx="80">
                  <c:v>2.0972198492370682</c:v>
                </c:pt>
                <c:pt idx="81">
                  <c:v>2.0501219682574288</c:v>
                </c:pt>
                <c:pt idx="82">
                  <c:v>2.0000000000000031</c:v>
                </c:pt>
                <c:pt idx="83">
                  <c:v>1.9517279305473554</c:v>
                </c:pt>
                <c:pt idx="84">
                  <c:v>1.9098838904683029</c:v>
                </c:pt>
                <c:pt idx="85">
                  <c:v>1.8783199764686065</c:v>
                </c:pt>
                <c:pt idx="86">
                  <c:v>1.8598114176742673</c:v>
                </c:pt>
                <c:pt idx="87">
                  <c:v>1.8558165896791756</c:v>
                </c:pt>
                <c:pt idx="88">
                  <c:v>1.8663681560169887</c:v>
                </c:pt>
                <c:pt idx="89">
                  <c:v>1.8901027214559372</c:v>
                </c:pt>
                <c:pt idx="90">
                  <c:v>1.9244230683693753</c:v>
                </c:pt>
                <c:pt idx="91">
                  <c:v>1.9657745836757865</c:v>
                </c:pt>
                <c:pt idx="92">
                  <c:v>2.0100070304831896</c:v>
                </c:pt>
                <c:pt idx="93">
                  <c:v>2.0527853230667796</c:v>
                </c:pt>
                <c:pt idx="94">
                  <c:v>2.0900090749182514</c:v>
                </c:pt>
                <c:pt idx="95">
                  <c:v>2.1182007020443665</c:v>
                </c:pt>
                <c:pt idx="96">
                  <c:v>2.1348256971917996</c:v>
                </c:pt>
                <c:pt idx="97">
                  <c:v>2.1385159048149962</c:v>
                </c:pt>
                <c:pt idx="98">
                  <c:v>2.1291764693570667</c:v>
                </c:pt>
                <c:pt idx="99">
                  <c:v>2.1079686142176626</c:v>
                </c:pt>
                <c:pt idx="100">
                  <c:v>2.0771724123453281</c:v>
                </c:pt>
                <c:pt idx="101">
                  <c:v>2.0399450806388444</c:v>
                </c:pt>
                <c:pt idx="102">
                  <c:v>2.0000000000000044</c:v>
                </c:pt>
                <c:pt idx="103">
                  <c:v>1.9612387433461957</c:v>
                </c:pt>
                <c:pt idx="104">
                  <c:v>1.9273722601021446</c:v>
                </c:pt>
                <c:pt idx="105">
                  <c:v>1.9015677096778256</c:v>
                </c:pt>
                <c:pt idx="106">
                  <c:v>1.8861542908602653</c:v>
                </c:pt>
                <c:pt idx="107">
                  <c:v>1.8824151429918377</c:v>
                </c:pt>
                <c:pt idx="108">
                  <c:v>1.8904836533229465</c:v>
                </c:pt>
                <c:pt idx="109">
                  <c:v>1.9093521716114747</c:v>
                </c:pt>
                <c:pt idx="110">
                  <c:v>1.9369902225691216</c:v>
                </c:pt>
                <c:pt idx="111">
                  <c:v>1.9705588709577639</c:v>
                </c:pt>
                <c:pt idx="112">
                  <c:v>2.0066989212325468</c:v>
                </c:pt>
                <c:pt idx="113">
                  <c:v>2.0418639551791777</c:v>
                </c:pt>
                <c:pt idx="114">
                  <c:v>2.0726654253439287</c:v>
                </c:pt>
                <c:pt idx="115">
                  <c:v>2.0961964412171592</c:v>
                </c:pt>
                <c:pt idx="116">
                  <c:v>2.1103035098146927</c:v>
                </c:pt>
                <c:pt idx="117">
                  <c:v>2.1137810170058509</c:v>
                </c:pt>
                <c:pt idx="118">
                  <c:v>2.1064710831420745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949736"/>
        <c:axId val="236950128"/>
      </c:scatterChart>
      <c:valAx>
        <c:axId val="236949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d [</a:t>
                </a: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Symbol"/>
                    <a:cs typeface="Times New Roman"/>
                  </a:rPr>
                  <a:t>m</a:t>
                </a: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m]</a:t>
                </a:r>
              </a:p>
            </c:rich>
          </c:tx>
          <c:layout>
            <c:manualLayout>
              <c:xMode val="edge"/>
              <c:yMode val="edge"/>
              <c:x val="0.5016033491138151"/>
              <c:y val="0.888889371142236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36950128"/>
        <c:crosses val="autoZero"/>
        <c:crossBetween val="midCat"/>
      </c:valAx>
      <c:valAx>
        <c:axId val="236950128"/>
        <c:scaling>
          <c:orientation val="minMax"/>
          <c:max val="3.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Q</a:t>
                </a:r>
                <a:r>
                  <a:rPr lang="en-US" sz="1200" b="0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1.2820532884698149E-2"/>
              <c:y val="0.382222429591161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36949736"/>
        <c:crosses val="autoZero"/>
        <c:crossBetween val="midCat"/>
        <c:majorUnit val="1"/>
        <c:minorUnit val="0.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legendEntry>
      <c:layout>
        <c:manualLayout>
          <c:xMode val="edge"/>
          <c:yMode val="edge"/>
          <c:x val="0.69871895820714713"/>
          <c:y val="0.5444444444444444"/>
          <c:w val="0.25641065769396298"/>
          <c:h val="0.193333438223436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60" verticalDpi="360" copies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44896122696505"/>
          <c:y val="6.4444479407812172E-2"/>
          <c:w val="0.80929613834657066"/>
          <c:h val="0.70222260320236718"/>
        </c:manualLayout>
      </c:layout>
      <c:scatterChart>
        <c:scatterStyle val="lineMarker"/>
        <c:varyColors val="0"/>
        <c:ser>
          <c:idx val="0"/>
          <c:order val="0"/>
          <c:tx>
            <c:v>400 nm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'n''=0'!$A$8:$A$78</c:f>
              <c:numCache>
                <c:formatCode>General</c:formatCode>
                <c:ptCount val="71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0.4</c:v>
                </c:pt>
                <c:pt idx="5">
                  <c:v>0.6</c:v>
                </c:pt>
                <c:pt idx="6">
                  <c:v>0.8</c:v>
                </c:pt>
                <c:pt idx="7">
                  <c:v>1</c:v>
                </c:pt>
                <c:pt idx="8">
                  <c:v>1.2</c:v>
                </c:pt>
                <c:pt idx="9">
                  <c:v>1.4</c:v>
                </c:pt>
                <c:pt idx="10">
                  <c:v>1.5999999999999999</c:v>
                </c:pt>
                <c:pt idx="11">
                  <c:v>1.7999999999999998</c:v>
                </c:pt>
                <c:pt idx="12">
                  <c:v>1.9999999999999998</c:v>
                </c:pt>
                <c:pt idx="13">
                  <c:v>2.1999999999999997</c:v>
                </c:pt>
                <c:pt idx="14">
                  <c:v>2.4</c:v>
                </c:pt>
                <c:pt idx="15">
                  <c:v>2.6</c:v>
                </c:pt>
                <c:pt idx="16">
                  <c:v>2.8000000000000003</c:v>
                </c:pt>
                <c:pt idx="17">
                  <c:v>3.0000000000000004</c:v>
                </c:pt>
                <c:pt idx="18">
                  <c:v>3.2000000000000006</c:v>
                </c:pt>
                <c:pt idx="19">
                  <c:v>3.4000000000000008</c:v>
                </c:pt>
                <c:pt idx="20">
                  <c:v>3.600000000000001</c:v>
                </c:pt>
                <c:pt idx="21">
                  <c:v>3.8000000000000012</c:v>
                </c:pt>
                <c:pt idx="22">
                  <c:v>4.0000000000000009</c:v>
                </c:pt>
                <c:pt idx="23">
                  <c:v>4.2000000000000011</c:v>
                </c:pt>
                <c:pt idx="24">
                  <c:v>4.4000000000000012</c:v>
                </c:pt>
                <c:pt idx="25">
                  <c:v>4.6000000000000014</c:v>
                </c:pt>
                <c:pt idx="26">
                  <c:v>4.8000000000000016</c:v>
                </c:pt>
                <c:pt idx="27">
                  <c:v>5.0000000000000018</c:v>
                </c:pt>
                <c:pt idx="28">
                  <c:v>5.200000000000002</c:v>
                </c:pt>
                <c:pt idx="29">
                  <c:v>5.4000000000000021</c:v>
                </c:pt>
                <c:pt idx="30">
                  <c:v>5.6000000000000023</c:v>
                </c:pt>
                <c:pt idx="31">
                  <c:v>5.8000000000000025</c:v>
                </c:pt>
                <c:pt idx="32">
                  <c:v>6.0000000000000027</c:v>
                </c:pt>
                <c:pt idx="33">
                  <c:v>6.2000000000000028</c:v>
                </c:pt>
                <c:pt idx="34">
                  <c:v>6.400000000000003</c:v>
                </c:pt>
                <c:pt idx="35">
                  <c:v>6.6000000000000032</c:v>
                </c:pt>
                <c:pt idx="36">
                  <c:v>6.8000000000000034</c:v>
                </c:pt>
                <c:pt idx="37">
                  <c:v>7.0000000000000036</c:v>
                </c:pt>
                <c:pt idx="38">
                  <c:v>7.2000000000000037</c:v>
                </c:pt>
                <c:pt idx="39">
                  <c:v>7.4000000000000039</c:v>
                </c:pt>
                <c:pt idx="40">
                  <c:v>7.6000000000000041</c:v>
                </c:pt>
                <c:pt idx="41">
                  <c:v>7.8000000000000043</c:v>
                </c:pt>
                <c:pt idx="42">
                  <c:v>8.0000000000000036</c:v>
                </c:pt>
                <c:pt idx="43">
                  <c:v>8.2000000000000028</c:v>
                </c:pt>
                <c:pt idx="44">
                  <c:v>8.4000000000000021</c:v>
                </c:pt>
                <c:pt idx="45">
                  <c:v>8.6000000000000014</c:v>
                </c:pt>
                <c:pt idx="46">
                  <c:v>8.8000000000000007</c:v>
                </c:pt>
                <c:pt idx="47">
                  <c:v>9</c:v>
                </c:pt>
                <c:pt idx="48">
                  <c:v>9.1999999999999993</c:v>
                </c:pt>
                <c:pt idx="49">
                  <c:v>9.3999999999999986</c:v>
                </c:pt>
                <c:pt idx="50">
                  <c:v>9.5999999999999979</c:v>
                </c:pt>
                <c:pt idx="51">
                  <c:v>9.7999999999999972</c:v>
                </c:pt>
                <c:pt idx="52">
                  <c:v>9.9999999999999964</c:v>
                </c:pt>
                <c:pt idx="53">
                  <c:v>10.199999999999996</c:v>
                </c:pt>
                <c:pt idx="54">
                  <c:v>10.399999999999995</c:v>
                </c:pt>
                <c:pt idx="55">
                  <c:v>10.599999999999994</c:v>
                </c:pt>
                <c:pt idx="56">
                  <c:v>10.799999999999994</c:v>
                </c:pt>
                <c:pt idx="57">
                  <c:v>10.999999999999993</c:v>
                </c:pt>
                <c:pt idx="58">
                  <c:v>11.199999999999992</c:v>
                </c:pt>
                <c:pt idx="59">
                  <c:v>11.399999999999991</c:v>
                </c:pt>
                <c:pt idx="60">
                  <c:v>11.599999999999991</c:v>
                </c:pt>
                <c:pt idx="61">
                  <c:v>11.79999999999999</c:v>
                </c:pt>
                <c:pt idx="62">
                  <c:v>11.999999999999989</c:v>
                </c:pt>
                <c:pt idx="63">
                  <c:v>12.199999999999989</c:v>
                </c:pt>
                <c:pt idx="64">
                  <c:v>12.399999999999988</c:v>
                </c:pt>
                <c:pt idx="65">
                  <c:v>12.599999999999987</c:v>
                </c:pt>
                <c:pt idx="66">
                  <c:v>12.799999999999986</c:v>
                </c:pt>
                <c:pt idx="67">
                  <c:v>12.999999999999986</c:v>
                </c:pt>
                <c:pt idx="68">
                  <c:v>13.199999999999985</c:v>
                </c:pt>
                <c:pt idx="69">
                  <c:v>13.399999999999984</c:v>
                </c:pt>
                <c:pt idx="70">
                  <c:v>13.599999999999984</c:v>
                </c:pt>
              </c:numCache>
            </c:numRef>
          </c:xVal>
          <c:yVal>
            <c:numRef>
              <c:f>'n''=0'!$K$8:$K$78</c:f>
              <c:numCache>
                <c:formatCode>General</c:formatCode>
                <c:ptCount val="71"/>
                <c:pt idx="0">
                  <c:v>7.6334490904628183E-4</c:v>
                </c:pt>
                <c:pt idx="1">
                  <c:v>3.0526027272799183E-3</c:v>
                </c:pt>
                <c:pt idx="2">
                  <c:v>6.8654436105362038E-3</c:v>
                </c:pt>
                <c:pt idx="3">
                  <c:v>1.219798745182743E-2</c:v>
                </c:pt>
                <c:pt idx="4">
                  <c:v>4.8593629244088277E-2</c:v>
                </c:pt>
                <c:pt idx="5">
                  <c:v>0.10859559063151991</c:v>
                </c:pt>
                <c:pt idx="6">
                  <c:v>0.19123033277134915</c:v>
                </c:pt>
                <c:pt idx="7">
                  <c:v>0.29515989514242325</c:v>
                </c:pt>
                <c:pt idx="8">
                  <c:v>0.41870630371682438</c:v>
                </c:pt>
                <c:pt idx="9">
                  <c:v>0.55988212956385564</c:v>
                </c:pt>
                <c:pt idx="10">
                  <c:v>0.71642660347450748</c:v>
                </c:pt>
                <c:pt idx="11">
                  <c:v>0.88584658515559678</c:v>
                </c:pt>
                <c:pt idx="12">
                  <c:v>1.0654615927126787</c:v>
                </c:pt>
                <c:pt idx="13">
                  <c:v>1.2524520213785539</c:v>
                </c:pt>
                <c:pt idx="14">
                  <c:v>1.4439096212743208</c:v>
                </c:pt>
                <c:pt idx="15">
                  <c:v>1.6368892635710222</c:v>
                </c:pt>
                <c:pt idx="16">
                  <c:v>1.8284610035209501</c:v>
                </c:pt>
                <c:pt idx="17">
                  <c:v>2.0157614478128894</c:v>
                </c:pt>
                <c:pt idx="18">
                  <c:v>2.1960434525277184</c:v>
                </c:pt>
                <c:pt idx="19">
                  <c:v>2.3667232161730927</c:v>
                </c:pt>
                <c:pt idx="20">
                  <c:v>2.525423889003096</c:v>
                </c:pt>
                <c:pt idx="21">
                  <c:v>2.6700148938455479</c:v>
                </c:pt>
                <c:pt idx="22">
                  <c:v>2.7986462433783847</c:v>
                </c:pt>
                <c:pt idx="23">
                  <c:v>2.9097772423114927</c:v>
                </c:pt>
                <c:pt idx="24">
                  <c:v>3.0021990780583514</c:v>
                </c:pt>
                <c:pt idx="25">
                  <c:v>3.0750509278098876</c:v>
                </c:pt>
                <c:pt idx="26">
                  <c:v>3.1278293408588151</c:v>
                </c:pt>
                <c:pt idx="27">
                  <c:v>3.1603907898508794</c:v>
                </c:pt>
                <c:pt idx="28">
                  <c:v>3.1729474205778851</c:v>
                </c:pt>
                <c:pt idx="29">
                  <c:v>3.1660561641868683</c:v>
                </c:pt>
                <c:pt idx="30">
                  <c:v>3.1406015055219867</c:v>
                </c:pt>
                <c:pt idx="31">
                  <c:v>3.0977723241106836</c:v>
                </c:pt>
                <c:pt idx="32">
                  <c:v>3.0390333375865897</c:v>
                </c:pt>
                <c:pt idx="33">
                  <c:v>2.9660917788554273</c:v>
                </c:pt>
                <c:pt idx="34">
                  <c:v>2.8808600260641426</c:v>
                </c:pt>
                <c:pt idx="35">
                  <c:v>2.7854149767351779</c:v>
                </c:pt>
                <c:pt idx="36">
                  <c:v>2.6819550129193224</c:v>
                </c:pt>
                <c:pt idx="37">
                  <c:v>2.5727554419046297</c:v>
                </c:pt>
                <c:pt idx="38">
                  <c:v>2.4601233162776808</c:v>
                </c:pt>
                <c:pt idx="39">
                  <c:v>2.3463525377391692</c:v>
                </c:pt>
                <c:pt idx="40">
                  <c:v>2.2336801311924681</c:v>
                </c:pt>
                <c:pt idx="41">
                  <c:v>2.1242445398014262</c:v>
                </c:pt>
                <c:pt idx="42">
                  <c:v>2.0200467388731891</c:v>
                </c:pt>
                <c:pt idx="43">
                  <c:v>1.9229148978335897</c:v>
                </c:pt>
                <c:pt idx="44">
                  <c:v>1.8344732368159711</c:v>
                </c:pt>
                <c:pt idx="45">
                  <c:v>1.7561156293519786</c:v>
                </c:pt>
                <c:pt idx="46">
                  <c:v>1.6889843974485625</c:v>
                </c:pt>
                <c:pt idx="47">
                  <c:v>1.6339546322673586</c:v>
                </c:pt>
                <c:pt idx="48">
                  <c:v>1.5916242551422337</c:v>
                </c:pt>
                <c:pt idx="49">
                  <c:v>1.5623099123199364</c:v>
                </c:pt>
                <c:pt idx="50">
                  <c:v>1.5460486751644522</c:v>
                </c:pt>
                <c:pt idx="51">
                  <c:v>1.5426053981847163</c:v>
                </c:pt>
                <c:pt idx="52">
                  <c:v>1.5514854726104275</c:v>
                </c:pt>
                <c:pt idx="53">
                  <c:v>1.5719526057074946</c:v>
                </c:pt>
                <c:pt idx="54">
                  <c:v>1.6030511577730355</c:v>
                </c:pt>
                <c:pt idx="55">
                  <c:v>1.6436324817386212</c:v>
                </c:pt>
                <c:pt idx="56">
                  <c:v>1.6923846362377726</c:v>
                </c:pt>
                <c:pt idx="57">
                  <c:v>1.7478647832628549</c:v>
                </c:pt>
                <c:pt idx="58">
                  <c:v>1.8085335372290985</c:v>
                </c:pt>
                <c:pt idx="59">
                  <c:v>1.8727905041189656</c:v>
                </c:pt>
                <c:pt idx="60">
                  <c:v>1.939010237783783</c:v>
                </c:pt>
                <c:pt idx="61">
                  <c:v>2.0055778454576636</c:v>
                </c:pt>
                <c:pt idx="62">
                  <c:v>2.0709234957614777</c:v>
                </c:pt>
                <c:pt idx="63">
                  <c:v>2.1335551192675761</c:v>
                </c:pt>
                <c:pt idx="64">
                  <c:v>2.1920886430573772</c:v>
                </c:pt>
                <c:pt idx="65">
                  <c:v>2.2452751653310705</c:v>
                </c:pt>
                <c:pt idx="66">
                  <c:v>2.2920245524483001</c:v>
                </c:pt>
                <c:pt idx="67">
                  <c:v>2.3314250269845322</c:v>
                </c:pt>
                <c:pt idx="68">
                  <c:v>2.3627584094826757</c:v>
                </c:pt>
                <c:pt idx="69">
                  <c:v>2.3855107764199373</c:v>
                </c:pt>
                <c:pt idx="70">
                  <c:v>2.3993784002554666</c:v>
                </c:pt>
              </c:numCache>
            </c:numRef>
          </c:yVal>
          <c:smooth val="0"/>
        </c:ser>
        <c:ser>
          <c:idx val="1"/>
          <c:order val="1"/>
          <c:tx>
            <c:v>500 nm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'n''=0'!$A$8:$A$78</c:f>
              <c:numCache>
                <c:formatCode>General</c:formatCode>
                <c:ptCount val="71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0.4</c:v>
                </c:pt>
                <c:pt idx="5">
                  <c:v>0.6</c:v>
                </c:pt>
                <c:pt idx="6">
                  <c:v>0.8</c:v>
                </c:pt>
                <c:pt idx="7">
                  <c:v>1</c:v>
                </c:pt>
                <c:pt idx="8">
                  <c:v>1.2</c:v>
                </c:pt>
                <c:pt idx="9">
                  <c:v>1.4</c:v>
                </c:pt>
                <c:pt idx="10">
                  <c:v>1.5999999999999999</c:v>
                </c:pt>
                <c:pt idx="11">
                  <c:v>1.7999999999999998</c:v>
                </c:pt>
                <c:pt idx="12">
                  <c:v>1.9999999999999998</c:v>
                </c:pt>
                <c:pt idx="13">
                  <c:v>2.1999999999999997</c:v>
                </c:pt>
                <c:pt idx="14">
                  <c:v>2.4</c:v>
                </c:pt>
                <c:pt idx="15">
                  <c:v>2.6</c:v>
                </c:pt>
                <c:pt idx="16">
                  <c:v>2.8000000000000003</c:v>
                </c:pt>
                <c:pt idx="17">
                  <c:v>3.0000000000000004</c:v>
                </c:pt>
                <c:pt idx="18">
                  <c:v>3.2000000000000006</c:v>
                </c:pt>
                <c:pt idx="19">
                  <c:v>3.4000000000000008</c:v>
                </c:pt>
                <c:pt idx="20">
                  <c:v>3.600000000000001</c:v>
                </c:pt>
                <c:pt idx="21">
                  <c:v>3.8000000000000012</c:v>
                </c:pt>
                <c:pt idx="22">
                  <c:v>4.0000000000000009</c:v>
                </c:pt>
                <c:pt idx="23">
                  <c:v>4.2000000000000011</c:v>
                </c:pt>
                <c:pt idx="24">
                  <c:v>4.4000000000000012</c:v>
                </c:pt>
                <c:pt idx="25">
                  <c:v>4.6000000000000014</c:v>
                </c:pt>
                <c:pt idx="26">
                  <c:v>4.8000000000000016</c:v>
                </c:pt>
                <c:pt idx="27">
                  <c:v>5.0000000000000018</c:v>
                </c:pt>
                <c:pt idx="28">
                  <c:v>5.200000000000002</c:v>
                </c:pt>
                <c:pt idx="29">
                  <c:v>5.4000000000000021</c:v>
                </c:pt>
                <c:pt idx="30">
                  <c:v>5.6000000000000023</c:v>
                </c:pt>
                <c:pt idx="31">
                  <c:v>5.8000000000000025</c:v>
                </c:pt>
                <c:pt idx="32">
                  <c:v>6.0000000000000027</c:v>
                </c:pt>
                <c:pt idx="33">
                  <c:v>6.2000000000000028</c:v>
                </c:pt>
                <c:pt idx="34">
                  <c:v>6.400000000000003</c:v>
                </c:pt>
                <c:pt idx="35">
                  <c:v>6.6000000000000032</c:v>
                </c:pt>
                <c:pt idx="36">
                  <c:v>6.8000000000000034</c:v>
                </c:pt>
                <c:pt idx="37">
                  <c:v>7.0000000000000036</c:v>
                </c:pt>
                <c:pt idx="38">
                  <c:v>7.2000000000000037</c:v>
                </c:pt>
                <c:pt idx="39">
                  <c:v>7.4000000000000039</c:v>
                </c:pt>
                <c:pt idx="40">
                  <c:v>7.6000000000000041</c:v>
                </c:pt>
                <c:pt idx="41">
                  <c:v>7.8000000000000043</c:v>
                </c:pt>
                <c:pt idx="42">
                  <c:v>8.0000000000000036</c:v>
                </c:pt>
                <c:pt idx="43">
                  <c:v>8.2000000000000028</c:v>
                </c:pt>
                <c:pt idx="44">
                  <c:v>8.4000000000000021</c:v>
                </c:pt>
                <c:pt idx="45">
                  <c:v>8.6000000000000014</c:v>
                </c:pt>
                <c:pt idx="46">
                  <c:v>8.8000000000000007</c:v>
                </c:pt>
                <c:pt idx="47">
                  <c:v>9</c:v>
                </c:pt>
                <c:pt idx="48">
                  <c:v>9.1999999999999993</c:v>
                </c:pt>
                <c:pt idx="49">
                  <c:v>9.3999999999999986</c:v>
                </c:pt>
                <c:pt idx="50">
                  <c:v>9.5999999999999979</c:v>
                </c:pt>
                <c:pt idx="51">
                  <c:v>9.7999999999999972</c:v>
                </c:pt>
                <c:pt idx="52">
                  <c:v>9.9999999999999964</c:v>
                </c:pt>
                <c:pt idx="53">
                  <c:v>10.199999999999996</c:v>
                </c:pt>
                <c:pt idx="54">
                  <c:v>10.399999999999995</c:v>
                </c:pt>
                <c:pt idx="55">
                  <c:v>10.599999999999994</c:v>
                </c:pt>
                <c:pt idx="56">
                  <c:v>10.799999999999994</c:v>
                </c:pt>
                <c:pt idx="57">
                  <c:v>10.999999999999993</c:v>
                </c:pt>
                <c:pt idx="58">
                  <c:v>11.199999999999992</c:v>
                </c:pt>
                <c:pt idx="59">
                  <c:v>11.399999999999991</c:v>
                </c:pt>
                <c:pt idx="60">
                  <c:v>11.599999999999991</c:v>
                </c:pt>
                <c:pt idx="61">
                  <c:v>11.79999999999999</c:v>
                </c:pt>
                <c:pt idx="62">
                  <c:v>11.999999999999989</c:v>
                </c:pt>
                <c:pt idx="63">
                  <c:v>12.199999999999989</c:v>
                </c:pt>
                <c:pt idx="64">
                  <c:v>12.399999999999988</c:v>
                </c:pt>
                <c:pt idx="65">
                  <c:v>12.599999999999987</c:v>
                </c:pt>
                <c:pt idx="66">
                  <c:v>12.799999999999986</c:v>
                </c:pt>
                <c:pt idx="67">
                  <c:v>12.999999999999986</c:v>
                </c:pt>
                <c:pt idx="68">
                  <c:v>13.199999999999985</c:v>
                </c:pt>
                <c:pt idx="69">
                  <c:v>13.399999999999984</c:v>
                </c:pt>
                <c:pt idx="70">
                  <c:v>13.599999999999984</c:v>
                </c:pt>
              </c:numCache>
            </c:numRef>
          </c:xVal>
          <c:yVal>
            <c:numRef>
              <c:f>'n''=0'!$M$8:$M$78</c:f>
              <c:numCache>
                <c:formatCode>General</c:formatCode>
                <c:ptCount val="71"/>
                <c:pt idx="0">
                  <c:v>4.8855566092242952E-4</c:v>
                </c:pt>
                <c:pt idx="1">
                  <c:v>1.9539043980785209E-3</c:v>
                </c:pt>
                <c:pt idx="2">
                  <c:v>4.3950917122970168E-3</c:v>
                </c:pt>
                <c:pt idx="3">
                  <c:v>7.8105275461552992E-3</c:v>
                </c:pt>
                <c:pt idx="4">
                  <c:v>3.1160788724591271E-2</c:v>
                </c:pt>
                <c:pt idx="5">
                  <c:v>6.9807771611067437E-2</c:v>
                </c:pt>
                <c:pt idx="6">
                  <c:v>0.12334961928530674</c:v>
                </c:pt>
                <c:pt idx="7">
                  <c:v>0.1912303327713456</c:v>
                </c:pt>
                <c:pt idx="8">
                  <c:v>0.27274627272897511</c:v>
                </c:pt>
                <c:pt idx="9">
                  <c:v>0.3670543787596614</c:v>
                </c:pt>
                <c:pt idx="10">
                  <c:v>0.4731820038293213</c:v>
                </c:pt>
                <c:pt idx="11">
                  <c:v>0.59003824128117088</c:v>
                </c:pt>
                <c:pt idx="12">
                  <c:v>0.71642660347450748</c:v>
                </c:pt>
                <c:pt idx="13">
                  <c:v>0.85105889447688066</c:v>
                </c:pt>
                <c:pt idx="14">
                  <c:v>0.99257010467181273</c:v>
                </c:pt>
                <c:pt idx="15">
                  <c:v>1.1395341428079977</c:v>
                </c:pt>
                <c:pt idx="16">
                  <c:v>1.2904802110654754</c:v>
                </c:pt>
                <c:pt idx="17">
                  <c:v>1.4439096212743214</c:v>
                </c:pt>
                <c:pt idx="18">
                  <c:v>1.5983128455833557</c:v>
                </c:pt>
                <c:pt idx="19">
                  <c:v>1.7521865926969871</c:v>
                </c:pt>
                <c:pt idx="20">
                  <c:v>1.9040507012991417</c:v>
                </c:pt>
                <c:pt idx="21">
                  <c:v>2.0524646454503026</c:v>
                </c:pt>
                <c:pt idx="22">
                  <c:v>2.1960434525277184</c:v>
                </c:pt>
                <c:pt idx="23">
                  <c:v>2.333472842596271</c:v>
                </c:pt>
                <c:pt idx="24">
                  <c:v>2.4635234088311364</c:v>
                </c:pt>
                <c:pt idx="25">
                  <c:v>2.5850636716147761</c:v>
                </c:pt>
                <c:pt idx="26">
                  <c:v>2.6970718540215679</c:v>
                </c:pt>
                <c:pt idx="27">
                  <c:v>2.7986462433783847</c:v>
                </c:pt>
                <c:pt idx="28">
                  <c:v>2.8890140222189551</c:v>
                </c:pt>
                <c:pt idx="29">
                  <c:v>2.9675384719833127</c:v>
                </c:pt>
                <c:pt idx="30">
                  <c:v>3.0337244739826978</c:v>
                </c:pt>
                <c:pt idx="31">
                  <c:v>3.0872222541725018</c:v>
                </c:pt>
                <c:pt idx="32">
                  <c:v>3.1278293408588151</c:v>
                </c:pt>
                <c:pt idx="33">
                  <c:v>3.1554907273090445</c:v>
                </c:pt>
                <c:pt idx="34">
                  <c:v>3.1702972540430423</c:v>
                </c:pt>
                <c:pt idx="35">
                  <c:v>3.1724822480492536</c:v>
                </c:pt>
                <c:pt idx="36">
                  <c:v>3.162416478007402</c:v>
                </c:pt>
                <c:pt idx="37">
                  <c:v>3.1406015055219867</c:v>
                </c:pt>
                <c:pt idx="38">
                  <c:v>3.1076615321096002</c:v>
                </c:pt>
                <c:pt idx="39">
                  <c:v>3.0643338599853909</c:v>
                </c:pt>
                <c:pt idx="40">
                  <c:v>3.0114581013277926</c:v>
                </c:pt>
                <c:pt idx="41">
                  <c:v>2.949964285457479</c:v>
                </c:pt>
                <c:pt idx="42">
                  <c:v>2.8808600260641426</c:v>
                </c:pt>
                <c:pt idx="43">
                  <c:v>2.805216921099388</c:v>
                </c:pt>
                <c:pt idx="44">
                  <c:v>2.7241563661025854</c:v>
                </c:pt>
                <c:pt idx="45">
                  <c:v>2.6388349674477634</c:v>
                </c:pt>
                <c:pt idx="46">
                  <c:v>2.5504297452352809</c:v>
                </c:pt>
                <c:pt idx="47">
                  <c:v>2.4601233162776834</c:v>
                </c:pt>
                <c:pt idx="48">
                  <c:v>2.3690892458541195</c:v>
                </c:pt>
                <c:pt idx="49">
                  <c:v>2.2784777526746622</c:v>
                </c:pt>
                <c:pt idx="50">
                  <c:v>2.1894019448805278</c:v>
                </c:pt>
                <c:pt idx="51">
                  <c:v>2.1029247560153372</c:v>
                </c:pt>
                <c:pt idx="52">
                  <c:v>2.0200467388731931</c:v>
                </c:pt>
                <c:pt idx="53">
                  <c:v>1.9416948621261105</c:v>
                </c:pt>
                <c:pt idx="54">
                  <c:v>1.8687124398461952</c:v>
                </c:pt>
                <c:pt idx="55">
                  <c:v>1.8018503076798269</c:v>
                </c:pt>
                <c:pt idx="56">
                  <c:v>1.7417593417340838</c:v>
                </c:pt>
                <c:pt idx="57">
                  <c:v>1.6889843974485645</c:v>
                </c:pt>
                <c:pt idx="58">
                  <c:v>1.6439597261099848</c:v>
                </c:pt>
                <c:pt idx="59">
                  <c:v>1.6070059064930864</c:v>
                </c:pt>
                <c:pt idx="60">
                  <c:v>1.5783283086556152</c:v>
                </c:pt>
                <c:pt idx="61">
                  <c:v>1.5580170864548986</c:v>
                </c:pt>
                <c:pt idx="62">
                  <c:v>1.5460486751644524</c:v>
                </c:pt>
                <c:pt idx="63">
                  <c:v>1.5422887509204459</c:v>
                </c:pt>
                <c:pt idx="64">
                  <c:v>1.5464965898796679</c:v>
                </c:pt>
                <c:pt idx="65">
                  <c:v>1.5583307471696117</c:v>
                </c:pt>
                <c:pt idx="66">
                  <c:v>1.5773559591878632</c:v>
                </c:pt>
                <c:pt idx="67">
                  <c:v>1.6030511577730342</c:v>
                </c:pt>
                <c:pt idx="68">
                  <c:v>1.6348184714119625</c:v>
                </c:pt>
                <c:pt idx="69">
                  <c:v>1.6719930771318769</c:v>
                </c:pt>
                <c:pt idx="70">
                  <c:v>1.7138537571894019</c:v>
                </c:pt>
              </c:numCache>
            </c:numRef>
          </c:yVal>
          <c:smooth val="0"/>
        </c:ser>
        <c:ser>
          <c:idx val="2"/>
          <c:order val="2"/>
          <c:tx>
            <c:v>600 nm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'n''=0'!$A$8:$A$78</c:f>
              <c:numCache>
                <c:formatCode>General</c:formatCode>
                <c:ptCount val="71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0.4</c:v>
                </c:pt>
                <c:pt idx="5">
                  <c:v>0.6</c:v>
                </c:pt>
                <c:pt idx="6">
                  <c:v>0.8</c:v>
                </c:pt>
                <c:pt idx="7">
                  <c:v>1</c:v>
                </c:pt>
                <c:pt idx="8">
                  <c:v>1.2</c:v>
                </c:pt>
                <c:pt idx="9">
                  <c:v>1.4</c:v>
                </c:pt>
                <c:pt idx="10">
                  <c:v>1.5999999999999999</c:v>
                </c:pt>
                <c:pt idx="11">
                  <c:v>1.7999999999999998</c:v>
                </c:pt>
                <c:pt idx="12">
                  <c:v>1.9999999999999998</c:v>
                </c:pt>
                <c:pt idx="13">
                  <c:v>2.1999999999999997</c:v>
                </c:pt>
                <c:pt idx="14">
                  <c:v>2.4</c:v>
                </c:pt>
                <c:pt idx="15">
                  <c:v>2.6</c:v>
                </c:pt>
                <c:pt idx="16">
                  <c:v>2.8000000000000003</c:v>
                </c:pt>
                <c:pt idx="17">
                  <c:v>3.0000000000000004</c:v>
                </c:pt>
                <c:pt idx="18">
                  <c:v>3.2000000000000006</c:v>
                </c:pt>
                <c:pt idx="19">
                  <c:v>3.4000000000000008</c:v>
                </c:pt>
                <c:pt idx="20">
                  <c:v>3.600000000000001</c:v>
                </c:pt>
                <c:pt idx="21">
                  <c:v>3.8000000000000012</c:v>
                </c:pt>
                <c:pt idx="22">
                  <c:v>4.0000000000000009</c:v>
                </c:pt>
                <c:pt idx="23">
                  <c:v>4.2000000000000011</c:v>
                </c:pt>
                <c:pt idx="24">
                  <c:v>4.4000000000000012</c:v>
                </c:pt>
                <c:pt idx="25">
                  <c:v>4.6000000000000014</c:v>
                </c:pt>
                <c:pt idx="26">
                  <c:v>4.8000000000000016</c:v>
                </c:pt>
                <c:pt idx="27">
                  <c:v>5.0000000000000018</c:v>
                </c:pt>
                <c:pt idx="28">
                  <c:v>5.200000000000002</c:v>
                </c:pt>
                <c:pt idx="29">
                  <c:v>5.4000000000000021</c:v>
                </c:pt>
                <c:pt idx="30">
                  <c:v>5.6000000000000023</c:v>
                </c:pt>
                <c:pt idx="31">
                  <c:v>5.8000000000000025</c:v>
                </c:pt>
                <c:pt idx="32">
                  <c:v>6.0000000000000027</c:v>
                </c:pt>
                <c:pt idx="33">
                  <c:v>6.2000000000000028</c:v>
                </c:pt>
                <c:pt idx="34">
                  <c:v>6.400000000000003</c:v>
                </c:pt>
                <c:pt idx="35">
                  <c:v>6.6000000000000032</c:v>
                </c:pt>
                <c:pt idx="36">
                  <c:v>6.8000000000000034</c:v>
                </c:pt>
                <c:pt idx="37">
                  <c:v>7.0000000000000036</c:v>
                </c:pt>
                <c:pt idx="38">
                  <c:v>7.2000000000000037</c:v>
                </c:pt>
                <c:pt idx="39">
                  <c:v>7.4000000000000039</c:v>
                </c:pt>
                <c:pt idx="40">
                  <c:v>7.6000000000000041</c:v>
                </c:pt>
                <c:pt idx="41">
                  <c:v>7.8000000000000043</c:v>
                </c:pt>
                <c:pt idx="42">
                  <c:v>8.0000000000000036</c:v>
                </c:pt>
                <c:pt idx="43">
                  <c:v>8.2000000000000028</c:v>
                </c:pt>
                <c:pt idx="44">
                  <c:v>8.4000000000000021</c:v>
                </c:pt>
                <c:pt idx="45">
                  <c:v>8.6000000000000014</c:v>
                </c:pt>
                <c:pt idx="46">
                  <c:v>8.8000000000000007</c:v>
                </c:pt>
                <c:pt idx="47">
                  <c:v>9</c:v>
                </c:pt>
                <c:pt idx="48">
                  <c:v>9.1999999999999993</c:v>
                </c:pt>
                <c:pt idx="49">
                  <c:v>9.3999999999999986</c:v>
                </c:pt>
                <c:pt idx="50">
                  <c:v>9.5999999999999979</c:v>
                </c:pt>
                <c:pt idx="51">
                  <c:v>9.7999999999999972</c:v>
                </c:pt>
                <c:pt idx="52">
                  <c:v>9.9999999999999964</c:v>
                </c:pt>
                <c:pt idx="53">
                  <c:v>10.199999999999996</c:v>
                </c:pt>
                <c:pt idx="54">
                  <c:v>10.399999999999995</c:v>
                </c:pt>
                <c:pt idx="55">
                  <c:v>10.599999999999994</c:v>
                </c:pt>
                <c:pt idx="56">
                  <c:v>10.799999999999994</c:v>
                </c:pt>
                <c:pt idx="57">
                  <c:v>10.999999999999993</c:v>
                </c:pt>
                <c:pt idx="58">
                  <c:v>11.199999999999992</c:v>
                </c:pt>
                <c:pt idx="59">
                  <c:v>11.399999999999991</c:v>
                </c:pt>
                <c:pt idx="60">
                  <c:v>11.599999999999991</c:v>
                </c:pt>
                <c:pt idx="61">
                  <c:v>11.79999999999999</c:v>
                </c:pt>
                <c:pt idx="62">
                  <c:v>11.999999999999989</c:v>
                </c:pt>
                <c:pt idx="63">
                  <c:v>12.199999999999989</c:v>
                </c:pt>
                <c:pt idx="64">
                  <c:v>12.399999999999988</c:v>
                </c:pt>
                <c:pt idx="65">
                  <c:v>12.599999999999987</c:v>
                </c:pt>
                <c:pt idx="66">
                  <c:v>12.799999999999986</c:v>
                </c:pt>
                <c:pt idx="67">
                  <c:v>12.999999999999986</c:v>
                </c:pt>
                <c:pt idx="68">
                  <c:v>13.199999999999985</c:v>
                </c:pt>
                <c:pt idx="69">
                  <c:v>13.399999999999984</c:v>
                </c:pt>
                <c:pt idx="70">
                  <c:v>13.599999999999984</c:v>
                </c:pt>
              </c:numCache>
            </c:numRef>
          </c:xVal>
          <c:yVal>
            <c:numRef>
              <c:f>'n''=0'!$O$8:$O$78</c:f>
              <c:numCache>
                <c:formatCode>General</c:formatCode>
                <c:ptCount val="71"/>
                <c:pt idx="0">
                  <c:v>3.392803919268772E-4</c:v>
                </c:pt>
                <c:pt idx="1">
                  <c:v>1.3569680886575952E-3</c:v>
                </c:pt>
                <c:pt idx="2">
                  <c:v>3.0526027272799183E-3</c:v>
                </c:pt>
                <c:pt idx="3">
                  <c:v>5.4254172976584414E-3</c:v>
                </c:pt>
                <c:pt idx="4">
                  <c:v>2.1662428238172993E-2</c:v>
                </c:pt>
                <c:pt idx="5">
                  <c:v>4.8593629244088277E-2</c:v>
                </c:pt>
                <c:pt idx="6">
                  <c:v>8.602440918354759E-2</c:v>
                </c:pt>
                <c:pt idx="7">
                  <c:v>0.13368453194277308</c:v>
                </c:pt>
                <c:pt idx="8">
                  <c:v>0.1912303327713456</c:v>
                </c:pt>
                <c:pt idx="9">
                  <c:v>0.2582475093531329</c:v>
                </c:pt>
                <c:pt idx="10">
                  <c:v>0.33425448340976249</c:v>
                </c:pt>
                <c:pt idx="11">
                  <c:v>0.41870630371682527</c:v>
                </c:pt>
                <c:pt idx="12">
                  <c:v>0.51099905674837665</c:v>
                </c:pt>
                <c:pt idx="13">
                  <c:v>0.61047474680618041</c:v>
                </c:pt>
                <c:pt idx="14">
                  <c:v>0.71642660347450748</c:v>
                </c:pt>
                <c:pt idx="15">
                  <c:v>0.82810477060584642</c:v>
                </c:pt>
                <c:pt idx="16">
                  <c:v>0.94472232781950871</c:v>
                </c:pt>
                <c:pt idx="17">
                  <c:v>1.0654615927126792</c:v>
                </c:pt>
                <c:pt idx="18">
                  <c:v>1.1894806496663539</c:v>
                </c:pt>
                <c:pt idx="19">
                  <c:v>1.3159200492969887</c:v>
                </c:pt>
                <c:pt idx="20">
                  <c:v>1.4439096212743217</c:v>
                </c:pt>
                <c:pt idx="21">
                  <c:v>1.5725753424077493</c:v>
                </c:pt>
                <c:pt idx="22">
                  <c:v>1.701046201604167</c:v>
                </c:pt>
                <c:pt idx="23">
                  <c:v>1.8284610035209494</c:v>
                </c:pt>
                <c:pt idx="24">
                  <c:v>1.9539750534754479</c:v>
                </c:pt>
                <c:pt idx="25">
                  <c:v>2.0767666674191432</c:v>
                </c:pt>
                <c:pt idx="26">
                  <c:v>2.1960434525277188</c:v>
                </c:pt>
                <c:pt idx="27">
                  <c:v>2.3110483061806777</c:v>
                </c:pt>
                <c:pt idx="28">
                  <c:v>2.4210650837842103</c:v>
                </c:pt>
                <c:pt idx="29">
                  <c:v>2.525423889003096</c:v>
                </c:pt>
                <c:pt idx="30">
                  <c:v>2.6235059434819386</c:v>
                </c:pt>
                <c:pt idx="31">
                  <c:v>2.7147479970197561</c:v>
                </c:pt>
                <c:pt idx="32">
                  <c:v>2.7986462433783847</c:v>
                </c:pt>
                <c:pt idx="33">
                  <c:v>2.8747597114147179</c:v>
                </c:pt>
                <c:pt idx="34">
                  <c:v>2.942713105987667</c:v>
                </c:pt>
                <c:pt idx="35">
                  <c:v>3.0021990780583523</c:v>
                </c:pt>
                <c:pt idx="36">
                  <c:v>3.0529799085306903</c:v>
                </c:pt>
                <c:pt idx="37">
                  <c:v>3.0948885956217493</c:v>
                </c:pt>
                <c:pt idx="38">
                  <c:v>3.1278293408588151</c:v>
                </c:pt>
                <c:pt idx="39">
                  <c:v>3.1517774341244769</c:v>
                </c:pt>
                <c:pt idx="40">
                  <c:v>3.1667785434635181</c:v>
                </c:pt>
                <c:pt idx="41">
                  <c:v>3.1729474205778851</c:v>
                </c:pt>
                <c:pt idx="42">
                  <c:v>3.170466038021345</c:v>
                </c:pt>
                <c:pt idx="43">
                  <c:v>3.1595811790177359</c:v>
                </c:pt>
                <c:pt idx="44">
                  <c:v>3.1406015055219867</c:v>
                </c:pt>
                <c:pt idx="45">
                  <c:v>3.1138941345794708</c:v>
                </c:pt>
                <c:pt idx="46">
                  <c:v>3.0798807571775035</c:v>
                </c:pt>
                <c:pt idx="47">
                  <c:v>3.0390333375865906</c:v>
                </c:pt>
                <c:pt idx="48">
                  <c:v>2.9918694346253383</c:v>
                </c:pt>
                <c:pt idx="49">
                  <c:v>2.9389471893222261</c:v>
                </c:pt>
                <c:pt idx="50">
                  <c:v>2.8808600260641448</c:v>
                </c:pt>
                <c:pt idx="51">
                  <c:v>2.8182311164939957</c:v>
                </c:pt>
                <c:pt idx="52">
                  <c:v>2.7517076571304684</c:v>
                </c:pt>
                <c:pt idx="53">
                  <c:v>2.6819550129193255</c:v>
                </c:pt>
                <c:pt idx="54">
                  <c:v>2.6096507796785997</c:v>
                </c:pt>
                <c:pt idx="55">
                  <c:v>2.5354788186661654</c:v>
                </c:pt>
                <c:pt idx="56">
                  <c:v>2.4601233162776861</c:v>
                </c:pt>
                <c:pt idx="57">
                  <c:v>2.3842629211811945</c:v>
                </c:pt>
                <c:pt idx="58">
                  <c:v>2.3085650100210175</c:v>
                </c:pt>
                <c:pt idx="59">
                  <c:v>2.2336801311924739</c:v>
                </c:pt>
                <c:pt idx="60">
                  <c:v>2.1602366741177947</c:v>
                </c:pt>
                <c:pt idx="61">
                  <c:v>2.0888358089652219</c:v>
                </c:pt>
                <c:pt idx="62">
                  <c:v>2.0200467388731953</c:v>
                </c:pt>
                <c:pt idx="63">
                  <c:v>1.9544023034992799</c:v>
                </c:pt>
                <c:pt idx="64">
                  <c:v>1.8923949691417454</c:v>
                </c:pt>
                <c:pt idx="65">
                  <c:v>1.834473236815976</c:v>
                </c:pt>
                <c:pt idx="66">
                  <c:v>1.7810384955462251</c:v>
                </c:pt>
                <c:pt idx="67">
                  <c:v>1.7324423437959071</c:v>
                </c:pt>
                <c:pt idx="68">
                  <c:v>1.6889843974485661</c:v>
                </c:pt>
                <c:pt idx="69">
                  <c:v>1.6509105981103283</c:v>
                </c:pt>
                <c:pt idx="70">
                  <c:v>1.6184120307772327</c:v>
                </c:pt>
              </c:numCache>
            </c:numRef>
          </c:yVal>
          <c:smooth val="0"/>
        </c:ser>
        <c:ser>
          <c:idx val="3"/>
          <c:order val="3"/>
          <c:tx>
            <c:v>700 nm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'n''=0'!$A$8:$A$78</c:f>
              <c:numCache>
                <c:formatCode>General</c:formatCode>
                <c:ptCount val="71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0.4</c:v>
                </c:pt>
                <c:pt idx="5">
                  <c:v>0.6</c:v>
                </c:pt>
                <c:pt idx="6">
                  <c:v>0.8</c:v>
                </c:pt>
                <c:pt idx="7">
                  <c:v>1</c:v>
                </c:pt>
                <c:pt idx="8">
                  <c:v>1.2</c:v>
                </c:pt>
                <c:pt idx="9">
                  <c:v>1.4</c:v>
                </c:pt>
                <c:pt idx="10">
                  <c:v>1.5999999999999999</c:v>
                </c:pt>
                <c:pt idx="11">
                  <c:v>1.7999999999999998</c:v>
                </c:pt>
                <c:pt idx="12">
                  <c:v>1.9999999999999998</c:v>
                </c:pt>
                <c:pt idx="13">
                  <c:v>2.1999999999999997</c:v>
                </c:pt>
                <c:pt idx="14">
                  <c:v>2.4</c:v>
                </c:pt>
                <c:pt idx="15">
                  <c:v>2.6</c:v>
                </c:pt>
                <c:pt idx="16">
                  <c:v>2.8000000000000003</c:v>
                </c:pt>
                <c:pt idx="17">
                  <c:v>3.0000000000000004</c:v>
                </c:pt>
                <c:pt idx="18">
                  <c:v>3.2000000000000006</c:v>
                </c:pt>
                <c:pt idx="19">
                  <c:v>3.4000000000000008</c:v>
                </c:pt>
                <c:pt idx="20">
                  <c:v>3.600000000000001</c:v>
                </c:pt>
                <c:pt idx="21">
                  <c:v>3.8000000000000012</c:v>
                </c:pt>
                <c:pt idx="22">
                  <c:v>4.0000000000000009</c:v>
                </c:pt>
                <c:pt idx="23">
                  <c:v>4.2000000000000011</c:v>
                </c:pt>
                <c:pt idx="24">
                  <c:v>4.4000000000000012</c:v>
                </c:pt>
                <c:pt idx="25">
                  <c:v>4.6000000000000014</c:v>
                </c:pt>
                <c:pt idx="26">
                  <c:v>4.8000000000000016</c:v>
                </c:pt>
                <c:pt idx="27">
                  <c:v>5.0000000000000018</c:v>
                </c:pt>
                <c:pt idx="28">
                  <c:v>5.200000000000002</c:v>
                </c:pt>
                <c:pt idx="29">
                  <c:v>5.4000000000000021</c:v>
                </c:pt>
                <c:pt idx="30">
                  <c:v>5.6000000000000023</c:v>
                </c:pt>
                <c:pt idx="31">
                  <c:v>5.8000000000000025</c:v>
                </c:pt>
                <c:pt idx="32">
                  <c:v>6.0000000000000027</c:v>
                </c:pt>
                <c:pt idx="33">
                  <c:v>6.2000000000000028</c:v>
                </c:pt>
                <c:pt idx="34">
                  <c:v>6.400000000000003</c:v>
                </c:pt>
                <c:pt idx="35">
                  <c:v>6.6000000000000032</c:v>
                </c:pt>
                <c:pt idx="36">
                  <c:v>6.8000000000000034</c:v>
                </c:pt>
                <c:pt idx="37">
                  <c:v>7.0000000000000036</c:v>
                </c:pt>
                <c:pt idx="38">
                  <c:v>7.2000000000000037</c:v>
                </c:pt>
                <c:pt idx="39">
                  <c:v>7.4000000000000039</c:v>
                </c:pt>
                <c:pt idx="40">
                  <c:v>7.6000000000000041</c:v>
                </c:pt>
                <c:pt idx="41">
                  <c:v>7.8000000000000043</c:v>
                </c:pt>
                <c:pt idx="42">
                  <c:v>8.0000000000000036</c:v>
                </c:pt>
                <c:pt idx="43">
                  <c:v>8.2000000000000028</c:v>
                </c:pt>
                <c:pt idx="44">
                  <c:v>8.4000000000000021</c:v>
                </c:pt>
                <c:pt idx="45">
                  <c:v>8.6000000000000014</c:v>
                </c:pt>
                <c:pt idx="46">
                  <c:v>8.8000000000000007</c:v>
                </c:pt>
                <c:pt idx="47">
                  <c:v>9</c:v>
                </c:pt>
                <c:pt idx="48">
                  <c:v>9.1999999999999993</c:v>
                </c:pt>
                <c:pt idx="49">
                  <c:v>9.3999999999999986</c:v>
                </c:pt>
                <c:pt idx="50">
                  <c:v>9.5999999999999979</c:v>
                </c:pt>
                <c:pt idx="51">
                  <c:v>9.7999999999999972</c:v>
                </c:pt>
                <c:pt idx="52">
                  <c:v>9.9999999999999964</c:v>
                </c:pt>
                <c:pt idx="53">
                  <c:v>10.199999999999996</c:v>
                </c:pt>
                <c:pt idx="54">
                  <c:v>10.399999999999995</c:v>
                </c:pt>
                <c:pt idx="55">
                  <c:v>10.599999999999994</c:v>
                </c:pt>
                <c:pt idx="56">
                  <c:v>10.799999999999994</c:v>
                </c:pt>
                <c:pt idx="57">
                  <c:v>10.999999999999993</c:v>
                </c:pt>
                <c:pt idx="58">
                  <c:v>11.199999999999992</c:v>
                </c:pt>
                <c:pt idx="59">
                  <c:v>11.399999999999991</c:v>
                </c:pt>
                <c:pt idx="60">
                  <c:v>11.599999999999991</c:v>
                </c:pt>
                <c:pt idx="61">
                  <c:v>11.79999999999999</c:v>
                </c:pt>
                <c:pt idx="62">
                  <c:v>11.999999999999989</c:v>
                </c:pt>
                <c:pt idx="63">
                  <c:v>12.199999999999989</c:v>
                </c:pt>
                <c:pt idx="64">
                  <c:v>12.399999999999988</c:v>
                </c:pt>
                <c:pt idx="65">
                  <c:v>12.599999999999987</c:v>
                </c:pt>
                <c:pt idx="66">
                  <c:v>12.799999999999986</c:v>
                </c:pt>
                <c:pt idx="67">
                  <c:v>12.999999999999986</c:v>
                </c:pt>
                <c:pt idx="68">
                  <c:v>13.199999999999985</c:v>
                </c:pt>
                <c:pt idx="69">
                  <c:v>13.399999999999984</c:v>
                </c:pt>
                <c:pt idx="70">
                  <c:v>13.599999999999984</c:v>
                </c:pt>
              </c:numCache>
            </c:numRef>
          </c:xVal>
          <c:yVal>
            <c:numRef>
              <c:f>'n''=0'!$Q$8:$Q$78</c:f>
              <c:numCache>
                <c:formatCode>General</c:formatCode>
                <c:ptCount val="71"/>
                <c:pt idx="0">
                  <c:v>2.4926971946115373E-4</c:v>
                </c:pt>
                <c:pt idx="1">
                  <c:v>9.9699603356384614E-4</c:v>
                </c:pt>
                <c:pt idx="2">
                  <c:v>2.2429304320894516E-3</c:v>
                </c:pt>
                <c:pt idx="3">
                  <c:v>3.9866588368795419E-3</c:v>
                </c:pt>
                <c:pt idx="4">
                  <c:v>1.5925446430244961E-2</c:v>
                </c:pt>
                <c:pt idx="5">
                  <c:v>3.5752922718110369E-2</c:v>
                </c:pt>
                <c:pt idx="6">
                  <c:v>6.3363775755366447E-2</c:v>
                </c:pt>
                <c:pt idx="7">
                  <c:v>9.8611451128274297E-2</c:v>
                </c:pt>
                <c:pt idx="8">
                  <c:v>0.14130902750936514</c:v>
                </c:pt>
                <c:pt idx="9">
                  <c:v>0.19123033277134915</c:v>
                </c:pt>
                <c:pt idx="10">
                  <c:v>0.24811129354867756</c:v>
                </c:pt>
                <c:pt idx="11">
                  <c:v>0.31165150965141653</c:v>
                </c:pt>
                <c:pt idx="12">
                  <c:v>0.38151604330962563</c:v>
                </c:pt>
                <c:pt idx="13">
                  <c:v>0.45733741186649457</c:v>
                </c:pt>
                <c:pt idx="14">
                  <c:v>0.53871777125382181</c:v>
                </c:pt>
                <c:pt idx="15">
                  <c:v>0.62523127638282361</c:v>
                </c:pt>
                <c:pt idx="16">
                  <c:v>0.71642660347450748</c:v>
                </c:pt>
                <c:pt idx="17">
                  <c:v>0.8118296183441589</c:v>
                </c:pt>
                <c:pt idx="18">
                  <c:v>0.91094617375054798</c:v>
                </c:pt>
                <c:pt idx="19">
                  <c:v>1.0132650181281515</c:v>
                </c:pt>
                <c:pt idx="20">
                  <c:v>1.1182607973450018</c:v>
                </c:pt>
                <c:pt idx="21">
                  <c:v>1.2253971305742399</c:v>
                </c:pt>
                <c:pt idx="22">
                  <c:v>1.3341297409373605</c:v>
                </c:pt>
                <c:pt idx="23">
                  <c:v>1.4439096212743214</c:v>
                </c:pt>
                <c:pt idx="24">
                  <c:v>1.5541862152217993</c:v>
                </c:pt>
                <c:pt idx="25">
                  <c:v>1.6644105937369988</c:v>
                </c:pt>
                <c:pt idx="26">
                  <c:v>1.7740386072903818</c:v>
                </c:pt>
                <c:pt idx="27">
                  <c:v>1.8825339941658732</c:v>
                </c:pt>
                <c:pt idx="28">
                  <c:v>1.989371425649642</c:v>
                </c:pt>
                <c:pt idx="29">
                  <c:v>2.0940394693559901</c:v>
                </c:pt>
                <c:pt idx="30">
                  <c:v>2.1960434525277188</c:v>
                </c:pt>
                <c:pt idx="31">
                  <c:v>2.2949082078544714</c:v>
                </c:pt>
                <c:pt idx="32">
                  <c:v>2.3901806851708471</c:v>
                </c:pt>
                <c:pt idx="33">
                  <c:v>2.4814324133209205</c:v>
                </c:pt>
                <c:pt idx="34">
                  <c:v>2.5682617975006128</c:v>
                </c:pt>
                <c:pt idx="35">
                  <c:v>2.6502962385071123</c:v>
                </c:pt>
                <c:pt idx="36">
                  <c:v>2.7271940615274843</c:v>
                </c:pt>
                <c:pt idx="37">
                  <c:v>2.7986462433783852</c:v>
                </c:pt>
                <c:pt idx="38">
                  <c:v>2.8643779284567565</c:v>
                </c:pt>
                <c:pt idx="39">
                  <c:v>2.9241497250681729</c:v>
                </c:pt>
                <c:pt idx="40">
                  <c:v>2.9777587752555945</c:v>
                </c:pt>
                <c:pt idx="41">
                  <c:v>3.0250395927467784</c:v>
                </c:pt>
                <c:pt idx="42">
                  <c:v>3.0658646651633181</c:v>
                </c:pt>
                <c:pt idx="43">
                  <c:v>3.100144818177931</c:v>
                </c:pt>
                <c:pt idx="44">
                  <c:v>3.1278293408588147</c:v>
                </c:pt>
                <c:pt idx="45">
                  <c:v>3.1489058729901709</c:v>
                </c:pt>
                <c:pt idx="46">
                  <c:v>3.1634000566959917</c:v>
                </c:pt>
                <c:pt idx="47">
                  <c:v>3.1713749562096747</c:v>
                </c:pt>
                <c:pt idx="48">
                  <c:v>3.1729302511148423</c:v>
                </c:pt>
                <c:pt idx="49">
                  <c:v>3.1682012098231218</c:v>
                </c:pt>
                <c:pt idx="50">
                  <c:v>3.1573574514430933</c:v>
                </c:pt>
                <c:pt idx="51">
                  <c:v>3.1406015055219871</c:v>
                </c:pt>
                <c:pt idx="52">
                  <c:v>3.118167180399396</c:v>
                </c:pt>
                <c:pt idx="53">
                  <c:v>3.0903177520920888</c:v>
                </c:pt>
                <c:pt idx="54">
                  <c:v>3.0573439867233918</c:v>
                </c:pt>
                <c:pt idx="55">
                  <c:v>3.0195620105125358</c:v>
                </c:pt>
                <c:pt idx="56">
                  <c:v>2.9773110422425964</c:v>
                </c:pt>
                <c:pt idx="57">
                  <c:v>2.9309510039244953</c:v>
                </c:pt>
                <c:pt idx="58">
                  <c:v>2.8808600260641466</c:v>
                </c:pt>
                <c:pt idx="59">
                  <c:v>2.8274318645160745</c:v>
                </c:pt>
                <c:pt idx="60">
                  <c:v>2.771073246366436</c:v>
                </c:pt>
                <c:pt idx="61">
                  <c:v>2.712201162628745</c:v>
                </c:pt>
                <c:pt idx="62">
                  <c:v>2.6512401257551361</c:v>
                </c:pt>
                <c:pt idx="63">
                  <c:v>2.5886194100637985</c:v>
                </c:pt>
                <c:pt idx="64">
                  <c:v>2.524770293159301</c:v>
                </c:pt>
                <c:pt idx="65">
                  <c:v>2.4601233162776879</c:v>
                </c:pt>
                <c:pt idx="66">
                  <c:v>2.3951055812241391</c:v>
                </c:pt>
                <c:pt idx="67">
                  <c:v>2.3301381011901241</c:v>
                </c:pt>
                <c:pt idx="68">
                  <c:v>2.2656332222425317</c:v>
                </c:pt>
                <c:pt idx="69">
                  <c:v>2.2019921316733018</c:v>
                </c:pt>
                <c:pt idx="70">
                  <c:v>2.1396024686893407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418032"/>
        <c:axId val="234418424"/>
      </c:scatterChart>
      <c:valAx>
        <c:axId val="234418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d [</a:t>
                </a: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Symbol"/>
                    <a:cs typeface="Times New Roman"/>
                  </a:rPr>
                  <a:t>m</a:t>
                </a: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m]</a:t>
                </a:r>
              </a:p>
            </c:rich>
          </c:tx>
          <c:layout>
            <c:manualLayout>
              <c:xMode val="edge"/>
              <c:yMode val="edge"/>
              <c:x val="0.5016033491138151"/>
              <c:y val="0.888889371142236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34418424"/>
        <c:crosses val="autoZero"/>
        <c:crossBetween val="midCat"/>
      </c:valAx>
      <c:valAx>
        <c:axId val="234418424"/>
        <c:scaling>
          <c:orientation val="minMax"/>
          <c:max val="3.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Q</a:t>
                </a:r>
                <a:r>
                  <a:rPr lang="en-US" sz="1200" b="0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1.2820532884698149E-2"/>
              <c:y val="0.382222429591161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34418032"/>
        <c:crosses val="autoZero"/>
        <c:crossBetween val="midCat"/>
        <c:majorUnit val="1"/>
        <c:minorUnit val="0.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987284322547835"/>
          <c:y val="0.49555582441179707"/>
          <c:w val="0.24038499158809029"/>
          <c:h val="0.23333345992483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60" verticalDpi="360" copies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05152783755233"/>
          <c:y val="6.4444479407812172E-2"/>
          <c:w val="0.79807817207245979"/>
          <c:h val="0.70222260320236718"/>
        </c:manualLayout>
      </c:layout>
      <c:scatterChart>
        <c:scatterStyle val="lineMarker"/>
        <c:varyColors val="0"/>
        <c:ser>
          <c:idx val="0"/>
          <c:order val="0"/>
          <c:tx>
            <c:v>1 um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'n''=0'!$S$15:$S$21</c:f>
              <c:numCache>
                <c:formatCode>General</c:formatCode>
                <c:ptCount val="7"/>
                <c:pt idx="0">
                  <c:v>703.5</c:v>
                </c:pt>
                <c:pt idx="1">
                  <c:v>586.25000000000011</c:v>
                </c:pt>
                <c:pt idx="2">
                  <c:v>502.50000000000011</c:v>
                </c:pt>
                <c:pt idx="3">
                  <c:v>439.68750000000011</c:v>
                </c:pt>
                <c:pt idx="4">
                  <c:v>390.83333333333337</c:v>
                </c:pt>
                <c:pt idx="5">
                  <c:v>351.75000000000011</c:v>
                </c:pt>
                <c:pt idx="6">
                  <c:v>319.77272727272731</c:v>
                </c:pt>
              </c:numCache>
            </c:numRef>
          </c:xVal>
          <c:yVal>
            <c:numRef>
              <c:f>'n''=0'!$Q$15:$Q$21</c:f>
              <c:numCache>
                <c:formatCode>General</c:formatCode>
                <c:ptCount val="7"/>
                <c:pt idx="0">
                  <c:v>9.8611451128274297E-2</c:v>
                </c:pt>
                <c:pt idx="1">
                  <c:v>0.14130902750936514</c:v>
                </c:pt>
                <c:pt idx="2">
                  <c:v>0.19123033277134915</c:v>
                </c:pt>
                <c:pt idx="3">
                  <c:v>0.24811129354867756</c:v>
                </c:pt>
                <c:pt idx="4">
                  <c:v>0.31165150965141653</c:v>
                </c:pt>
                <c:pt idx="5">
                  <c:v>0.38151604330962563</c:v>
                </c:pt>
                <c:pt idx="6">
                  <c:v>0.45733741186649457</c:v>
                </c:pt>
              </c:numCache>
            </c:numRef>
          </c:yVal>
          <c:smooth val="0"/>
        </c:ser>
        <c:ser>
          <c:idx val="1"/>
          <c:order val="1"/>
          <c:tx>
            <c:v>3 um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'n''=0'!$T$25:$T$45</c:f>
              <c:numCache>
                <c:formatCode>General</c:formatCode>
                <c:ptCount val="21"/>
                <c:pt idx="0">
                  <c:v>703.49999999999989</c:v>
                </c:pt>
                <c:pt idx="1">
                  <c:v>659.53125</c:v>
                </c:pt>
                <c:pt idx="2">
                  <c:v>620.73529411764696</c:v>
                </c:pt>
                <c:pt idx="3">
                  <c:v>586.24999999999989</c:v>
                </c:pt>
                <c:pt idx="4">
                  <c:v>555.39473684210509</c:v>
                </c:pt>
                <c:pt idx="5">
                  <c:v>527.625</c:v>
                </c:pt>
                <c:pt idx="6">
                  <c:v>502.49999999999994</c:v>
                </c:pt>
                <c:pt idx="7">
                  <c:v>479.65909090909088</c:v>
                </c:pt>
                <c:pt idx="8">
                  <c:v>458.80434782608683</c:v>
                </c:pt>
                <c:pt idx="9">
                  <c:v>439.68749999999994</c:v>
                </c:pt>
                <c:pt idx="10">
                  <c:v>422.09999999999985</c:v>
                </c:pt>
                <c:pt idx="11">
                  <c:v>405.86538461538453</c:v>
                </c:pt>
                <c:pt idx="12">
                  <c:v>390.8333333333332</c:v>
                </c:pt>
                <c:pt idx="13">
                  <c:v>376.87499999999989</c:v>
                </c:pt>
                <c:pt idx="14">
                  <c:v>363.87931034482745</c:v>
                </c:pt>
                <c:pt idx="15">
                  <c:v>351.74999999999989</c:v>
                </c:pt>
                <c:pt idx="16">
                  <c:v>340.40322580645153</c:v>
                </c:pt>
                <c:pt idx="17">
                  <c:v>329.76562499999983</c:v>
                </c:pt>
                <c:pt idx="18">
                  <c:v>319.77272727272714</c:v>
                </c:pt>
                <c:pt idx="19">
                  <c:v>310.36764705882342</c:v>
                </c:pt>
                <c:pt idx="20">
                  <c:v>301.49999999999989</c:v>
                </c:pt>
              </c:numCache>
            </c:numRef>
          </c:xVal>
          <c:yVal>
            <c:numRef>
              <c:f>'n''=0'!$Q$25:$Q$45</c:f>
              <c:numCache>
                <c:formatCode>General</c:formatCode>
                <c:ptCount val="21"/>
                <c:pt idx="0">
                  <c:v>0.8118296183441589</c:v>
                </c:pt>
                <c:pt idx="1">
                  <c:v>0.91094617375054798</c:v>
                </c:pt>
                <c:pt idx="2">
                  <c:v>1.0132650181281515</c:v>
                </c:pt>
                <c:pt idx="3">
                  <c:v>1.1182607973450018</c:v>
                </c:pt>
                <c:pt idx="4">
                  <c:v>1.2253971305742399</c:v>
                </c:pt>
                <c:pt idx="5">
                  <c:v>1.3341297409373605</c:v>
                </c:pt>
                <c:pt idx="6">
                  <c:v>1.4439096212743214</c:v>
                </c:pt>
                <c:pt idx="7">
                  <c:v>1.5541862152217993</c:v>
                </c:pt>
                <c:pt idx="8">
                  <c:v>1.6644105937369988</c:v>
                </c:pt>
                <c:pt idx="9">
                  <c:v>1.7740386072903818</c:v>
                </c:pt>
                <c:pt idx="10">
                  <c:v>1.8825339941658732</c:v>
                </c:pt>
                <c:pt idx="11">
                  <c:v>1.989371425649642</c:v>
                </c:pt>
                <c:pt idx="12">
                  <c:v>2.0940394693559901</c:v>
                </c:pt>
                <c:pt idx="13">
                  <c:v>2.1960434525277188</c:v>
                </c:pt>
                <c:pt idx="14">
                  <c:v>2.2949082078544714</c:v>
                </c:pt>
                <c:pt idx="15">
                  <c:v>2.3901806851708471</c:v>
                </c:pt>
                <c:pt idx="16">
                  <c:v>2.4814324133209205</c:v>
                </c:pt>
                <c:pt idx="17">
                  <c:v>2.5682617975006128</c:v>
                </c:pt>
                <c:pt idx="18">
                  <c:v>2.6502962385071123</c:v>
                </c:pt>
                <c:pt idx="19">
                  <c:v>2.7271940615274843</c:v>
                </c:pt>
                <c:pt idx="20">
                  <c:v>2.7986462433783852</c:v>
                </c:pt>
              </c:numCache>
            </c:numRef>
          </c:yVal>
          <c:smooth val="0"/>
        </c:ser>
        <c:ser>
          <c:idx val="2"/>
          <c:order val="2"/>
          <c:tx>
            <c:v>5 um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'n''=0'!$U$35:$U$68</c:f>
              <c:numCache>
                <c:formatCode>General</c:formatCode>
                <c:ptCount val="34"/>
                <c:pt idx="0">
                  <c:v>703.49999999999977</c:v>
                </c:pt>
                <c:pt idx="1">
                  <c:v>676.44230769230751</c:v>
                </c:pt>
                <c:pt idx="2">
                  <c:v>651.38888888888869</c:v>
                </c:pt>
                <c:pt idx="3">
                  <c:v>628.12499999999977</c:v>
                </c:pt>
                <c:pt idx="4">
                  <c:v>606.46551724137908</c:v>
                </c:pt>
                <c:pt idx="5">
                  <c:v>586.24999999999977</c:v>
                </c:pt>
                <c:pt idx="6">
                  <c:v>567.33870967741916</c:v>
                </c:pt>
                <c:pt idx="7">
                  <c:v>549.60937499999977</c:v>
                </c:pt>
                <c:pt idx="8">
                  <c:v>532.95454545454527</c:v>
                </c:pt>
                <c:pt idx="9">
                  <c:v>517.27941176470574</c:v>
                </c:pt>
                <c:pt idx="10">
                  <c:v>502.49999999999977</c:v>
                </c:pt>
                <c:pt idx="11">
                  <c:v>488.54166666666646</c:v>
                </c:pt>
                <c:pt idx="12">
                  <c:v>475.33783783783758</c:v>
                </c:pt>
                <c:pt idx="13">
                  <c:v>462.82894736842087</c:v>
                </c:pt>
                <c:pt idx="14">
                  <c:v>450.96153846153828</c:v>
                </c:pt>
                <c:pt idx="15">
                  <c:v>439.68749999999983</c:v>
                </c:pt>
                <c:pt idx="16">
                  <c:v>428.9634146341462</c:v>
                </c:pt>
                <c:pt idx="17">
                  <c:v>418.74999999999994</c:v>
                </c:pt>
                <c:pt idx="18">
                  <c:v>409.01162790697674</c:v>
                </c:pt>
                <c:pt idx="19">
                  <c:v>399.71590909090912</c:v>
                </c:pt>
                <c:pt idx="20">
                  <c:v>390.83333333333331</c:v>
                </c:pt>
                <c:pt idx="21">
                  <c:v>382.33695652173918</c:v>
                </c:pt>
                <c:pt idx="22">
                  <c:v>374.20212765957456</c:v>
                </c:pt>
                <c:pt idx="23">
                  <c:v>366.40625000000006</c:v>
                </c:pt>
                <c:pt idx="24">
                  <c:v>358.92857142857156</c:v>
                </c:pt>
                <c:pt idx="25">
                  <c:v>351.75000000000017</c:v>
                </c:pt>
                <c:pt idx="26">
                  <c:v>344.85294117647078</c:v>
                </c:pt>
                <c:pt idx="27">
                  <c:v>338.22115384615404</c:v>
                </c:pt>
                <c:pt idx="28">
                  <c:v>331.83962264150966</c:v>
                </c:pt>
                <c:pt idx="29">
                  <c:v>325.69444444444468</c:v>
                </c:pt>
                <c:pt idx="30">
                  <c:v>319.77272727272748</c:v>
                </c:pt>
                <c:pt idx="31">
                  <c:v>314.06250000000023</c:v>
                </c:pt>
                <c:pt idx="32">
                  <c:v>308.55263157894763</c:v>
                </c:pt>
                <c:pt idx="33">
                  <c:v>303.23275862068994</c:v>
                </c:pt>
              </c:numCache>
            </c:numRef>
          </c:xVal>
          <c:yVal>
            <c:numRef>
              <c:f>'n''=0'!$Q$35:$Q$68</c:f>
              <c:numCache>
                <c:formatCode>General</c:formatCode>
                <c:ptCount val="34"/>
                <c:pt idx="0">
                  <c:v>1.8825339941658732</c:v>
                </c:pt>
                <c:pt idx="1">
                  <c:v>1.989371425649642</c:v>
                </c:pt>
                <c:pt idx="2">
                  <c:v>2.0940394693559901</c:v>
                </c:pt>
                <c:pt idx="3">
                  <c:v>2.1960434525277188</c:v>
                </c:pt>
                <c:pt idx="4">
                  <c:v>2.2949082078544714</c:v>
                </c:pt>
                <c:pt idx="5">
                  <c:v>2.3901806851708471</c:v>
                </c:pt>
                <c:pt idx="6">
                  <c:v>2.4814324133209205</c:v>
                </c:pt>
                <c:pt idx="7">
                  <c:v>2.5682617975006128</c:v>
                </c:pt>
                <c:pt idx="8">
                  <c:v>2.6502962385071123</c:v>
                </c:pt>
                <c:pt idx="9">
                  <c:v>2.7271940615274843</c:v>
                </c:pt>
                <c:pt idx="10">
                  <c:v>2.7986462433783852</c:v>
                </c:pt>
                <c:pt idx="11">
                  <c:v>2.8643779284567565</c:v>
                </c:pt>
                <c:pt idx="12">
                  <c:v>2.9241497250681729</c:v>
                </c:pt>
                <c:pt idx="13">
                  <c:v>2.9777587752555945</c:v>
                </c:pt>
                <c:pt idx="14">
                  <c:v>3.0250395927467784</c:v>
                </c:pt>
                <c:pt idx="15">
                  <c:v>3.0658646651633181</c:v>
                </c:pt>
                <c:pt idx="16">
                  <c:v>3.100144818177931</c:v>
                </c:pt>
                <c:pt idx="17">
                  <c:v>3.1278293408588147</c:v>
                </c:pt>
                <c:pt idx="18">
                  <c:v>3.1489058729901709</c:v>
                </c:pt>
                <c:pt idx="19">
                  <c:v>3.1634000566959917</c:v>
                </c:pt>
                <c:pt idx="20">
                  <c:v>3.1713749562096747</c:v>
                </c:pt>
                <c:pt idx="21">
                  <c:v>3.1729302511148423</c:v>
                </c:pt>
                <c:pt idx="22">
                  <c:v>3.1682012098231218</c:v>
                </c:pt>
                <c:pt idx="23">
                  <c:v>3.1573574514430933</c:v>
                </c:pt>
                <c:pt idx="24">
                  <c:v>3.1406015055219871</c:v>
                </c:pt>
                <c:pt idx="25">
                  <c:v>3.118167180399396</c:v>
                </c:pt>
                <c:pt idx="26">
                  <c:v>3.0903177520920888</c:v>
                </c:pt>
                <c:pt idx="27">
                  <c:v>3.0573439867233918</c:v>
                </c:pt>
                <c:pt idx="28">
                  <c:v>3.0195620105125358</c:v>
                </c:pt>
                <c:pt idx="29">
                  <c:v>2.9773110422425964</c:v>
                </c:pt>
                <c:pt idx="30">
                  <c:v>2.9309510039244953</c:v>
                </c:pt>
                <c:pt idx="31">
                  <c:v>2.8808600260641466</c:v>
                </c:pt>
                <c:pt idx="32">
                  <c:v>2.8274318645160745</c:v>
                </c:pt>
                <c:pt idx="33">
                  <c:v>2.771073246366436</c:v>
                </c:pt>
              </c:numCache>
            </c:numRef>
          </c:yVal>
          <c:smooth val="0"/>
        </c:ser>
        <c:ser>
          <c:idx val="3"/>
          <c:order val="3"/>
          <c:tx>
            <c:v>10 um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'n''=0'!$V$60:$V$126</c:f>
              <c:numCache>
                <c:formatCode>General</c:formatCode>
                <c:ptCount val="67"/>
                <c:pt idx="0">
                  <c:v>703.50000000000034</c:v>
                </c:pt>
                <c:pt idx="1">
                  <c:v>689.70588235294156</c:v>
                </c:pt>
                <c:pt idx="2">
                  <c:v>676.44230769230808</c:v>
                </c:pt>
                <c:pt idx="3">
                  <c:v>663.67924528301933</c:v>
                </c:pt>
                <c:pt idx="4">
                  <c:v>651.38888888888937</c:v>
                </c:pt>
                <c:pt idx="5">
                  <c:v>639.54545454545496</c:v>
                </c:pt>
                <c:pt idx="6">
                  <c:v>628.12500000000045</c:v>
                </c:pt>
                <c:pt idx="7">
                  <c:v>617.10526315789525</c:v>
                </c:pt>
                <c:pt idx="8">
                  <c:v>606.46551724137987</c:v>
                </c:pt>
                <c:pt idx="9">
                  <c:v>596.18644067796663</c:v>
                </c:pt>
                <c:pt idx="10">
                  <c:v>586.25000000000057</c:v>
                </c:pt>
                <c:pt idx="11">
                  <c:v>576.63934426229571</c:v>
                </c:pt>
                <c:pt idx="12">
                  <c:v>567.33870967741996</c:v>
                </c:pt>
                <c:pt idx="13">
                  <c:v>558.33333333333394</c:v>
                </c:pt>
                <c:pt idx="14">
                  <c:v>549.60937500000057</c:v>
                </c:pt>
                <c:pt idx="15">
                  <c:v>541.15384615384676</c:v>
                </c:pt>
                <c:pt idx="16">
                  <c:v>532.95454545454606</c:v>
                </c:pt>
                <c:pt idx="17">
                  <c:v>525.00000000000068</c:v>
                </c:pt>
                <c:pt idx="18">
                  <c:v>517.27941176470654</c:v>
                </c:pt>
                <c:pt idx="19">
                  <c:v>509.78260869565287</c:v>
                </c:pt>
                <c:pt idx="20">
                  <c:v>502.50000000000068</c:v>
                </c:pt>
                <c:pt idx="21">
                  <c:v>495.42253521126833</c:v>
                </c:pt>
                <c:pt idx="22">
                  <c:v>488.54166666666737</c:v>
                </c:pt>
                <c:pt idx="23">
                  <c:v>481.84931506849387</c:v>
                </c:pt>
                <c:pt idx="24">
                  <c:v>475.33783783783855</c:v>
                </c:pt>
                <c:pt idx="25">
                  <c:v>469.00000000000074</c:v>
                </c:pt>
                <c:pt idx="26">
                  <c:v>462.82894736842184</c:v>
                </c:pt>
                <c:pt idx="27">
                  <c:v>456.8181818181825</c:v>
                </c:pt>
                <c:pt idx="28">
                  <c:v>450.96153846153913</c:v>
                </c:pt>
                <c:pt idx="29">
                  <c:v>445.25316455696276</c:v>
                </c:pt>
                <c:pt idx="30">
                  <c:v>439.68750000000074</c:v>
                </c:pt>
                <c:pt idx="31">
                  <c:v>434.25925925926003</c:v>
                </c:pt>
                <c:pt idx="32">
                  <c:v>428.96341463414706</c:v>
                </c:pt>
                <c:pt idx="33">
                  <c:v>423.79518072289233</c:v>
                </c:pt>
                <c:pt idx="34">
                  <c:v>418.75000000000074</c:v>
                </c:pt>
                <c:pt idx="35">
                  <c:v>413.82352941176549</c:v>
                </c:pt>
                <c:pt idx="36">
                  <c:v>409.01162790697754</c:v>
                </c:pt>
                <c:pt idx="37">
                  <c:v>404.3103448275869</c:v>
                </c:pt>
                <c:pt idx="38">
                  <c:v>399.7159090909098</c:v>
                </c:pt>
                <c:pt idx="39">
                  <c:v>395.22471910112432</c:v>
                </c:pt>
                <c:pt idx="40">
                  <c:v>390.83333333333411</c:v>
                </c:pt>
                <c:pt idx="41">
                  <c:v>386.53846153846223</c:v>
                </c:pt>
                <c:pt idx="42">
                  <c:v>382.33695652173986</c:v>
                </c:pt>
                <c:pt idx="43">
                  <c:v>378.22580645161366</c:v>
                </c:pt>
                <c:pt idx="44">
                  <c:v>374.20212765957524</c:v>
                </c:pt>
                <c:pt idx="45">
                  <c:v>370.26315789473762</c:v>
                </c:pt>
                <c:pt idx="46">
                  <c:v>366.40625000000068</c:v>
                </c:pt>
                <c:pt idx="47">
                  <c:v>362.62886597938217</c:v>
                </c:pt>
                <c:pt idx="48">
                  <c:v>358.92857142857213</c:v>
                </c:pt>
                <c:pt idx="49">
                  <c:v>355.30303030303099</c:v>
                </c:pt>
                <c:pt idx="50">
                  <c:v>351.75000000000074</c:v>
                </c:pt>
                <c:pt idx="51">
                  <c:v>348.26732673267401</c:v>
                </c:pt>
                <c:pt idx="52">
                  <c:v>344.85294117647135</c:v>
                </c:pt>
                <c:pt idx="53">
                  <c:v>341.5048543689328</c:v>
                </c:pt>
                <c:pt idx="54">
                  <c:v>338.22115384615461</c:v>
                </c:pt>
                <c:pt idx="55">
                  <c:v>335.00000000000074</c:v>
                </c:pt>
                <c:pt idx="56">
                  <c:v>331.83962264151012</c:v>
                </c:pt>
                <c:pt idx="57">
                  <c:v>328.73831775701007</c:v>
                </c:pt>
                <c:pt idx="58">
                  <c:v>325.6944444444452</c:v>
                </c:pt>
                <c:pt idx="59">
                  <c:v>322.70642201834937</c:v>
                </c:pt>
                <c:pt idx="60">
                  <c:v>319.77272727272793</c:v>
                </c:pt>
                <c:pt idx="61">
                  <c:v>316.89189189189256</c:v>
                </c:pt>
                <c:pt idx="62">
                  <c:v>314.06250000000068</c:v>
                </c:pt>
                <c:pt idx="63">
                  <c:v>311.28318584070865</c:v>
                </c:pt>
                <c:pt idx="64">
                  <c:v>308.55263157894808</c:v>
                </c:pt>
                <c:pt idx="65">
                  <c:v>305.86956521739194</c:v>
                </c:pt>
                <c:pt idx="66">
                  <c:v>303.23275862069033</c:v>
                </c:pt>
              </c:numCache>
            </c:numRef>
          </c:xVal>
          <c:yVal>
            <c:numRef>
              <c:f>'n''=0'!$Q$60:$Q$126</c:f>
              <c:numCache>
                <c:formatCode>General</c:formatCode>
                <c:ptCount val="67"/>
                <c:pt idx="0">
                  <c:v>3.118167180399396</c:v>
                </c:pt>
                <c:pt idx="1">
                  <c:v>3.0903177520920888</c:v>
                </c:pt>
                <c:pt idx="2">
                  <c:v>3.0573439867233918</c:v>
                </c:pt>
                <c:pt idx="3">
                  <c:v>3.0195620105125358</c:v>
                </c:pt>
                <c:pt idx="4">
                  <c:v>2.9773110422425964</c:v>
                </c:pt>
                <c:pt idx="5">
                  <c:v>2.9309510039244953</c:v>
                </c:pt>
                <c:pt idx="6">
                  <c:v>2.8808600260641466</c:v>
                </c:pt>
                <c:pt idx="7">
                  <c:v>2.8274318645160745</c:v>
                </c:pt>
                <c:pt idx="8">
                  <c:v>2.771073246366436</c:v>
                </c:pt>
                <c:pt idx="9">
                  <c:v>2.712201162628745</c:v>
                </c:pt>
                <c:pt idx="10">
                  <c:v>2.6512401257551361</c:v>
                </c:pt>
                <c:pt idx="11">
                  <c:v>2.5886194100637985</c:v>
                </c:pt>
                <c:pt idx="12">
                  <c:v>2.524770293159301</c:v>
                </c:pt>
                <c:pt idx="13">
                  <c:v>2.4601233162776879</c:v>
                </c:pt>
                <c:pt idx="14">
                  <c:v>2.3951055812241391</c:v>
                </c:pt>
                <c:pt idx="15">
                  <c:v>2.3301381011901241</c:v>
                </c:pt>
                <c:pt idx="16">
                  <c:v>2.2656332222425317</c:v>
                </c:pt>
                <c:pt idx="17">
                  <c:v>2.2019921316733018</c:v>
                </c:pt>
                <c:pt idx="18">
                  <c:v>2.1396024686893407</c:v>
                </c:pt>
                <c:pt idx="19">
                  <c:v>2.0788360521143927</c:v>
                </c:pt>
                <c:pt idx="20">
                  <c:v>2.0200467388731971</c:v>
                </c:pt>
                <c:pt idx="21">
                  <c:v>1.9635684260403825</c:v>
                </c:pt>
                <c:pt idx="22">
                  <c:v>1.9097132081693862</c:v>
                </c:pt>
                <c:pt idx="23">
                  <c:v>1.8587697004780475</c:v>
                </c:pt>
                <c:pt idx="24">
                  <c:v>1.8110015372655939</c:v>
                </c:pt>
                <c:pt idx="25">
                  <c:v>1.7666460536792195</c:v>
                </c:pt>
                <c:pt idx="26">
                  <c:v>1.7259131576461717</c:v>
                </c:pt>
                <c:pt idx="27">
                  <c:v>1.6889843974485668</c:v>
                </c:pt>
                <c:pt idx="28">
                  <c:v>1.6560122290523747</c:v>
                </c:pt>
                <c:pt idx="29">
                  <c:v>1.6271194859187068</c:v>
                </c:pt>
                <c:pt idx="30">
                  <c:v>1.6023990526344067</c:v>
                </c:pt>
                <c:pt idx="31">
                  <c:v>1.5819137423094616</c:v>
                </c:pt>
                <c:pt idx="32">
                  <c:v>1.5656963763106106</c:v>
                </c:pt>
                <c:pt idx="33">
                  <c:v>1.5537500635430344</c:v>
                </c:pt>
                <c:pt idx="34">
                  <c:v>1.5460486751644529</c:v>
                </c:pt>
                <c:pt idx="35">
                  <c:v>1.5425375093272298</c:v>
                </c:pt>
                <c:pt idx="36">
                  <c:v>1.5431341393028633</c:v>
                </c:pt>
                <c:pt idx="37">
                  <c:v>1.5477294371577262</c:v>
                </c:pt>
                <c:pt idx="38">
                  <c:v>1.5561887640269547</c:v>
                </c:pt>
                <c:pt idx="39">
                  <c:v>1.5683533169822448</c:v>
                </c:pt>
                <c:pt idx="40">
                  <c:v>1.584041621515808</c:v>
                </c:pt>
                <c:pt idx="41">
                  <c:v>1.6030511577730329</c:v>
                </c:pt>
                <c:pt idx="42">
                  <c:v>1.6251601078660511</c:v>
                </c:pt>
                <c:pt idx="43">
                  <c:v>1.6501292108943642</c:v>
                </c:pt>
                <c:pt idx="44">
                  <c:v>1.6777037116910813</c:v>
                </c:pt>
                <c:pt idx="45">
                  <c:v>1.7076153888077565</c:v>
                </c:pt>
                <c:pt idx="46">
                  <c:v>1.7395846468499321</c:v>
                </c:pt>
                <c:pt idx="47">
                  <c:v>1.7733226579814014</c:v>
                </c:pt>
                <c:pt idx="48">
                  <c:v>1.8085335372290945</c:v>
                </c:pt>
                <c:pt idx="49">
                  <c:v>1.8449165361428108</c:v>
                </c:pt>
                <c:pt idx="50">
                  <c:v>1.8821682393945913</c:v>
                </c:pt>
                <c:pt idx="51">
                  <c:v>1.919984749040146</c:v>
                </c:pt>
                <c:pt idx="52">
                  <c:v>1.9580638414077813</c:v>
                </c:pt>
                <c:pt idx="53">
                  <c:v>1.9961070819260627</c:v>
                </c:pt>
                <c:pt idx="54">
                  <c:v>2.0338218836468576</c:v>
                </c:pt>
                <c:pt idx="55">
                  <c:v>2.0709234957614719</c:v>
                </c:pt>
                <c:pt idx="56">
                  <c:v>2.1071369090397654</c:v>
                </c:pt>
                <c:pt idx="57">
                  <c:v>2.1421986658402701</c:v>
                </c:pt>
                <c:pt idx="58">
                  <c:v>2.1758585631376568</c:v>
                </c:pt>
                <c:pt idx="59">
                  <c:v>2.2078812378861414</c:v>
                </c:pt>
                <c:pt idx="60">
                  <c:v>2.2380476249768742</c:v>
                </c:pt>
                <c:pt idx="61">
                  <c:v>2.2661562790467884</c:v>
                </c:pt>
                <c:pt idx="62">
                  <c:v>2.2920245524482969</c:v>
                </c:pt>
                <c:pt idx="63">
                  <c:v>2.3154896227856856</c:v>
                </c:pt>
                <c:pt idx="64">
                  <c:v>2.3364093645570256</c:v>
                </c:pt>
                <c:pt idx="65">
                  <c:v>2.3546630606014727</c:v>
                </c:pt>
                <c:pt idx="66">
                  <c:v>2.370151950232561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416464"/>
        <c:axId val="260605920"/>
      </c:scatterChart>
      <c:valAx>
        <c:axId val="234416464"/>
        <c:scaling>
          <c:orientation val="minMax"/>
          <c:max val="800"/>
          <c:min val="300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Wavelength [nm]</a:t>
                </a:r>
              </a:p>
            </c:rich>
          </c:tx>
          <c:layout>
            <c:manualLayout>
              <c:xMode val="edge"/>
              <c:yMode val="edge"/>
              <c:x val="0.41666731875268986"/>
              <c:y val="0.888889371142236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60605920"/>
        <c:crosses val="autoZero"/>
        <c:crossBetween val="midCat"/>
        <c:majorUnit val="100"/>
        <c:minorUnit val="50"/>
      </c:valAx>
      <c:valAx>
        <c:axId val="260605920"/>
        <c:scaling>
          <c:orientation val="minMax"/>
          <c:max val="3.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Q</a:t>
                </a:r>
                <a:r>
                  <a:rPr lang="en-US" sz="1200" b="0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1.2820532884698149E-2"/>
              <c:y val="0.382222429591161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34416464"/>
        <c:crosses val="autoZero"/>
        <c:crossBetween val="midCat"/>
        <c:majorUnit val="1"/>
        <c:minorUnit val="0.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60" verticalDpi="360" copies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32180323014854"/>
          <c:y val="7.2500221253116615E-2"/>
          <c:w val="0.81994256141224087"/>
          <c:h val="0.68500209046048111"/>
        </c:manualLayout>
      </c:layout>
      <c:scatterChart>
        <c:scatterStyle val="lineMarker"/>
        <c:varyColors val="0"/>
        <c:ser>
          <c:idx val="0"/>
          <c:order val="0"/>
          <c:tx>
            <c:v>n' = 0.0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'n'' var'!$B$8:$B$126</c:f>
              <c:numCache>
                <c:formatCode>General</c:formatCode>
                <c:ptCount val="119"/>
                <c:pt idx="0">
                  <c:v>2.9305901619307798E-2</c:v>
                </c:pt>
                <c:pt idx="1">
                  <c:v>5.8611803238615597E-2</c:v>
                </c:pt>
                <c:pt idx="2">
                  <c:v>8.7917704857923384E-2</c:v>
                </c:pt>
                <c:pt idx="3">
                  <c:v>0.11722360647723119</c:v>
                </c:pt>
                <c:pt idx="4">
                  <c:v>0.23444721295446239</c:v>
                </c:pt>
                <c:pt idx="5">
                  <c:v>0.35167081943169354</c:v>
                </c:pt>
                <c:pt idx="6">
                  <c:v>0.46889442590892477</c:v>
                </c:pt>
                <c:pt idx="7">
                  <c:v>0.5861180323861559</c:v>
                </c:pt>
                <c:pt idx="8">
                  <c:v>0.70334163886338708</c:v>
                </c:pt>
                <c:pt idx="9">
                  <c:v>0.82056524534061814</c:v>
                </c:pt>
                <c:pt idx="10">
                  <c:v>0.93778885181784932</c:v>
                </c:pt>
                <c:pt idx="11">
                  <c:v>1.0550124582950806</c:v>
                </c:pt>
                <c:pt idx="12">
                  <c:v>1.1722360647723116</c:v>
                </c:pt>
                <c:pt idx="13">
                  <c:v>1.289459671249543</c:v>
                </c:pt>
                <c:pt idx="14">
                  <c:v>1.4066832777267742</c:v>
                </c:pt>
                <c:pt idx="15">
                  <c:v>1.5239068842040053</c:v>
                </c:pt>
                <c:pt idx="16">
                  <c:v>1.6411304906812367</c:v>
                </c:pt>
                <c:pt idx="17">
                  <c:v>1.7583540971584681</c:v>
                </c:pt>
                <c:pt idx="18">
                  <c:v>1.8755777036356991</c:v>
                </c:pt>
                <c:pt idx="19">
                  <c:v>1.9928013101129307</c:v>
                </c:pt>
                <c:pt idx="20">
                  <c:v>2.1100249165901621</c:v>
                </c:pt>
                <c:pt idx="21">
                  <c:v>2.2272485230673933</c:v>
                </c:pt>
                <c:pt idx="22">
                  <c:v>2.344472129544624</c:v>
                </c:pt>
                <c:pt idx="23">
                  <c:v>2.4616957360218552</c:v>
                </c:pt>
                <c:pt idx="24">
                  <c:v>2.5789193424990864</c:v>
                </c:pt>
                <c:pt idx="25">
                  <c:v>2.696142948976318</c:v>
                </c:pt>
                <c:pt idx="26">
                  <c:v>2.8133665554535496</c:v>
                </c:pt>
                <c:pt idx="27">
                  <c:v>2.9305901619307808</c:v>
                </c:pt>
                <c:pt idx="28">
                  <c:v>3.047813768408012</c:v>
                </c:pt>
                <c:pt idx="29">
                  <c:v>3.1650373748852432</c:v>
                </c:pt>
                <c:pt idx="30">
                  <c:v>3.2822609813624744</c:v>
                </c:pt>
                <c:pt idx="31">
                  <c:v>3.3994845878397055</c:v>
                </c:pt>
                <c:pt idx="32">
                  <c:v>3.5167081943169372</c:v>
                </c:pt>
                <c:pt idx="33">
                  <c:v>3.6339318007941683</c:v>
                </c:pt>
                <c:pt idx="34">
                  <c:v>3.7511554072714</c:v>
                </c:pt>
                <c:pt idx="35">
                  <c:v>3.8683790137486311</c:v>
                </c:pt>
                <c:pt idx="36">
                  <c:v>3.9856026202258623</c:v>
                </c:pt>
                <c:pt idx="37">
                  <c:v>4.1028262267030939</c:v>
                </c:pt>
                <c:pt idx="38">
                  <c:v>4.2200498331803251</c:v>
                </c:pt>
                <c:pt idx="39">
                  <c:v>4.3372734396575563</c:v>
                </c:pt>
                <c:pt idx="40">
                  <c:v>4.4544970461347875</c:v>
                </c:pt>
                <c:pt idx="41">
                  <c:v>4.5717206526120187</c:v>
                </c:pt>
                <c:pt idx="42">
                  <c:v>4.6889442590892498</c:v>
                </c:pt>
                <c:pt idx="43">
                  <c:v>4.8061678655664801</c:v>
                </c:pt>
                <c:pt idx="44">
                  <c:v>4.9233914720437104</c:v>
                </c:pt>
                <c:pt idx="45">
                  <c:v>5.0406150785209416</c:v>
                </c:pt>
                <c:pt idx="46">
                  <c:v>5.1578386849981719</c:v>
                </c:pt>
                <c:pt idx="47">
                  <c:v>5.275062291475404</c:v>
                </c:pt>
                <c:pt idx="48">
                  <c:v>5.3922858979526342</c:v>
                </c:pt>
                <c:pt idx="49">
                  <c:v>5.5095095044298645</c:v>
                </c:pt>
                <c:pt idx="50">
                  <c:v>5.6267331109070957</c:v>
                </c:pt>
                <c:pt idx="51">
                  <c:v>5.743956717384326</c:v>
                </c:pt>
                <c:pt idx="52">
                  <c:v>5.8611803238615572</c:v>
                </c:pt>
                <c:pt idx="53">
                  <c:v>5.9784039303387875</c:v>
                </c:pt>
                <c:pt idx="54">
                  <c:v>6.0956275368160187</c:v>
                </c:pt>
                <c:pt idx="55">
                  <c:v>6.2128511432932489</c:v>
                </c:pt>
                <c:pt idx="56">
                  <c:v>6.3300747497704801</c:v>
                </c:pt>
                <c:pt idx="57">
                  <c:v>6.4472983562477113</c:v>
                </c:pt>
                <c:pt idx="58">
                  <c:v>6.5645219627249416</c:v>
                </c:pt>
                <c:pt idx="59">
                  <c:v>6.6817455692021728</c:v>
                </c:pt>
                <c:pt idx="60">
                  <c:v>6.7989691756794031</c:v>
                </c:pt>
                <c:pt idx="61">
                  <c:v>6.9161927821566342</c:v>
                </c:pt>
                <c:pt idx="62">
                  <c:v>7.0334163886338645</c:v>
                </c:pt>
                <c:pt idx="63">
                  <c:v>7.1506399951110948</c:v>
                </c:pt>
                <c:pt idx="64">
                  <c:v>7.267863601588326</c:v>
                </c:pt>
                <c:pt idx="65">
                  <c:v>7.3850872080655572</c:v>
                </c:pt>
                <c:pt idx="66">
                  <c:v>7.5023108145427884</c:v>
                </c:pt>
                <c:pt idx="67">
                  <c:v>7.6195344210200187</c:v>
                </c:pt>
                <c:pt idx="68">
                  <c:v>7.7367580274972489</c:v>
                </c:pt>
                <c:pt idx="69">
                  <c:v>7.8539816339744792</c:v>
                </c:pt>
                <c:pt idx="70">
                  <c:v>7.9712052404517113</c:v>
                </c:pt>
                <c:pt idx="71">
                  <c:v>8.0884288469289416</c:v>
                </c:pt>
                <c:pt idx="72">
                  <c:v>8.2056524534061719</c:v>
                </c:pt>
                <c:pt idx="73">
                  <c:v>8.3228760598834022</c:v>
                </c:pt>
                <c:pt idx="74">
                  <c:v>8.4400996663606342</c:v>
                </c:pt>
                <c:pt idx="75">
                  <c:v>8.5573232728378645</c:v>
                </c:pt>
                <c:pt idx="76">
                  <c:v>8.6745468793150948</c:v>
                </c:pt>
                <c:pt idx="77">
                  <c:v>8.7917704857923251</c:v>
                </c:pt>
                <c:pt idx="78">
                  <c:v>8.9089940922695572</c:v>
                </c:pt>
                <c:pt idx="79">
                  <c:v>9.0262176987467893</c:v>
                </c:pt>
                <c:pt idx="80">
                  <c:v>9.1434413052240195</c:v>
                </c:pt>
                <c:pt idx="81">
                  <c:v>9.2606649117012498</c:v>
                </c:pt>
                <c:pt idx="82">
                  <c:v>9.3778885181784801</c:v>
                </c:pt>
                <c:pt idx="83">
                  <c:v>9.4951121246557104</c:v>
                </c:pt>
                <c:pt idx="84">
                  <c:v>9.6123357311329425</c:v>
                </c:pt>
                <c:pt idx="85">
                  <c:v>9.7295593376101728</c:v>
                </c:pt>
                <c:pt idx="86">
                  <c:v>9.8467829440874031</c:v>
                </c:pt>
                <c:pt idx="87">
                  <c:v>9.9640065505646334</c:v>
                </c:pt>
                <c:pt idx="88">
                  <c:v>10.081230157041864</c:v>
                </c:pt>
                <c:pt idx="89">
                  <c:v>10.198453763519096</c:v>
                </c:pt>
                <c:pt idx="90">
                  <c:v>10.315677369996326</c:v>
                </c:pt>
                <c:pt idx="91">
                  <c:v>10.432900976473556</c:v>
                </c:pt>
                <c:pt idx="92">
                  <c:v>10.550124582950787</c:v>
                </c:pt>
                <c:pt idx="93">
                  <c:v>10.667348189428019</c:v>
                </c:pt>
                <c:pt idx="94">
                  <c:v>10.784571795905249</c:v>
                </c:pt>
                <c:pt idx="95">
                  <c:v>10.901795402382479</c:v>
                </c:pt>
                <c:pt idx="96">
                  <c:v>11.019019008859711</c:v>
                </c:pt>
                <c:pt idx="97">
                  <c:v>11.136242615336942</c:v>
                </c:pt>
                <c:pt idx="98">
                  <c:v>11.253466221814174</c:v>
                </c:pt>
                <c:pt idx="99">
                  <c:v>11.370689828291404</c:v>
                </c:pt>
                <c:pt idx="100">
                  <c:v>11.487913434768634</c:v>
                </c:pt>
                <c:pt idx="101">
                  <c:v>11.605137041245865</c:v>
                </c:pt>
                <c:pt idx="102">
                  <c:v>11.722360647723095</c:v>
                </c:pt>
                <c:pt idx="103">
                  <c:v>11.839584254200327</c:v>
                </c:pt>
                <c:pt idx="104">
                  <c:v>11.956807860677557</c:v>
                </c:pt>
                <c:pt idx="105">
                  <c:v>12.074031467154787</c:v>
                </c:pt>
                <c:pt idx="106">
                  <c:v>12.191255073632018</c:v>
                </c:pt>
                <c:pt idx="107">
                  <c:v>12.308478680109248</c:v>
                </c:pt>
                <c:pt idx="108">
                  <c:v>12.42570228658648</c:v>
                </c:pt>
                <c:pt idx="109">
                  <c:v>12.54292589306371</c:v>
                </c:pt>
                <c:pt idx="110">
                  <c:v>12.660149499540941</c:v>
                </c:pt>
                <c:pt idx="111">
                  <c:v>12.777373106018171</c:v>
                </c:pt>
                <c:pt idx="112">
                  <c:v>12.894596712495403</c:v>
                </c:pt>
                <c:pt idx="113">
                  <c:v>13.011820318972633</c:v>
                </c:pt>
                <c:pt idx="114">
                  <c:v>13.129043925449865</c:v>
                </c:pt>
                <c:pt idx="115">
                  <c:v>13.246267531927096</c:v>
                </c:pt>
                <c:pt idx="116">
                  <c:v>13.363491138404326</c:v>
                </c:pt>
                <c:pt idx="117">
                  <c:v>13.480714744881558</c:v>
                </c:pt>
                <c:pt idx="118">
                  <c:v>13.597938351358788</c:v>
                </c:pt>
              </c:numCache>
            </c:numRef>
          </c:xVal>
          <c:yVal>
            <c:numRef>
              <c:f>'n'' var'!$C$8:$C$126</c:f>
              <c:numCache>
                <c:formatCode>General</c:formatCode>
                <c:ptCount val="119"/>
                <c:pt idx="0">
                  <c:v>4.2939744616887765E-4</c:v>
                </c:pt>
                <c:pt idx="1">
                  <c:v>1.7173439457565109E-3</c:v>
                </c:pt>
                <c:pt idx="2">
                  <c:v>3.8631021365063134E-3</c:v>
                </c:pt>
                <c:pt idx="3">
                  <c:v>6.8654436105362038E-3</c:v>
                </c:pt>
                <c:pt idx="4">
                  <c:v>2.7398940680512851E-2</c:v>
                </c:pt>
                <c:pt idx="5">
                  <c:v>6.141263682524567E-2</c:v>
                </c:pt>
                <c:pt idx="6">
                  <c:v>0.10859559063152346</c:v>
                </c:pt>
                <c:pt idx="7">
                  <c:v>0.16851697271775379</c:v>
                </c:pt>
                <c:pt idx="8">
                  <c:v>0.24063049514527535</c:v>
                </c:pt>
                <c:pt idx="9">
                  <c:v>0.32428002258497735</c:v>
                </c:pt>
                <c:pt idx="10">
                  <c:v>0.41870630371682527</c:v>
                </c:pt>
                <c:pt idx="11">
                  <c:v>0.5230547491162123</c:v>
                </c:pt>
                <c:pt idx="12">
                  <c:v>0.6363841704995421</c:v>
                </c:pt>
                <c:pt idx="13">
                  <c:v>0.75767638579149388</c:v>
                </c:pt>
                <c:pt idx="14">
                  <c:v>0.88584658515559678</c:v>
                </c:pt>
                <c:pt idx="15">
                  <c:v>1.019754345003488</c:v>
                </c:pt>
                <c:pt idx="16">
                  <c:v>1.1582151701573202</c:v>
                </c:pt>
                <c:pt idx="17">
                  <c:v>1.3000124388605181</c:v>
                </c:pt>
                <c:pt idx="18">
                  <c:v>1.4439096212743214</c:v>
                </c:pt>
                <c:pt idx="19">
                  <c:v>1.5886626395049315</c:v>
                </c:pt>
                <c:pt idx="20">
                  <c:v>1.7330322361047981</c:v>
                </c:pt>
                <c:pt idx="21">
                  <c:v>1.8757962183907781</c:v>
                </c:pt>
                <c:pt idx="22">
                  <c:v>2.0157614478128894</c:v>
                </c:pt>
                <c:pt idx="23">
                  <c:v>2.1517754469644919</c:v>
                </c:pt>
                <c:pt idx="24">
                  <c:v>2.2827375016050526</c:v>
                </c:pt>
                <c:pt idx="25">
                  <c:v>2.4076091412109513</c:v>
                </c:pt>
                <c:pt idx="26">
                  <c:v>2.5254238890030969</c:v>
                </c:pt>
                <c:pt idx="27">
                  <c:v>2.6352961810326496</c:v>
                </c:pt>
                <c:pt idx="28">
                  <c:v>2.7364293636344748</c:v>
                </c:pt>
                <c:pt idx="29">
                  <c:v>2.8281226892661451</c:v>
                </c:pt>
                <c:pt idx="30">
                  <c:v>2.9097772423114932</c:v>
                </c:pt>
                <c:pt idx="31">
                  <c:v>2.9809007387053854</c:v>
                </c:pt>
                <c:pt idx="32">
                  <c:v>3.0411111560863673</c:v>
                </c:pt>
                <c:pt idx="33">
                  <c:v>3.0901391644555329</c:v>
                </c:pt>
                <c:pt idx="34">
                  <c:v>3.1278293408588151</c:v>
                </c:pt>
                <c:pt idx="35">
                  <c:v>3.1541401652584407</c:v>
                </c:pt>
                <c:pt idx="36">
                  <c:v>3.1691428083597835</c:v>
                </c:pt>
                <c:pt idx="37">
                  <c:v>3.173018735555579</c:v>
                </c:pt>
                <c:pt idx="38">
                  <c:v>3.1660561641868679</c:v>
                </c:pt>
                <c:pt idx="39">
                  <c:v>3.1486454238504713</c:v>
                </c:pt>
                <c:pt idx="40">
                  <c:v>3.1212732813642559</c:v>
                </c:pt>
                <c:pt idx="41">
                  <c:v>3.0845163031001075</c:v>
                </c:pt>
                <c:pt idx="42">
                  <c:v>3.0390333375865897</c:v>
                </c:pt>
                <c:pt idx="43">
                  <c:v>2.9855572104560113</c:v>
                </c:pt>
                <c:pt idx="44">
                  <c:v>2.9248857318639985</c:v>
                </c:pt>
                <c:pt idx="45">
                  <c:v>2.8578721233572502</c:v>
                </c:pt>
                <c:pt idx="46">
                  <c:v>2.7854149767351792</c:v>
                </c:pt>
                <c:pt idx="47">
                  <c:v>2.7084478616872545</c:v>
                </c:pt>
                <c:pt idx="48">
                  <c:v>2.6279287018497137</c:v>
                </c:pt>
                <c:pt idx="49">
                  <c:v>2.5448290403890224</c:v>
                </c:pt>
                <c:pt idx="50">
                  <c:v>2.4601233162776839</c:v>
                </c:pt>
                <c:pt idx="51">
                  <c:v>2.3747782710900545</c:v>
                </c:pt>
                <c:pt idx="52">
                  <c:v>2.2897426034374275</c:v>
                </c:pt>
                <c:pt idx="53">
                  <c:v>2.2059369841245964</c:v>
                </c:pt>
                <c:pt idx="54">
                  <c:v>2.1242445398014307</c:v>
                </c:pt>
                <c:pt idx="55">
                  <c:v>2.045501906374708</c:v>
                </c:pt>
                <c:pt idx="56">
                  <c:v>1.970490945822938</c:v>
                </c:pt>
                <c:pt idx="57">
                  <c:v>1.8999312114184388</c:v>
                </c:pt>
                <c:pt idx="58">
                  <c:v>1.8344732368159746</c:v>
                </c:pt>
                <c:pt idx="59">
                  <c:v>1.7746927141353861</c:v>
                </c:pt>
                <c:pt idx="60">
                  <c:v>1.7210856151748324</c:v>
                </c:pt>
                <c:pt idx="61">
                  <c:v>1.6740642983764189</c:v>
                </c:pt>
                <c:pt idx="62">
                  <c:v>1.633954632267361</c:v>
                </c:pt>
                <c:pt idx="63">
                  <c:v>1.6009941539610022</c:v>
                </c:pt>
                <c:pt idx="64">
                  <c:v>1.5753312690685879</c:v>
                </c:pt>
                <c:pt idx="65">
                  <c:v>1.5570254871900919</c:v>
                </c:pt>
                <c:pt idx="66">
                  <c:v>1.5460486751644524</c:v>
                </c:pt>
                <c:pt idx="67">
                  <c:v>1.5422872986066105</c:v>
                </c:pt>
                <c:pt idx="68">
                  <c:v>1.5455456110759875</c:v>
                </c:pt>
                <c:pt idx="69">
                  <c:v>1.5555497396370306</c:v>
                </c:pt>
                <c:pt idx="70">
                  <c:v>1.5719526057074935</c:v>
                </c:pt>
                <c:pt idx="71">
                  <c:v>1.594339611054947</c:v>
                </c:pt>
                <c:pt idx="72">
                  <c:v>1.6222350106964771</c:v>
                </c:pt>
                <c:pt idx="73">
                  <c:v>1.6551088873684769</c:v>
                </c:pt>
                <c:pt idx="74">
                  <c:v>1.692384636237771</c:v>
                </c:pt>
                <c:pt idx="75">
                  <c:v>1.7334468636831311</c:v>
                </c:pt>
                <c:pt idx="76">
                  <c:v>1.7776496003342714</c:v>
                </c:pt>
                <c:pt idx="77">
                  <c:v>1.8243247261453786</c:v>
                </c:pt>
                <c:pt idx="78">
                  <c:v>1.8727905041189628</c:v>
                </c:pt>
                <c:pt idx="79">
                  <c:v>1.922360119384587</c:v>
                </c:pt>
                <c:pt idx="80">
                  <c:v>1.9723501216622898</c:v>
                </c:pt>
                <c:pt idx="81">
                  <c:v>2.0220886716736386</c:v>
                </c:pt>
                <c:pt idx="82">
                  <c:v>2.0709234957614746</c:v>
                </c:pt>
                <c:pt idx="83">
                  <c:v>2.1182294577858771</c:v>
                </c:pt>
                <c:pt idx="84">
                  <c:v>2.1634156632090664</c:v>
                </c:pt>
                <c:pt idx="85">
                  <c:v>2.205932017084324</c:v>
                </c:pt>
                <c:pt idx="86">
                  <c:v>2.2452751653310687</c:v>
                </c:pt>
                <c:pt idx="87">
                  <c:v>2.2809937571078045</c:v>
                </c:pt>
                <c:pt idx="88">
                  <c:v>2.3126929751763434</c:v>
                </c:pt>
                <c:pt idx="89">
                  <c:v>2.3400382907670059</c:v>
                </c:pt>
                <c:pt idx="90">
                  <c:v>2.3627584094826748</c:v>
                </c:pt>
                <c:pt idx="91">
                  <c:v>2.3806473850928738</c:v>
                </c:pt>
                <c:pt idx="92">
                  <c:v>2.3935658885385136</c:v>
                </c:pt>
                <c:pt idx="93">
                  <c:v>2.4014416299639358</c:v>
                </c:pt>
                <c:pt idx="94">
                  <c:v>2.4042689419866687</c:v>
                </c:pt>
                <c:pt idx="95">
                  <c:v>2.4021075425806582</c:v>
                </c:pt>
                <c:pt idx="96">
                  <c:v>2.395080505763445</c:v>
                </c:pt>
                <c:pt idx="97">
                  <c:v>2.3833714776251957</c:v>
                </c:pt>
                <c:pt idx="98">
                  <c:v>2.3672211840077853</c:v>
                </c:pt>
                <c:pt idx="99">
                  <c:v>2.3469232842337604</c:v>
                </c:pt>
                <c:pt idx="100">
                  <c:v>2.3228196326057255</c:v>
                </c:pt>
                <c:pt idx="101">
                  <c:v>2.2952950158646961</c:v>
                </c:pt>
                <c:pt idx="102">
                  <c:v>2.2647714403408665</c:v>
                </c:pt>
                <c:pt idx="103">
                  <c:v>2.2317020470936932</c:v>
                </c:pt>
                <c:pt idx="104">
                  <c:v>2.1965647368746728</c:v>
                </c:pt>
                <c:pt idx="105">
                  <c:v>2.1598555892232789</c:v>
                </c:pt>
                <c:pt idx="106">
                  <c:v>2.1220821614053929</c:v>
                </c:pt>
                <c:pt idx="107">
                  <c:v>2.0837567532187942</c:v>
                </c:pt>
                <c:pt idx="108">
                  <c:v>2.0453897229301905</c:v>
                </c:pt>
                <c:pt idx="109">
                  <c:v>2.0074829377943244</c:v>
                </c:pt>
                <c:pt idx="110">
                  <c:v>1.9705234397723272</c:v>
                </c:pt>
                <c:pt idx="111">
                  <c:v>1.9349774032605267</c:v>
                </c:pt>
                <c:pt idx="112">
                  <c:v>1.9012844569207912</c:v>
                </c:pt>
                <c:pt idx="113">
                  <c:v>1.8698524361385047</c:v>
                </c:pt>
                <c:pt idx="114">
                  <c:v>1.8410526263035649</c:v>
                </c:pt>
                <c:pt idx="115">
                  <c:v>1.8152155501013381</c:v>
                </c:pt>
                <c:pt idx="116">
                  <c:v>1.7926273444097536</c:v>
                </c:pt>
                <c:pt idx="117">
                  <c:v>1.7735267643276074</c:v>
                </c:pt>
                <c:pt idx="118">
                  <c:v>1.7581028434144397</c:v>
                </c:pt>
              </c:numCache>
            </c:numRef>
          </c:yVal>
          <c:smooth val="0"/>
        </c:ser>
        <c:ser>
          <c:idx val="1"/>
          <c:order val="1"/>
          <c:tx>
            <c:v>       0.002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'n'' var'!$F$8:$F$126</c:f>
              <c:numCache>
                <c:formatCode>General</c:formatCode>
                <c:ptCount val="119"/>
                <c:pt idx="0">
                  <c:v>2.9305901619307798E-2</c:v>
                </c:pt>
                <c:pt idx="1">
                  <c:v>5.8611803238615597E-2</c:v>
                </c:pt>
                <c:pt idx="2">
                  <c:v>8.7917704857923384E-2</c:v>
                </c:pt>
                <c:pt idx="3">
                  <c:v>0.11722360647723119</c:v>
                </c:pt>
                <c:pt idx="4">
                  <c:v>0.23444721295446239</c:v>
                </c:pt>
                <c:pt idx="5">
                  <c:v>0.35167081943169354</c:v>
                </c:pt>
                <c:pt idx="6">
                  <c:v>0.46889442590892477</c:v>
                </c:pt>
                <c:pt idx="7">
                  <c:v>0.5861180323861559</c:v>
                </c:pt>
                <c:pt idx="8">
                  <c:v>0.70334163886338708</c:v>
                </c:pt>
                <c:pt idx="9">
                  <c:v>0.82056524534061814</c:v>
                </c:pt>
                <c:pt idx="10">
                  <c:v>0.93778885181784932</c:v>
                </c:pt>
                <c:pt idx="11">
                  <c:v>1.0550124582950806</c:v>
                </c:pt>
                <c:pt idx="12">
                  <c:v>1.1722360647723116</c:v>
                </c:pt>
                <c:pt idx="13">
                  <c:v>1.289459671249543</c:v>
                </c:pt>
                <c:pt idx="14">
                  <c:v>1.4066832777267742</c:v>
                </c:pt>
                <c:pt idx="15">
                  <c:v>1.5239068842040053</c:v>
                </c:pt>
                <c:pt idx="16">
                  <c:v>1.6411304906812367</c:v>
                </c:pt>
                <c:pt idx="17">
                  <c:v>1.7583540971584681</c:v>
                </c:pt>
                <c:pt idx="18">
                  <c:v>1.8755777036356991</c:v>
                </c:pt>
                <c:pt idx="19">
                  <c:v>1.9928013101129307</c:v>
                </c:pt>
                <c:pt idx="20">
                  <c:v>2.1100249165901621</c:v>
                </c:pt>
                <c:pt idx="21">
                  <c:v>2.2272485230673933</c:v>
                </c:pt>
                <c:pt idx="22">
                  <c:v>2.344472129544624</c:v>
                </c:pt>
                <c:pt idx="23">
                  <c:v>2.4616957360218552</c:v>
                </c:pt>
                <c:pt idx="24">
                  <c:v>2.5789193424990864</c:v>
                </c:pt>
                <c:pt idx="25">
                  <c:v>2.696142948976318</c:v>
                </c:pt>
                <c:pt idx="26">
                  <c:v>2.8133665554535496</c:v>
                </c:pt>
                <c:pt idx="27">
                  <c:v>2.9305901619307808</c:v>
                </c:pt>
                <c:pt idx="28">
                  <c:v>3.047813768408012</c:v>
                </c:pt>
                <c:pt idx="29">
                  <c:v>3.1650373748852432</c:v>
                </c:pt>
                <c:pt idx="30">
                  <c:v>3.2822609813624744</c:v>
                </c:pt>
                <c:pt idx="31">
                  <c:v>3.3994845878397055</c:v>
                </c:pt>
                <c:pt idx="32">
                  <c:v>3.5167081943169372</c:v>
                </c:pt>
                <c:pt idx="33">
                  <c:v>3.6339318007941683</c:v>
                </c:pt>
                <c:pt idx="34">
                  <c:v>3.7511554072714</c:v>
                </c:pt>
                <c:pt idx="35">
                  <c:v>3.8683790137486311</c:v>
                </c:pt>
                <c:pt idx="36">
                  <c:v>3.9856026202258623</c:v>
                </c:pt>
                <c:pt idx="37">
                  <c:v>4.1028262267030939</c:v>
                </c:pt>
                <c:pt idx="38">
                  <c:v>4.2200498331803251</c:v>
                </c:pt>
                <c:pt idx="39">
                  <c:v>4.3372734396575563</c:v>
                </c:pt>
                <c:pt idx="40">
                  <c:v>4.4544970461347875</c:v>
                </c:pt>
                <c:pt idx="41">
                  <c:v>4.5717206526120187</c:v>
                </c:pt>
                <c:pt idx="42">
                  <c:v>4.6889442590892498</c:v>
                </c:pt>
                <c:pt idx="43">
                  <c:v>4.8061678655664801</c:v>
                </c:pt>
                <c:pt idx="44">
                  <c:v>4.9233914720437104</c:v>
                </c:pt>
                <c:pt idx="45">
                  <c:v>5.0406150785209416</c:v>
                </c:pt>
                <c:pt idx="46">
                  <c:v>5.1578386849981719</c:v>
                </c:pt>
                <c:pt idx="47">
                  <c:v>5.275062291475404</c:v>
                </c:pt>
                <c:pt idx="48">
                  <c:v>5.3922858979526342</c:v>
                </c:pt>
                <c:pt idx="49">
                  <c:v>5.5095095044298645</c:v>
                </c:pt>
                <c:pt idx="50">
                  <c:v>5.6267331109070957</c:v>
                </c:pt>
                <c:pt idx="51">
                  <c:v>5.743956717384326</c:v>
                </c:pt>
                <c:pt idx="52">
                  <c:v>5.8611803238615572</c:v>
                </c:pt>
                <c:pt idx="53">
                  <c:v>5.9784039303387875</c:v>
                </c:pt>
                <c:pt idx="54">
                  <c:v>6.0956275368160187</c:v>
                </c:pt>
                <c:pt idx="55">
                  <c:v>6.2128511432932489</c:v>
                </c:pt>
                <c:pt idx="56">
                  <c:v>6.3300747497704801</c:v>
                </c:pt>
                <c:pt idx="57">
                  <c:v>6.4472983562477113</c:v>
                </c:pt>
                <c:pt idx="58">
                  <c:v>6.5645219627249416</c:v>
                </c:pt>
                <c:pt idx="59">
                  <c:v>6.6817455692021728</c:v>
                </c:pt>
                <c:pt idx="60">
                  <c:v>6.7989691756794031</c:v>
                </c:pt>
                <c:pt idx="61">
                  <c:v>6.9161927821566342</c:v>
                </c:pt>
                <c:pt idx="62">
                  <c:v>7.0334163886338645</c:v>
                </c:pt>
                <c:pt idx="63">
                  <c:v>7.1506399951110948</c:v>
                </c:pt>
                <c:pt idx="64">
                  <c:v>7.267863601588326</c:v>
                </c:pt>
                <c:pt idx="65">
                  <c:v>7.3850872080655572</c:v>
                </c:pt>
                <c:pt idx="66">
                  <c:v>7.5023108145427884</c:v>
                </c:pt>
                <c:pt idx="67">
                  <c:v>7.6195344210200187</c:v>
                </c:pt>
                <c:pt idx="68">
                  <c:v>7.7367580274972489</c:v>
                </c:pt>
                <c:pt idx="69">
                  <c:v>7.8539816339744792</c:v>
                </c:pt>
                <c:pt idx="70">
                  <c:v>7.9712052404517113</c:v>
                </c:pt>
                <c:pt idx="71">
                  <c:v>8.0884288469289416</c:v>
                </c:pt>
                <c:pt idx="72">
                  <c:v>8.2056524534061719</c:v>
                </c:pt>
                <c:pt idx="73">
                  <c:v>8.3228760598834022</c:v>
                </c:pt>
                <c:pt idx="74">
                  <c:v>8.4400996663606342</c:v>
                </c:pt>
                <c:pt idx="75">
                  <c:v>8.5573232728378645</c:v>
                </c:pt>
                <c:pt idx="76">
                  <c:v>8.6745468793150948</c:v>
                </c:pt>
                <c:pt idx="77">
                  <c:v>8.7917704857923251</c:v>
                </c:pt>
                <c:pt idx="78">
                  <c:v>8.9089940922695572</c:v>
                </c:pt>
                <c:pt idx="79">
                  <c:v>9.0262176987467893</c:v>
                </c:pt>
                <c:pt idx="80">
                  <c:v>9.1434413052240195</c:v>
                </c:pt>
                <c:pt idx="81">
                  <c:v>9.2606649117012498</c:v>
                </c:pt>
                <c:pt idx="82">
                  <c:v>9.3778885181784801</c:v>
                </c:pt>
                <c:pt idx="83">
                  <c:v>9.4951121246557104</c:v>
                </c:pt>
                <c:pt idx="84">
                  <c:v>9.6123357311329425</c:v>
                </c:pt>
                <c:pt idx="85">
                  <c:v>9.7295593376101728</c:v>
                </c:pt>
                <c:pt idx="86">
                  <c:v>9.8467829440874031</c:v>
                </c:pt>
                <c:pt idx="87">
                  <c:v>9.9640065505646334</c:v>
                </c:pt>
                <c:pt idx="88">
                  <c:v>10.081230157041864</c:v>
                </c:pt>
                <c:pt idx="89">
                  <c:v>10.198453763519096</c:v>
                </c:pt>
                <c:pt idx="90">
                  <c:v>10.315677369996326</c:v>
                </c:pt>
                <c:pt idx="91">
                  <c:v>10.432900976473556</c:v>
                </c:pt>
                <c:pt idx="92">
                  <c:v>10.550124582950787</c:v>
                </c:pt>
                <c:pt idx="93">
                  <c:v>10.667348189428019</c:v>
                </c:pt>
                <c:pt idx="94">
                  <c:v>10.784571795905249</c:v>
                </c:pt>
                <c:pt idx="95">
                  <c:v>10.901795402382479</c:v>
                </c:pt>
                <c:pt idx="96">
                  <c:v>11.019019008859711</c:v>
                </c:pt>
                <c:pt idx="97">
                  <c:v>11.136242615336942</c:v>
                </c:pt>
                <c:pt idx="98">
                  <c:v>11.253466221814174</c:v>
                </c:pt>
                <c:pt idx="99">
                  <c:v>11.370689828291404</c:v>
                </c:pt>
                <c:pt idx="100">
                  <c:v>11.487913434768634</c:v>
                </c:pt>
                <c:pt idx="101">
                  <c:v>11.605137041245865</c:v>
                </c:pt>
                <c:pt idx="102">
                  <c:v>11.722360647723095</c:v>
                </c:pt>
                <c:pt idx="103">
                  <c:v>11.839584254200327</c:v>
                </c:pt>
                <c:pt idx="104">
                  <c:v>11.956807860677557</c:v>
                </c:pt>
                <c:pt idx="105">
                  <c:v>12.074031467154787</c:v>
                </c:pt>
                <c:pt idx="106">
                  <c:v>12.191255073632018</c:v>
                </c:pt>
                <c:pt idx="107">
                  <c:v>12.308478680109248</c:v>
                </c:pt>
                <c:pt idx="108">
                  <c:v>12.42570228658648</c:v>
                </c:pt>
                <c:pt idx="109">
                  <c:v>12.54292589306371</c:v>
                </c:pt>
                <c:pt idx="110">
                  <c:v>12.660149499540941</c:v>
                </c:pt>
                <c:pt idx="111">
                  <c:v>12.777373106018171</c:v>
                </c:pt>
                <c:pt idx="112">
                  <c:v>12.894596712495403</c:v>
                </c:pt>
                <c:pt idx="113">
                  <c:v>13.011820318972633</c:v>
                </c:pt>
                <c:pt idx="114">
                  <c:v>13.129043925449865</c:v>
                </c:pt>
                <c:pt idx="115">
                  <c:v>13.246267531927096</c:v>
                </c:pt>
                <c:pt idx="116">
                  <c:v>13.363491138404326</c:v>
                </c:pt>
                <c:pt idx="117">
                  <c:v>13.480714744881558</c:v>
                </c:pt>
                <c:pt idx="118">
                  <c:v>13.597938351358788</c:v>
                </c:pt>
              </c:numCache>
            </c:numRef>
          </c:xVal>
          <c:yVal>
            <c:numRef>
              <c:f>'n'' var'!$G$8:$G$126</c:f>
              <c:numCache>
                <c:formatCode>General</c:formatCode>
                <c:ptCount val="119"/>
                <c:pt idx="0">
                  <c:v>1.9912895268134889E-3</c:v>
                </c:pt>
                <c:pt idx="1">
                  <c:v>4.8373424040164537E-3</c:v>
                </c:pt>
                <c:pt idx="2">
                  <c:v>8.5350164915780624E-3</c:v>
                </c:pt>
                <c:pt idx="3">
                  <c:v>1.308068822390851E-2</c:v>
                </c:pt>
                <c:pt idx="4">
                  <c:v>3.9654219643793454E-2</c:v>
                </c:pt>
                <c:pt idx="5">
                  <c:v>7.9383111845068299E-2</c:v>
                </c:pt>
                <c:pt idx="6">
                  <c:v>0.13181291771969228</c:v>
                </c:pt>
                <c:pt idx="7">
                  <c:v>0.19637774644862382</c:v>
                </c:pt>
                <c:pt idx="8">
                  <c:v>0.27240687687794285</c:v>
                </c:pt>
                <c:pt idx="9">
                  <c:v>0.35913238267505676</c:v>
                </c:pt>
                <c:pt idx="10">
                  <c:v>0.45569767833268315</c:v>
                </c:pt>
                <c:pt idx="11">
                  <c:v>0.5611668858851484</c:v>
                </c:pt>
                <c:pt idx="12">
                  <c:v>0.67453491420769796</c:v>
                </c:pt>
                <c:pt idx="13">
                  <c:v>0.79473813606516552</c:v>
                </c:pt>
                <c:pt idx="14">
                  <c:v>0.92066554272478029</c:v>
                </c:pt>
                <c:pt idx="15">
                  <c:v>1.0511702519971018</c:v>
                </c:pt>
                <c:pt idx="16">
                  <c:v>1.1850812430495847</c:v>
                </c:pt>
                <c:pt idx="17">
                  <c:v>1.3212151902632878</c:v>
                </c:pt>
                <c:pt idx="18">
                  <c:v>1.4583882687717415</c:v>
                </c:pt>
                <c:pt idx="19">
                  <c:v>1.5954278061124134</c:v>
                </c:pt>
                <c:pt idx="20">
                  <c:v>1.731183657599733</c:v>
                </c:pt>
                <c:pt idx="21">
                  <c:v>1.8645391875426962</c:v>
                </c:pt>
                <c:pt idx="22">
                  <c:v>1.9944217442131775</c:v>
                </c:pt>
                <c:pt idx="23">
                  <c:v>2.1198125234428482</c:v>
                </c:pt>
                <c:pt idx="24">
                  <c:v>2.2397557237936701</c:v>
                </c:pt>
                <c:pt idx="25">
                  <c:v>2.3533669053043447</c:v>
                </c:pt>
                <c:pt idx="26">
                  <c:v>2.4598404737475712</c:v>
                </c:pt>
                <c:pt idx="27">
                  <c:v>2.5584562230164583</c:v>
                </c:pt>
                <c:pt idx="28">
                  <c:v>2.6485848795615516</c:v>
                </c:pt>
                <c:pt idx="29">
                  <c:v>2.7296926045857406</c:v>
                </c:pt>
                <c:pt idx="30">
                  <c:v>2.8013444218317964</c:v>
                </c:pt>
                <c:pt idx="31">
                  <c:v>2.8632065511233469</c:v>
                </c:pt>
                <c:pt idx="32">
                  <c:v>2.9150476402008469</c:v>
                </c:pt>
                <c:pt idx="33">
                  <c:v>2.9567388996870285</c:v>
                </c:pt>
                <c:pt idx="34">
                  <c:v>2.9882531580816005</c:v>
                </c:pt>
                <c:pt idx="35">
                  <c:v>3.0096628653872037</c:v>
                </c:pt>
                <c:pt idx="36">
                  <c:v>3.0211370851784105</c:v>
                </c:pt>
                <c:pt idx="37">
                  <c:v>3.0229375255209492</c:v>
                </c:pt>
                <c:pt idx="38">
                  <c:v>3.015413669015973</c:v>
                </c:pt>
                <c:pt idx="39">
                  <c:v>2.9989970712808898</c:v>
                </c:pt>
                <c:pt idx="40">
                  <c:v>2.9741949052918564</c:v>
                </c:pt>
                <c:pt idx="41">
                  <c:v>2.941582836123207</c:v>
                </c:pt>
                <c:pt idx="42">
                  <c:v>2.9017973166586382</c:v>
                </c:pt>
                <c:pt idx="43">
                  <c:v>2.8555273997637718</c:v>
                </c:pt>
                <c:pt idx="44">
                  <c:v>2.8035061661598766</c:v>
                </c:pt>
                <c:pt idx="45">
                  <c:v>2.7465018697980912</c:v>
                </c:pt>
                <c:pt idx="46">
                  <c:v>2.6853089038908569</c:v>
                </c:pt>
                <c:pt idx="47">
                  <c:v>2.6207386909151626</c:v>
                </c:pt>
                <c:pt idx="48">
                  <c:v>2.5536105988772801</c:v>
                </c:pt>
                <c:pt idx="49">
                  <c:v>2.4847429839511106</c:v>
                </c:pt>
                <c:pt idx="50">
                  <c:v>2.4149444563156335</c:v>
                </c:pt>
                <c:pt idx="51">
                  <c:v>2.3450054616767462</c:v>
                </c:pt>
                <c:pt idx="52">
                  <c:v>2.2756902656324471</c:v>
                </c:pt>
                <c:pt idx="53">
                  <c:v>2.2077294218056367</c:v>
                </c:pt>
                <c:pt idx="54">
                  <c:v>2.141812797613063</c:v>
                </c:pt>
                <c:pt idx="55">
                  <c:v>2.0785832237579327</c:v>
                </c:pt>
                <c:pt idx="56">
                  <c:v>2.0186308251299847</c:v>
                </c:pt>
                <c:pt idx="57">
                  <c:v>1.9624880818790622</c:v>
                </c:pt>
                <c:pt idx="58">
                  <c:v>1.9106256601090339</c:v>
                </c:pt>
                <c:pt idx="59">
                  <c:v>1.8634490420342673</c:v>
                </c:pt>
                <c:pt idx="60">
                  <c:v>1.8212959756679694</c:v>
                </c:pt>
                <c:pt idx="61">
                  <c:v>1.7844347542879948</c:v>
                </c:pt>
                <c:pt idx="62">
                  <c:v>1.7530633261673934</c:v>
                </c:pt>
                <c:pt idx="63">
                  <c:v>1.727309225477359</c:v>
                </c:pt>
                <c:pt idx="64">
                  <c:v>1.7072303059789831</c:v>
                </c:pt>
                <c:pt idx="65">
                  <c:v>1.6928162502214374</c:v>
                </c:pt>
                <c:pt idx="66">
                  <c:v>1.683990818555883</c:v>
                </c:pt>
                <c:pt idx="67">
                  <c:v>1.6806147944468637</c:v>
                </c:pt>
                <c:pt idx="68">
                  <c:v>1.6824895753982267</c:v>
                </c:pt>
                <c:pt idx="69">
                  <c:v>1.6893613523813691</c:v>
                </c:pt>
                <c:pt idx="70">
                  <c:v>1.7009258150225701</c:v>
                </c:pt>
                <c:pt idx="71">
                  <c:v>1.7168333150254314</c:v>
                </c:pt>
                <c:pt idx="72">
                  <c:v>1.7366944164150453</c:v>
                </c:pt>
                <c:pt idx="73">
                  <c:v>1.7600857582221445</c:v>
                </c:pt>
                <c:pt idx="74">
                  <c:v>1.7865561531963083</c:v>
                </c:pt>
                <c:pt idx="75">
                  <c:v>1.815632845053879</c:v>
                </c:pt>
                <c:pt idx="76">
                  <c:v>1.8468278466237151</c:v>
                </c:pt>
                <c:pt idx="77">
                  <c:v>1.8796442820361774</c:v>
                </c:pt>
                <c:pt idx="78">
                  <c:v>1.9135826577809425</c:v>
                </c:pt>
                <c:pt idx="79">
                  <c:v>1.9481469900000765</c:v>
                </c:pt>
                <c:pt idx="80">
                  <c:v>1.9828507187374305</c:v>
                </c:pt>
                <c:pt idx="81">
                  <c:v>2.0172223439778745</c:v>
                </c:pt>
                <c:pt idx="82">
                  <c:v>2.0508107231162138</c:v>
                </c:pt>
                <c:pt idx="83">
                  <c:v>2.0831899749245477</c:v>
                </c:pt>
                <c:pt idx="84">
                  <c:v>2.1139639410608586</c:v>
                </c:pt>
                <c:pt idx="85">
                  <c:v>2.1427701625981435</c:v>
                </c:pt>
                <c:pt idx="86">
                  <c:v>2.1692833358656176</c:v>
                </c:pt>
                <c:pt idx="87">
                  <c:v>2.1932182189917531</c:v>
                </c:pt>
                <c:pt idx="88">
                  <c:v>2.2143319678316584</c:v>
                </c:pt>
                <c:pt idx="89">
                  <c:v>2.2324258873563001</c:v>
                </c:pt>
                <c:pt idx="90">
                  <c:v>2.2473465919866498</c:v>
                </c:pt>
                <c:pt idx="91">
                  <c:v>2.2589865756818148</c:v>
                </c:pt>
                <c:pt idx="92">
                  <c:v>2.2672841997491151</c:v>
                </c:pt>
                <c:pt idx="93">
                  <c:v>2.2722231132520267</c:v>
                </c:pt>
                <c:pt idx="94">
                  <c:v>2.2738311274698506</c:v>
                </c:pt>
                <c:pt idx="95">
                  <c:v>2.2721785720370864</c:v>
                </c:pt>
                <c:pt idx="96">
                  <c:v>2.2673761660936194</c:v>
                </c:pt>
                <c:pt idx="97">
                  <c:v>2.2595724429485777</c:v>
                </c:pt>
                <c:pt idx="98">
                  <c:v>2.248950771348555</c:v>
                </c:pt>
                <c:pt idx="99">
                  <c:v>2.2357260204003326</c:v>
                </c:pt>
                <c:pt idx="100">
                  <c:v>2.2201409184934153</c:v>
                </c:pt>
                <c:pt idx="101">
                  <c:v>2.2024621591716267</c:v>
                </c:pt>
                <c:pt idx="102">
                  <c:v>2.1829763087976732</c:v>
                </c:pt>
                <c:pt idx="103">
                  <c:v>2.1619855720311496</c:v>
                </c:pt>
                <c:pt idx="104">
                  <c:v>2.139803471598988</c:v>
                </c:pt>
                <c:pt idx="105">
                  <c:v>2.1167504985869363</c:v>
                </c:pt>
                <c:pt idx="106">
                  <c:v>2.093149788538879</c:v>
                </c:pt>
                <c:pt idx="107">
                  <c:v>2.0693228770434455</c:v>
                </c:pt>
                <c:pt idx="108">
                  <c:v>2.0455855862480803</c:v>
                </c:pt>
                <c:pt idx="109">
                  <c:v>2.0222440909102493</c:v>
                </c:pt>
                <c:pt idx="110">
                  <c:v>1.9995912092210757</c:v>
                </c:pt>
                <c:pt idx="111">
                  <c:v>1.9779029597716136</c:v>
                </c:pt>
                <c:pt idx="112">
                  <c:v>1.9574354217343874</c:v>
                </c:pt>
                <c:pt idx="113">
                  <c:v>1.9384219306652415</c:v>
                </c:pt>
                <c:pt idx="114">
                  <c:v>1.9210706373588562</c:v>
                </c:pt>
                <c:pt idx="115">
                  <c:v>1.9055624519838783</c:v>
                </c:pt>
                <c:pt idx="116">
                  <c:v>1.8920493903504705</c:v>
                </c:pt>
                <c:pt idx="117">
                  <c:v>1.8806533336949696</c:v>
                </c:pt>
                <c:pt idx="118">
                  <c:v>1.8714652078737148</c:v>
                </c:pt>
              </c:numCache>
            </c:numRef>
          </c:yVal>
          <c:smooth val="0"/>
        </c:ser>
        <c:ser>
          <c:idx val="2"/>
          <c:order val="2"/>
          <c:tx>
            <c:v>       0.01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'n'' var'!$J$8:$J$126</c:f>
              <c:numCache>
                <c:formatCode>General</c:formatCode>
                <c:ptCount val="119"/>
                <c:pt idx="0">
                  <c:v>2.9305901619307798E-2</c:v>
                </c:pt>
                <c:pt idx="1">
                  <c:v>5.8611803238615597E-2</c:v>
                </c:pt>
                <c:pt idx="2">
                  <c:v>8.7917704857923384E-2</c:v>
                </c:pt>
                <c:pt idx="3">
                  <c:v>0.11722360647723119</c:v>
                </c:pt>
                <c:pt idx="4">
                  <c:v>0.23444721295446239</c:v>
                </c:pt>
                <c:pt idx="5">
                  <c:v>0.35167081943169354</c:v>
                </c:pt>
                <c:pt idx="6">
                  <c:v>0.46889442590892477</c:v>
                </c:pt>
                <c:pt idx="7">
                  <c:v>0.5861180323861559</c:v>
                </c:pt>
                <c:pt idx="8">
                  <c:v>0.70334163886338708</c:v>
                </c:pt>
                <c:pt idx="9">
                  <c:v>0.82056524534061814</c:v>
                </c:pt>
                <c:pt idx="10">
                  <c:v>0.93778885181784932</c:v>
                </c:pt>
                <c:pt idx="11">
                  <c:v>1.0550124582950806</c:v>
                </c:pt>
                <c:pt idx="12">
                  <c:v>1.1722360647723116</c:v>
                </c:pt>
                <c:pt idx="13">
                  <c:v>1.289459671249543</c:v>
                </c:pt>
                <c:pt idx="14">
                  <c:v>1.4066832777267742</c:v>
                </c:pt>
                <c:pt idx="15">
                  <c:v>1.5239068842040053</c:v>
                </c:pt>
                <c:pt idx="16">
                  <c:v>1.6411304906812367</c:v>
                </c:pt>
                <c:pt idx="17">
                  <c:v>1.7583540971584681</c:v>
                </c:pt>
                <c:pt idx="18">
                  <c:v>1.8755777036356991</c:v>
                </c:pt>
                <c:pt idx="19">
                  <c:v>1.9928013101129307</c:v>
                </c:pt>
                <c:pt idx="20">
                  <c:v>2.1100249165901621</c:v>
                </c:pt>
                <c:pt idx="21">
                  <c:v>2.2272485230673933</c:v>
                </c:pt>
                <c:pt idx="22">
                  <c:v>2.344472129544624</c:v>
                </c:pt>
                <c:pt idx="23">
                  <c:v>2.4616957360218552</c:v>
                </c:pt>
                <c:pt idx="24">
                  <c:v>2.5789193424990864</c:v>
                </c:pt>
                <c:pt idx="25">
                  <c:v>2.696142948976318</c:v>
                </c:pt>
                <c:pt idx="26">
                  <c:v>2.8133665554535496</c:v>
                </c:pt>
                <c:pt idx="27">
                  <c:v>2.9305901619307808</c:v>
                </c:pt>
                <c:pt idx="28">
                  <c:v>3.047813768408012</c:v>
                </c:pt>
                <c:pt idx="29">
                  <c:v>3.1650373748852432</c:v>
                </c:pt>
                <c:pt idx="30">
                  <c:v>3.2822609813624744</c:v>
                </c:pt>
                <c:pt idx="31">
                  <c:v>3.3994845878397055</c:v>
                </c:pt>
                <c:pt idx="32">
                  <c:v>3.5167081943169372</c:v>
                </c:pt>
                <c:pt idx="33">
                  <c:v>3.6339318007941683</c:v>
                </c:pt>
                <c:pt idx="34">
                  <c:v>3.7511554072714</c:v>
                </c:pt>
                <c:pt idx="35">
                  <c:v>3.8683790137486311</c:v>
                </c:pt>
                <c:pt idx="36">
                  <c:v>3.9856026202258623</c:v>
                </c:pt>
                <c:pt idx="37">
                  <c:v>4.1028262267030939</c:v>
                </c:pt>
                <c:pt idx="38">
                  <c:v>4.2200498331803251</c:v>
                </c:pt>
                <c:pt idx="39">
                  <c:v>4.3372734396575563</c:v>
                </c:pt>
                <c:pt idx="40">
                  <c:v>4.4544970461347875</c:v>
                </c:pt>
                <c:pt idx="41">
                  <c:v>4.5717206526120187</c:v>
                </c:pt>
                <c:pt idx="42">
                  <c:v>4.6889442590892498</c:v>
                </c:pt>
                <c:pt idx="43">
                  <c:v>4.8061678655664801</c:v>
                </c:pt>
                <c:pt idx="44">
                  <c:v>4.9233914720437104</c:v>
                </c:pt>
                <c:pt idx="45">
                  <c:v>5.0406150785209416</c:v>
                </c:pt>
                <c:pt idx="46">
                  <c:v>5.1578386849981719</c:v>
                </c:pt>
                <c:pt idx="47">
                  <c:v>5.275062291475404</c:v>
                </c:pt>
                <c:pt idx="48">
                  <c:v>5.3922858979526342</c:v>
                </c:pt>
                <c:pt idx="49">
                  <c:v>5.5095095044298645</c:v>
                </c:pt>
                <c:pt idx="50">
                  <c:v>5.6267331109070957</c:v>
                </c:pt>
                <c:pt idx="51">
                  <c:v>5.743956717384326</c:v>
                </c:pt>
                <c:pt idx="52">
                  <c:v>5.8611803238615572</c:v>
                </c:pt>
                <c:pt idx="53">
                  <c:v>5.9784039303387875</c:v>
                </c:pt>
                <c:pt idx="54">
                  <c:v>6.0956275368160187</c:v>
                </c:pt>
                <c:pt idx="55">
                  <c:v>6.2128511432932489</c:v>
                </c:pt>
                <c:pt idx="56">
                  <c:v>6.3300747497704801</c:v>
                </c:pt>
                <c:pt idx="57">
                  <c:v>6.4472983562477113</c:v>
                </c:pt>
                <c:pt idx="58">
                  <c:v>6.5645219627249416</c:v>
                </c:pt>
                <c:pt idx="59">
                  <c:v>6.6817455692021728</c:v>
                </c:pt>
                <c:pt idx="60">
                  <c:v>6.7989691756794031</c:v>
                </c:pt>
                <c:pt idx="61">
                  <c:v>6.9161927821566342</c:v>
                </c:pt>
                <c:pt idx="62">
                  <c:v>7.0334163886338645</c:v>
                </c:pt>
                <c:pt idx="63">
                  <c:v>7.1506399951110948</c:v>
                </c:pt>
                <c:pt idx="64">
                  <c:v>7.267863601588326</c:v>
                </c:pt>
                <c:pt idx="65">
                  <c:v>7.3850872080655572</c:v>
                </c:pt>
                <c:pt idx="66">
                  <c:v>7.5023108145427884</c:v>
                </c:pt>
                <c:pt idx="67">
                  <c:v>7.6195344210200187</c:v>
                </c:pt>
                <c:pt idx="68">
                  <c:v>7.7367580274972489</c:v>
                </c:pt>
                <c:pt idx="69">
                  <c:v>7.8539816339744792</c:v>
                </c:pt>
                <c:pt idx="70">
                  <c:v>7.9712052404517113</c:v>
                </c:pt>
                <c:pt idx="71">
                  <c:v>8.0884288469289416</c:v>
                </c:pt>
                <c:pt idx="72">
                  <c:v>8.2056524534061719</c:v>
                </c:pt>
                <c:pt idx="73">
                  <c:v>8.3228760598834022</c:v>
                </c:pt>
                <c:pt idx="74">
                  <c:v>8.4400996663606342</c:v>
                </c:pt>
                <c:pt idx="75">
                  <c:v>8.5573232728378645</c:v>
                </c:pt>
                <c:pt idx="76">
                  <c:v>8.6745468793150948</c:v>
                </c:pt>
                <c:pt idx="77">
                  <c:v>8.7917704857923251</c:v>
                </c:pt>
                <c:pt idx="78">
                  <c:v>8.9089940922695572</c:v>
                </c:pt>
                <c:pt idx="79">
                  <c:v>9.0262176987467893</c:v>
                </c:pt>
                <c:pt idx="80">
                  <c:v>9.1434413052240195</c:v>
                </c:pt>
                <c:pt idx="81">
                  <c:v>9.2606649117012498</c:v>
                </c:pt>
                <c:pt idx="82">
                  <c:v>9.3778885181784801</c:v>
                </c:pt>
                <c:pt idx="83">
                  <c:v>9.4951121246557104</c:v>
                </c:pt>
                <c:pt idx="84">
                  <c:v>9.6123357311329425</c:v>
                </c:pt>
                <c:pt idx="85">
                  <c:v>9.7295593376101728</c:v>
                </c:pt>
                <c:pt idx="86">
                  <c:v>9.8467829440874031</c:v>
                </c:pt>
                <c:pt idx="87">
                  <c:v>9.9640065505646334</c:v>
                </c:pt>
                <c:pt idx="88">
                  <c:v>10.081230157041864</c:v>
                </c:pt>
                <c:pt idx="89">
                  <c:v>10.198453763519096</c:v>
                </c:pt>
                <c:pt idx="90">
                  <c:v>10.315677369996326</c:v>
                </c:pt>
                <c:pt idx="91">
                  <c:v>10.432900976473556</c:v>
                </c:pt>
                <c:pt idx="92">
                  <c:v>10.550124582950787</c:v>
                </c:pt>
                <c:pt idx="93">
                  <c:v>10.667348189428019</c:v>
                </c:pt>
                <c:pt idx="94">
                  <c:v>10.784571795905249</c:v>
                </c:pt>
                <c:pt idx="95">
                  <c:v>10.901795402382479</c:v>
                </c:pt>
                <c:pt idx="96">
                  <c:v>11.019019008859711</c:v>
                </c:pt>
                <c:pt idx="97">
                  <c:v>11.136242615336942</c:v>
                </c:pt>
                <c:pt idx="98">
                  <c:v>11.253466221814174</c:v>
                </c:pt>
                <c:pt idx="99">
                  <c:v>11.370689828291404</c:v>
                </c:pt>
                <c:pt idx="100">
                  <c:v>11.487913434768634</c:v>
                </c:pt>
                <c:pt idx="101">
                  <c:v>11.605137041245865</c:v>
                </c:pt>
                <c:pt idx="102">
                  <c:v>11.722360647723095</c:v>
                </c:pt>
                <c:pt idx="103">
                  <c:v>11.839584254200327</c:v>
                </c:pt>
                <c:pt idx="104">
                  <c:v>11.956807860677557</c:v>
                </c:pt>
                <c:pt idx="105">
                  <c:v>12.074031467154787</c:v>
                </c:pt>
                <c:pt idx="106">
                  <c:v>12.191255073632018</c:v>
                </c:pt>
                <c:pt idx="107">
                  <c:v>12.308478680109248</c:v>
                </c:pt>
                <c:pt idx="108">
                  <c:v>12.42570228658648</c:v>
                </c:pt>
                <c:pt idx="109">
                  <c:v>12.54292589306371</c:v>
                </c:pt>
                <c:pt idx="110">
                  <c:v>12.660149499540941</c:v>
                </c:pt>
                <c:pt idx="111">
                  <c:v>12.777373106018171</c:v>
                </c:pt>
                <c:pt idx="112">
                  <c:v>12.894596712495403</c:v>
                </c:pt>
                <c:pt idx="113">
                  <c:v>13.011820318972633</c:v>
                </c:pt>
                <c:pt idx="114">
                  <c:v>13.129043925449865</c:v>
                </c:pt>
                <c:pt idx="115">
                  <c:v>13.246267531927096</c:v>
                </c:pt>
                <c:pt idx="116">
                  <c:v>13.363491138404326</c:v>
                </c:pt>
                <c:pt idx="117">
                  <c:v>13.480714744881558</c:v>
                </c:pt>
                <c:pt idx="118">
                  <c:v>13.597938351358788</c:v>
                </c:pt>
              </c:numCache>
            </c:numRef>
          </c:xVal>
          <c:yVal>
            <c:numRef>
              <c:f>'n'' var'!$K$8:$K$126</c:f>
              <c:numCache>
                <c:formatCode>General</c:formatCode>
                <c:ptCount val="119"/>
                <c:pt idx="0">
                  <c:v>8.2251461362830014E-3</c:v>
                </c:pt>
                <c:pt idx="1">
                  <c:v>1.7262639081764064E-2</c:v>
                </c:pt>
                <c:pt idx="2">
                  <c:v>2.7100011368133892E-2</c:v>
                </c:pt>
                <c:pt idx="3">
                  <c:v>3.7724444035177385E-2</c:v>
                </c:pt>
                <c:pt idx="4">
                  <c:v>8.7824753636581931E-2</c:v>
                </c:pt>
                <c:pt idx="5">
                  <c:v>0.14940914698732044</c:v>
                </c:pt>
                <c:pt idx="6">
                  <c:v>0.22151418943015599</c:v>
                </c:pt>
                <c:pt idx="7">
                  <c:v>0.30311730577090223</c:v>
                </c:pt>
                <c:pt idx="8">
                  <c:v>0.39314939521752024</c:v>
                </c:pt>
                <c:pt idx="9">
                  <c:v>0.49050740775001689</c:v>
                </c:pt>
                <c:pt idx="10">
                  <c:v>0.59406674711434704</c:v>
                </c:pt>
                <c:pt idx="11">
                  <c:v>0.70269337329732906</c:v>
                </c:pt>
                <c:pt idx="12">
                  <c:v>0.8152554861261132</c:v>
                </c:pt>
                <c:pt idx="13">
                  <c:v>0.93063468139465133</c:v>
                </c:pt>
                <c:pt idx="14">
                  <c:v>1.0477364814951509</c:v>
                </c:pt>
                <c:pt idx="15">
                  <c:v>1.1655001537667862</c:v>
                </c:pt>
                <c:pt idx="16">
                  <c:v>1.2829077415073493</c:v>
                </c:pt>
                <c:pt idx="17">
                  <c:v>1.3989922446682599</c:v>
                </c:pt>
                <c:pt idx="18">
                  <c:v>1.5128448995140924</c:v>
                </c:pt>
                <c:pt idx="19">
                  <c:v>1.6236215188239027</c:v>
                </c:pt>
                <c:pt idx="20">
                  <c:v>1.7305478663989722</c:v>
                </c:pt>
                <c:pt idx="21">
                  <c:v>1.8329240515833347</c:v>
                </c:pt>
                <c:pt idx="22">
                  <c:v>1.9301279410720391</c:v>
                </c:pt>
                <c:pt idx="23">
                  <c:v>2.0216175963599037</c:v>
                </c:pt>
                <c:pt idx="24">
                  <c:v>2.1069327556640349</c:v>
                </c:pt>
                <c:pt idx="25">
                  <c:v>2.1856953889419199</c:v>
                </c:pt>
                <c:pt idx="26">
                  <c:v>2.2576093636411811</c:v>
                </c:pt>
                <c:pt idx="27">
                  <c:v>2.3224592669876953</c:v>
                </c:pt>
                <c:pt idx="28">
                  <c:v>2.3801084378894268</c:v>
                </c:pt>
                <c:pt idx="29">
                  <c:v>2.430496267860863</c:v>
                </c:pt>
                <c:pt idx="30">
                  <c:v>2.4736348357273088</c:v>
                </c:pt>
                <c:pt idx="31">
                  <c:v>2.5096049452323679</c:v>
                </c:pt>
                <c:pt idx="32">
                  <c:v>2.5385516380409436</c:v>
                </c:pt>
                <c:pt idx="33">
                  <c:v>2.5606792570113295</c:v>
                </c:pt>
                <c:pt idx="34">
                  <c:v>2.5762461360219886</c:v>
                </c:pt>
                <c:pt idx="35">
                  <c:v>2.5855589931105785</c:v>
                </c:pt>
                <c:pt idx="36">
                  <c:v>2.5889671032535899</c:v>
                </c:pt>
                <c:pt idx="37">
                  <c:v>2.5868563258323287</c:v>
                </c:pt>
                <c:pt idx="38">
                  <c:v>2.5796430597504285</c:v>
                </c:pt>
                <c:pt idx="39">
                  <c:v>2.5677681963520467</c:v>
                </c:pt>
                <c:pt idx="40">
                  <c:v>2.5516911368064275</c:v>
                </c:pt>
                <c:pt idx="41">
                  <c:v>2.5318839365464503</c:v>
                </c:pt>
                <c:pt idx="42">
                  <c:v>2.5088256347523976</c:v>
                </c:pt>
                <c:pt idx="43">
                  <c:v>2.4829968218363891</c:v>
                </c:pt>
                <c:pt idx="44">
                  <c:v>2.4548744924879071</c:v>
                </c:pt>
                <c:pt idx="45">
                  <c:v>2.4249272261672994</c:v>
                </c:pt>
                <c:pt idx="46">
                  <c:v>2.3936107310621568</c:v>
                </c:pt>
                <c:pt idx="47">
                  <c:v>2.3613637815294677</c:v>
                </c:pt>
                <c:pt idx="48">
                  <c:v>2.3286045730107698</c:v>
                </c:pt>
                <c:pt idx="49">
                  <c:v>2.295727512400898</c:v>
                </c:pt>
                <c:pt idx="50">
                  <c:v>2.2631004559426295</c:v>
                </c:pt>
                <c:pt idx="51">
                  <c:v>2.2310624009738249</c:v>
                </c:pt>
                <c:pt idx="52">
                  <c:v>2.1999216323301276</c:v>
                </c:pt>
                <c:pt idx="53">
                  <c:v>2.169954318958589</c:v>
                </c:pt>
                <c:pt idx="54">
                  <c:v>2.1414035513736449</c:v>
                </c:pt>
                <c:pt idx="55">
                  <c:v>2.1144788060283042</c:v>
                </c:pt>
                <c:pt idx="56">
                  <c:v>2.0893558185153815</c:v>
                </c:pt>
                <c:pt idx="57">
                  <c:v>2.0661768437847763</c:v>
                </c:pt>
                <c:pt idx="58">
                  <c:v>2.045051278285293</c:v>
                </c:pt>
                <c:pt idx="59">
                  <c:v>2.0260566161288023</c:v>
                </c:pt>
                <c:pt idx="60">
                  <c:v>2.0092397090399818</c:v>
                </c:pt>
                <c:pt idx="61">
                  <c:v>1.9946182979994023</c:v>
                </c:pt>
                <c:pt idx="62">
                  <c:v>1.9821827831085392</c:v>
                </c:pt>
                <c:pt idx="63">
                  <c:v>1.971898197293956</c:v>
                </c:pt>
                <c:pt idx="64">
                  <c:v>1.9637063490108122</c:v>
                </c:pt>
                <c:pt idx="65">
                  <c:v>1.9575280990846504</c:v>
                </c:pt>
                <c:pt idx="66">
                  <c:v>1.953265737222424</c:v>
                </c:pt>
                <c:pt idx="67">
                  <c:v>1.9508054245024886</c:v>
                </c:pt>
                <c:pt idx="68">
                  <c:v>1.9500196692890035</c:v>
                </c:pt>
                <c:pt idx="69">
                  <c:v>1.9507698054763873</c:v>
                </c:pt>
                <c:pt idx="70">
                  <c:v>1.9529084437193196</c:v>
                </c:pt>
                <c:pt idx="71">
                  <c:v>1.9562818683068992</c:v>
                </c:pt>
                <c:pt idx="72">
                  <c:v>1.9607323545582827</c:v>
                </c:pt>
                <c:pt idx="73">
                  <c:v>1.9661003840132092</c:v>
                </c:pt>
                <c:pt idx="74">
                  <c:v>1.9722267372258666</c:v>
                </c:pt>
                <c:pt idx="75">
                  <c:v>1.9789544466064746</c:v>
                </c:pt>
                <c:pt idx="76">
                  <c:v>1.9861305944544891</c:v>
                </c:pt>
                <c:pt idx="77">
                  <c:v>1.9936079440543568</c:v>
                </c:pt>
                <c:pt idx="78">
                  <c:v>2.0012463944247565</c:v>
                </c:pt>
                <c:pt idx="79">
                  <c:v>2.0089142519926426</c:v>
                </c:pt>
                <c:pt idx="80">
                  <c:v>2.0164893150737901</c:v>
                </c:pt>
                <c:pt idx="81">
                  <c:v>2.0238597695539888</c:v>
                </c:pt>
                <c:pt idx="82">
                  <c:v>2.0309248965543563</c:v>
                </c:pt>
                <c:pt idx="83">
                  <c:v>2.0375955951080389</c:v>
                </c:pt>
                <c:pt idx="84">
                  <c:v>2.0437947249544894</c:v>
                </c:pt>
                <c:pt idx="85">
                  <c:v>2.0494572764552159</c:v>
                </c:pt>
                <c:pt idx="86">
                  <c:v>2.0545303763381906</c:v>
                </c:pt>
                <c:pt idx="87">
                  <c:v>2.0589731394768629</c:v>
                </c:pt>
                <c:pt idx="88">
                  <c:v>2.0627563781969198</c:v>
                </c:pt>
                <c:pt idx="89">
                  <c:v>2.0658621816755214</c:v>
                </c:pt>
                <c:pt idx="90">
                  <c:v>2.0682833788525006</c:v>
                </c:pt>
                <c:pt idx="91">
                  <c:v>2.0700228989126304</c:v>
                </c:pt>
                <c:pt idx="92">
                  <c:v>2.071093043826524</c:v>
                </c:pt>
                <c:pt idx="93">
                  <c:v>2.0715146876617623</c:v>
                </c:pt>
                <c:pt idx="94">
                  <c:v>2.0713164174039997</c:v>
                </c:pt>
                <c:pt idx="95">
                  <c:v>2.0705336298708725</c:v>
                </c:pt>
                <c:pt idx="96">
                  <c:v>2.069207598971861</c:v>
                </c:pt>
                <c:pt idx="97">
                  <c:v>2.0673845270786981</c:v>
                </c:pt>
                <c:pt idx="98">
                  <c:v>2.0651145936386057</c:v>
                </c:pt>
                <c:pt idx="99">
                  <c:v>2.0624510134025322</c:v>
                </c:pt>
                <c:pt idx="100">
                  <c:v>2.05944911576954</c:v>
                </c:pt>
                <c:pt idx="101">
                  <c:v>2.0561654557836282</c:v>
                </c:pt>
                <c:pt idx="102">
                  <c:v>2.0526569662781511</c:v>
                </c:pt>
                <c:pt idx="103">
                  <c:v>2.0489801595629471</c:v>
                </c:pt>
                <c:pt idx="104">
                  <c:v>2.0451903859075742</c:v>
                </c:pt>
                <c:pt idx="105">
                  <c:v>2.0413411549074416</c:v>
                </c:pt>
                <c:pt idx="106">
                  <c:v>2.0374835246442409</c:v>
                </c:pt>
                <c:pt idx="107">
                  <c:v>2.0336655623833542</c:v>
                </c:pt>
                <c:pt idx="108">
                  <c:v>2.0299318794032164</c:v>
                </c:pt>
                <c:pt idx="109">
                  <c:v>2.0263232414383037</c:v>
                </c:pt>
                <c:pt idx="110">
                  <c:v>2.0228762551507442</c:v>
                </c:pt>
                <c:pt idx="111">
                  <c:v>2.0196231300362855</c:v>
                </c:pt>
                <c:pt idx="112">
                  <c:v>2.0165915142282169</c:v>
                </c:pt>
                <c:pt idx="113">
                  <c:v>2.0138044017958729</c:v>
                </c:pt>
                <c:pt idx="114">
                  <c:v>2.0112801083493976</c:v>
                </c:pt>
                <c:pt idx="115">
                  <c:v>2.0090323110648178</c:v>
                </c:pt>
                <c:pt idx="116">
                  <c:v>2.0070701486370859</c:v>
                </c:pt>
                <c:pt idx="117">
                  <c:v>2.0053983761561511</c:v>
                </c:pt>
                <c:pt idx="118">
                  <c:v>2.0040175694835205</c:v>
                </c:pt>
              </c:numCache>
            </c:numRef>
          </c:yVal>
          <c:smooth val="0"/>
        </c:ser>
        <c:ser>
          <c:idx val="3"/>
          <c:order val="3"/>
          <c:tx>
            <c:v>       0.02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'n'' var'!$N$8:$N$126</c:f>
              <c:numCache>
                <c:formatCode>General</c:formatCode>
                <c:ptCount val="119"/>
                <c:pt idx="0">
                  <c:v>2.9305901619307798E-2</c:v>
                </c:pt>
                <c:pt idx="1">
                  <c:v>5.8611803238615597E-2</c:v>
                </c:pt>
                <c:pt idx="2">
                  <c:v>8.7917704857923384E-2</c:v>
                </c:pt>
                <c:pt idx="3">
                  <c:v>0.11722360647723119</c:v>
                </c:pt>
                <c:pt idx="4">
                  <c:v>0.23444721295446239</c:v>
                </c:pt>
                <c:pt idx="5">
                  <c:v>0.35167081943169354</c:v>
                </c:pt>
                <c:pt idx="6">
                  <c:v>0.46889442590892477</c:v>
                </c:pt>
                <c:pt idx="7">
                  <c:v>0.5861180323861559</c:v>
                </c:pt>
                <c:pt idx="8">
                  <c:v>0.70334163886338708</c:v>
                </c:pt>
                <c:pt idx="9">
                  <c:v>0.82056524534061814</c:v>
                </c:pt>
                <c:pt idx="10">
                  <c:v>0.93778885181784932</c:v>
                </c:pt>
                <c:pt idx="11">
                  <c:v>1.0550124582950806</c:v>
                </c:pt>
                <c:pt idx="12">
                  <c:v>1.1722360647723116</c:v>
                </c:pt>
                <c:pt idx="13">
                  <c:v>1.289459671249543</c:v>
                </c:pt>
                <c:pt idx="14">
                  <c:v>1.4066832777267742</c:v>
                </c:pt>
                <c:pt idx="15">
                  <c:v>1.5239068842040053</c:v>
                </c:pt>
                <c:pt idx="16">
                  <c:v>1.6411304906812367</c:v>
                </c:pt>
                <c:pt idx="17">
                  <c:v>1.7583540971584681</c:v>
                </c:pt>
                <c:pt idx="18">
                  <c:v>1.8755777036356991</c:v>
                </c:pt>
                <c:pt idx="19">
                  <c:v>1.9928013101129307</c:v>
                </c:pt>
                <c:pt idx="20">
                  <c:v>2.1100249165901621</c:v>
                </c:pt>
                <c:pt idx="21">
                  <c:v>2.2272485230673933</c:v>
                </c:pt>
                <c:pt idx="22">
                  <c:v>2.344472129544624</c:v>
                </c:pt>
                <c:pt idx="23">
                  <c:v>2.4616957360218552</c:v>
                </c:pt>
                <c:pt idx="24">
                  <c:v>2.5789193424990864</c:v>
                </c:pt>
                <c:pt idx="25">
                  <c:v>2.696142948976318</c:v>
                </c:pt>
                <c:pt idx="26">
                  <c:v>2.8133665554535496</c:v>
                </c:pt>
                <c:pt idx="27">
                  <c:v>2.9305901619307808</c:v>
                </c:pt>
                <c:pt idx="28">
                  <c:v>3.047813768408012</c:v>
                </c:pt>
                <c:pt idx="29">
                  <c:v>3.1650373748852432</c:v>
                </c:pt>
                <c:pt idx="30">
                  <c:v>3.2822609813624744</c:v>
                </c:pt>
                <c:pt idx="31">
                  <c:v>3.3994845878397055</c:v>
                </c:pt>
                <c:pt idx="32">
                  <c:v>3.5167081943169372</c:v>
                </c:pt>
                <c:pt idx="33">
                  <c:v>3.6339318007941683</c:v>
                </c:pt>
                <c:pt idx="34">
                  <c:v>3.7511554072714</c:v>
                </c:pt>
                <c:pt idx="35">
                  <c:v>3.8683790137486311</c:v>
                </c:pt>
                <c:pt idx="36">
                  <c:v>3.9856026202258623</c:v>
                </c:pt>
                <c:pt idx="37">
                  <c:v>4.1028262267030939</c:v>
                </c:pt>
                <c:pt idx="38">
                  <c:v>4.2200498331803251</c:v>
                </c:pt>
                <c:pt idx="39">
                  <c:v>4.3372734396575563</c:v>
                </c:pt>
                <c:pt idx="40">
                  <c:v>4.4544970461347875</c:v>
                </c:pt>
                <c:pt idx="41">
                  <c:v>4.5717206526120187</c:v>
                </c:pt>
                <c:pt idx="42">
                  <c:v>4.6889442590892498</c:v>
                </c:pt>
                <c:pt idx="43">
                  <c:v>4.8061678655664801</c:v>
                </c:pt>
                <c:pt idx="44">
                  <c:v>4.9233914720437104</c:v>
                </c:pt>
                <c:pt idx="45">
                  <c:v>5.0406150785209416</c:v>
                </c:pt>
                <c:pt idx="46">
                  <c:v>5.1578386849981719</c:v>
                </c:pt>
                <c:pt idx="47">
                  <c:v>5.275062291475404</c:v>
                </c:pt>
                <c:pt idx="48">
                  <c:v>5.3922858979526342</c:v>
                </c:pt>
                <c:pt idx="49">
                  <c:v>5.5095095044298645</c:v>
                </c:pt>
                <c:pt idx="50">
                  <c:v>5.6267331109070957</c:v>
                </c:pt>
                <c:pt idx="51">
                  <c:v>5.743956717384326</c:v>
                </c:pt>
                <c:pt idx="52">
                  <c:v>5.8611803238615572</c:v>
                </c:pt>
                <c:pt idx="53">
                  <c:v>5.9784039303387875</c:v>
                </c:pt>
                <c:pt idx="54">
                  <c:v>6.0956275368160187</c:v>
                </c:pt>
                <c:pt idx="55">
                  <c:v>6.2128511432932489</c:v>
                </c:pt>
                <c:pt idx="56">
                  <c:v>6.3300747497704801</c:v>
                </c:pt>
                <c:pt idx="57">
                  <c:v>6.4472983562477113</c:v>
                </c:pt>
                <c:pt idx="58">
                  <c:v>6.5645219627249416</c:v>
                </c:pt>
                <c:pt idx="59">
                  <c:v>6.6817455692021728</c:v>
                </c:pt>
                <c:pt idx="60">
                  <c:v>6.7989691756794031</c:v>
                </c:pt>
                <c:pt idx="61">
                  <c:v>6.9161927821566342</c:v>
                </c:pt>
                <c:pt idx="62">
                  <c:v>7.0334163886338645</c:v>
                </c:pt>
                <c:pt idx="63">
                  <c:v>7.1506399951110948</c:v>
                </c:pt>
                <c:pt idx="64">
                  <c:v>7.267863601588326</c:v>
                </c:pt>
                <c:pt idx="65">
                  <c:v>7.3850872080655572</c:v>
                </c:pt>
                <c:pt idx="66">
                  <c:v>7.5023108145427884</c:v>
                </c:pt>
                <c:pt idx="67">
                  <c:v>7.6195344210200187</c:v>
                </c:pt>
                <c:pt idx="68">
                  <c:v>7.7367580274972489</c:v>
                </c:pt>
                <c:pt idx="69">
                  <c:v>7.8539816339744792</c:v>
                </c:pt>
                <c:pt idx="70">
                  <c:v>7.9712052404517113</c:v>
                </c:pt>
                <c:pt idx="71">
                  <c:v>8.0884288469289416</c:v>
                </c:pt>
                <c:pt idx="72">
                  <c:v>8.2056524534061719</c:v>
                </c:pt>
                <c:pt idx="73">
                  <c:v>8.3228760598834022</c:v>
                </c:pt>
                <c:pt idx="74">
                  <c:v>8.4400996663606342</c:v>
                </c:pt>
                <c:pt idx="75">
                  <c:v>8.5573232728378645</c:v>
                </c:pt>
                <c:pt idx="76">
                  <c:v>8.6745468793150948</c:v>
                </c:pt>
                <c:pt idx="77">
                  <c:v>8.7917704857923251</c:v>
                </c:pt>
                <c:pt idx="78">
                  <c:v>8.9089940922695572</c:v>
                </c:pt>
                <c:pt idx="79">
                  <c:v>9.0262176987467893</c:v>
                </c:pt>
                <c:pt idx="80">
                  <c:v>9.1434413052240195</c:v>
                </c:pt>
                <c:pt idx="81">
                  <c:v>9.2606649117012498</c:v>
                </c:pt>
                <c:pt idx="82">
                  <c:v>9.3778885181784801</c:v>
                </c:pt>
                <c:pt idx="83">
                  <c:v>9.4951121246557104</c:v>
                </c:pt>
                <c:pt idx="84">
                  <c:v>9.6123357311329425</c:v>
                </c:pt>
                <c:pt idx="85">
                  <c:v>9.7295593376101728</c:v>
                </c:pt>
                <c:pt idx="86">
                  <c:v>9.8467829440874031</c:v>
                </c:pt>
                <c:pt idx="87">
                  <c:v>9.9640065505646334</c:v>
                </c:pt>
                <c:pt idx="88">
                  <c:v>10.081230157041864</c:v>
                </c:pt>
                <c:pt idx="89">
                  <c:v>10.198453763519096</c:v>
                </c:pt>
                <c:pt idx="90">
                  <c:v>10.315677369996326</c:v>
                </c:pt>
                <c:pt idx="91">
                  <c:v>10.432900976473556</c:v>
                </c:pt>
                <c:pt idx="92">
                  <c:v>10.550124582950787</c:v>
                </c:pt>
                <c:pt idx="93">
                  <c:v>10.667348189428019</c:v>
                </c:pt>
                <c:pt idx="94">
                  <c:v>10.784571795905249</c:v>
                </c:pt>
                <c:pt idx="95">
                  <c:v>10.901795402382479</c:v>
                </c:pt>
                <c:pt idx="96">
                  <c:v>11.019019008859711</c:v>
                </c:pt>
                <c:pt idx="97">
                  <c:v>11.136242615336942</c:v>
                </c:pt>
                <c:pt idx="98">
                  <c:v>11.253466221814174</c:v>
                </c:pt>
                <c:pt idx="99">
                  <c:v>11.370689828291404</c:v>
                </c:pt>
                <c:pt idx="100">
                  <c:v>11.487913434768634</c:v>
                </c:pt>
                <c:pt idx="101">
                  <c:v>11.605137041245865</c:v>
                </c:pt>
                <c:pt idx="102">
                  <c:v>11.722360647723095</c:v>
                </c:pt>
                <c:pt idx="103">
                  <c:v>11.839584254200327</c:v>
                </c:pt>
                <c:pt idx="104">
                  <c:v>11.956807860677557</c:v>
                </c:pt>
                <c:pt idx="105">
                  <c:v>12.074031467154787</c:v>
                </c:pt>
                <c:pt idx="106">
                  <c:v>12.191255073632018</c:v>
                </c:pt>
                <c:pt idx="107">
                  <c:v>12.308478680109248</c:v>
                </c:pt>
                <c:pt idx="108">
                  <c:v>12.42570228658648</c:v>
                </c:pt>
                <c:pt idx="109">
                  <c:v>12.54292589306371</c:v>
                </c:pt>
                <c:pt idx="110">
                  <c:v>12.660149499540941</c:v>
                </c:pt>
                <c:pt idx="111">
                  <c:v>12.777373106018171</c:v>
                </c:pt>
                <c:pt idx="112">
                  <c:v>12.894596712495403</c:v>
                </c:pt>
                <c:pt idx="113">
                  <c:v>13.011820318972633</c:v>
                </c:pt>
                <c:pt idx="114">
                  <c:v>13.129043925449865</c:v>
                </c:pt>
                <c:pt idx="115">
                  <c:v>13.246267531927096</c:v>
                </c:pt>
                <c:pt idx="116">
                  <c:v>13.363491138404326</c:v>
                </c:pt>
                <c:pt idx="117">
                  <c:v>13.480714744881558</c:v>
                </c:pt>
                <c:pt idx="118">
                  <c:v>13.597938351358788</c:v>
                </c:pt>
              </c:numCache>
            </c:numRef>
          </c:xVal>
          <c:yVal>
            <c:numRef>
              <c:f>'n'' var'!$O$8:$O$126</c:f>
              <c:numCache>
                <c:formatCode>General</c:formatCode>
                <c:ptCount val="119"/>
                <c:pt idx="0">
                  <c:v>1.5986711799996556E-2</c:v>
                </c:pt>
                <c:pt idx="1">
                  <c:v>3.2671957567345089E-2</c:v>
                </c:pt>
                <c:pt idx="2">
                  <c:v>5.003283627570454E-2</c:v>
                </c:pt>
                <c:pt idx="3">
                  <c:v>6.8046447783245867E-2</c:v>
                </c:pt>
                <c:pt idx="4">
                  <c:v>0.14617114172354917</c:v>
                </c:pt>
                <c:pt idx="5">
                  <c:v>0.2329184255300909</c:v>
                </c:pt>
                <c:pt idx="6">
                  <c:v>0.32685603162880916</c:v>
                </c:pt>
                <c:pt idx="7">
                  <c:v>0.42658883355139743</c:v>
                </c:pt>
                <c:pt idx="8">
                  <c:v>0.53077107786179489</c:v>
                </c:pt>
                <c:pt idx="9">
                  <c:v>0.63811707378544336</c:v>
                </c:pt>
                <c:pt idx="10">
                  <c:v>0.74741033926266276</c:v>
                </c:pt>
                <c:pt idx="11">
                  <c:v>0.85751122102380029</c:v>
                </c:pt>
                <c:pt idx="12">
                  <c:v>0.96736302338077795</c:v>
                </c:pt>
                <c:pt idx="13">
                  <c:v>1.0759966956788403</c:v>
                </c:pt>
                <c:pt idx="14">
                  <c:v>1.1825341417147546</c:v>
                </c:pt>
                <c:pt idx="15">
                  <c:v>1.2861902258921343</c:v>
                </c:pt>
                <c:pt idx="16">
                  <c:v>1.3862735604646512</c:v>
                </c:pt>
                <c:pt idx="17">
                  <c:v>1.4821861659508564</c:v>
                </c:pt>
                <c:pt idx="18">
                  <c:v>1.5734221027475632</c:v>
                </c:pt>
                <c:pt idx="19">
                  <c:v>1.6595651761979588</c:v>
                </c:pt>
                <c:pt idx="20">
                  <c:v>1.7402858199770894</c:v>
                </c:pt>
                <c:pt idx="21">
                  <c:v>1.8153372637454219</c:v>
                </c:pt>
                <c:pt idx="22">
                  <c:v>1.8845510907057712</c:v>
                </c:pt>
                <c:pt idx="23">
                  <c:v>1.9478322891031734</c:v>
                </c:pt>
                <c:pt idx="24">
                  <c:v>2.0051538989603825</c:v>
                </c:pt>
                <c:pt idx="25">
                  <c:v>2.0565513515763598</c:v>
                </c:pt>
                <c:pt idx="26">
                  <c:v>2.1021165946659255</c:v>
                </c:pt>
                <c:pt idx="27">
                  <c:v>2.1419920906199952</c:v>
                </c:pt>
                <c:pt idx="28">
                  <c:v>2.1763647693498682</c:v>
                </c:pt>
                <c:pt idx="29">
                  <c:v>2.205460010674793</c:v>
                </c:pt>
                <c:pt idx="30">
                  <c:v>2.2295357243435796</c:v>
                </c:pt>
                <c:pt idx="31">
                  <c:v>2.2488765886663424</c:v>
                </c:pt>
                <c:pt idx="32">
                  <c:v>2.263788501482507</c:v>
                </c:pt>
                <c:pt idx="33">
                  <c:v>2.2745932899091135</c:v>
                </c:pt>
                <c:pt idx="34">
                  <c:v>2.2816237180936789</c:v>
                </c:pt>
                <c:pt idx="35">
                  <c:v>2.2852188251240286</c:v>
                </c:pt>
                <c:pt idx="36">
                  <c:v>2.2857196183997353</c:v>
                </c:pt>
                <c:pt idx="37">
                  <c:v>2.2834651412127331</c:v>
                </c:pt>
                <c:pt idx="38">
                  <c:v>2.2787889270754773</c:v>
                </c:pt>
                <c:pt idx="39">
                  <c:v>2.2720158475213106</c:v>
                </c:pt>
                <c:pt idx="40">
                  <c:v>2.2634593547218573</c:v>
                </c:pt>
                <c:pt idx="41">
                  <c:v>2.2534191153498071</c:v>
                </c:pt>
                <c:pt idx="42">
                  <c:v>2.2421790276832492</c:v>
                </c:pt>
                <c:pt idx="43">
                  <c:v>2.2300056100127077</c:v>
                </c:pt>
                <c:pt idx="44">
                  <c:v>2.2171467449794933</c:v>
                </c:pt>
                <c:pt idx="45">
                  <c:v>2.2038307615424801</c:v>
                </c:pt>
                <c:pt idx="46">
                  <c:v>2.1902658338319894</c:v>
                </c:pt>
                <c:pt idx="47">
                  <c:v>2.1766396741907306</c:v>
                </c:pt>
                <c:pt idx="48">
                  <c:v>2.1631194962042577</c:v>
                </c:pt>
                <c:pt idx="49">
                  <c:v>2.1498522224644696</c:v>
                </c:pt>
                <c:pt idx="50">
                  <c:v>2.1369649111630338</c:v>
                </c:pt>
                <c:pt idx="51">
                  <c:v>2.1245653753479901</c:v>
                </c:pt>
                <c:pt idx="52">
                  <c:v>2.1127429687647674</c:v>
                </c:pt>
                <c:pt idx="53">
                  <c:v>2.1015695126091112</c:v>
                </c:pt>
                <c:pt idx="54">
                  <c:v>2.0911003382098223</c:v>
                </c:pt>
                <c:pt idx="55">
                  <c:v>2.0813754215988189</c:v>
                </c:pt>
                <c:pt idx="56">
                  <c:v>2.0724205870800203</c:v>
                </c:pt>
                <c:pt idx="57">
                  <c:v>2.0642487582424764</c:v>
                </c:pt>
                <c:pt idx="58">
                  <c:v>2.0568612363433103</c:v>
                </c:pt>
                <c:pt idx="59">
                  <c:v>2.0502489875800585</c:v>
                </c:pt>
                <c:pt idx="60">
                  <c:v>2.0443939224488599</c:v>
                </c:pt>
                <c:pt idx="61">
                  <c:v>2.0392701521155048</c:v>
                </c:pt>
                <c:pt idx="62">
                  <c:v>2.0348452084834792</c:v>
                </c:pt>
                <c:pt idx="63">
                  <c:v>2.0310812164017196</c:v>
                </c:pt>
                <c:pt idx="64">
                  <c:v>2.0279360081921998</c:v>
                </c:pt>
                <c:pt idx="65">
                  <c:v>2.02536417237329</c:v>
                </c:pt>
                <c:pt idx="66">
                  <c:v>2.0233180300912066</c:v>
                </c:pt>
                <c:pt idx="67">
                  <c:v>2.0217485343332871</c:v>
                </c:pt>
                <c:pt idx="68">
                  <c:v>2.0206060884702635</c:v>
                </c:pt>
                <c:pt idx="69">
                  <c:v>2.019841282049482</c:v>
                </c:pt>
                <c:pt idx="70">
                  <c:v>2.0194055430286828</c:v>
                </c:pt>
                <c:pt idx="71">
                  <c:v>2.0192517067943898</c:v>
                </c:pt>
                <c:pt idx="72">
                  <c:v>2.0193345033459171</c:v>
                </c:pt>
                <c:pt idx="73">
                  <c:v>2.0196109649433525</c:v>
                </c:pt>
                <c:pt idx="74">
                  <c:v>2.0200407573151118</c:v>
                </c:pt>
                <c:pt idx="75">
                  <c:v>2.0205864381990186</c:v>
                </c:pt>
                <c:pt idx="76">
                  <c:v>2.0212136475529063</c:v>
                </c:pt>
                <c:pt idx="77">
                  <c:v>2.0218912342204316</c:v>
                </c:pt>
                <c:pt idx="78">
                  <c:v>2.0225913241801203</c:v>
                </c:pt>
                <c:pt idx="79">
                  <c:v>2.0232893357465613</c:v>
                </c:pt>
                <c:pt idx="80">
                  <c:v>2.0239639472389133</c:v>
                </c:pt>
                <c:pt idx="81">
                  <c:v>2.0245970226907271</c:v>
                </c:pt>
                <c:pt idx="82">
                  <c:v>2.0251735011543999</c:v>
                </c:pt>
                <c:pt idx="83">
                  <c:v>2.0256812550613446</c:v>
                </c:pt>
                <c:pt idx="84">
                  <c:v>2.0261109229435439</c:v>
                </c:pt>
                <c:pt idx="85">
                  <c:v>2.0264557216117649</c:v>
                </c:pt>
                <c:pt idx="86">
                  <c:v>2.026711242628648</c:v>
                </c:pt>
                <c:pt idx="87">
                  <c:v>2.0268752376191479</c:v>
                </c:pt>
                <c:pt idx="88">
                  <c:v>2.0269473966342217</c:v>
                </c:pt>
                <c:pt idx="89">
                  <c:v>2.0269291234336384</c:v>
                </c:pt>
                <c:pt idx="90">
                  <c:v>2.0268233111873966</c:v>
                </c:pt>
                <c:pt idx="91">
                  <c:v>2.0266341217190025</c:v>
                </c:pt>
                <c:pt idx="92">
                  <c:v>2.0263667710338642</c:v>
                </c:pt>
                <c:pt idx="93">
                  <c:v>2.0260273234978059</c:v>
                </c:pt>
                <c:pt idx="94">
                  <c:v>2.025622496659127</c:v>
                </c:pt>
                <c:pt idx="95">
                  <c:v>2.0251594783471134</c:v>
                </c:pt>
                <c:pt idx="96">
                  <c:v>2.0246457573342411</c:v>
                </c:pt>
                <c:pt idx="97">
                  <c:v>2.0240889685216841</c:v>
                </c:pt>
                <c:pt idx="98">
                  <c:v>2.0234967533008517</c:v>
                </c:pt>
                <c:pt idx="99">
                  <c:v>2.0228766354595589</c:v>
                </c:pt>
                <c:pt idx="100">
                  <c:v>2.0222359127417757</c:v>
                </c:pt>
                <c:pt idx="101">
                  <c:v>2.0215815639356838</c:v>
                </c:pt>
                <c:pt idx="102">
                  <c:v>2.0209201711567211</c:v>
                </c:pt>
                <c:pt idx="103">
                  <c:v>2.0202578568105873</c:v>
                </c:pt>
                <c:pt idx="104">
                  <c:v>2.0196002345656576</c:v>
                </c:pt>
                <c:pt idx="105">
                  <c:v>2.0189523735343924</c:v>
                </c:pt>
                <c:pt idx="106">
                  <c:v>2.0183187747583475</c:v>
                </c:pt>
                <c:pt idx="107">
                  <c:v>2.0177033590101692</c:v>
                </c:pt>
                <c:pt idx="108">
                  <c:v>2.0171094648672141</c:v>
                </c:pt>
                <c:pt idx="109">
                  <c:v>2.0165398559737371</c:v>
                </c:pt>
                <c:pt idx="110">
                  <c:v>2.015996736390218</c:v>
                </c:pt>
                <c:pt idx="111">
                  <c:v>2.015481772927723</c:v>
                </c:pt>
                <c:pt idx="112">
                  <c:v>2.0149961233803602</c:v>
                </c:pt>
                <c:pt idx="113">
                  <c:v>2.0145404695980473</c:v>
                </c:pt>
                <c:pt idx="114">
                  <c:v>2.0141150543831636</c:v>
                </c:pt>
                <c:pt idx="115">
                  <c:v>2.0137197212462983</c:v>
                </c:pt>
                <c:pt idx="116">
                  <c:v>2.0133539561164966</c:v>
                </c:pt>
                <c:pt idx="117">
                  <c:v>2.0130169301683898</c:v>
                </c:pt>
                <c:pt idx="118">
                  <c:v>2.0127075430007193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608272"/>
        <c:axId val="260608664"/>
      </c:scatterChart>
      <c:valAx>
        <c:axId val="26060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Symbol"/>
                    <a:ea typeface="Symbol"/>
                    <a:cs typeface="Symbol"/>
                  </a:defRPr>
                </a:pPr>
                <a:r>
                  <a:rPr lang="en-US"/>
                  <a:t>r</a:t>
                </a:r>
              </a:p>
            </c:rich>
          </c:tx>
          <c:layout>
            <c:manualLayout>
              <c:xMode val="edge"/>
              <c:yMode val="edge"/>
              <c:x val="0.54762044028984502"/>
              <c:y val="0.875002670296235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60608664"/>
        <c:crosses val="autoZero"/>
        <c:crossBetween val="midCat"/>
      </c:valAx>
      <c:valAx>
        <c:axId val="260608664"/>
        <c:scaling>
          <c:orientation val="minMax"/>
          <c:max val="3.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Q</a:t>
                </a:r>
                <a:r>
                  <a:rPr lang="en-US" sz="1200" b="0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1.1904792180214023E-2"/>
              <c:y val="0.370001129153836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60608272"/>
        <c:crosses val="autoZero"/>
        <c:crossBetween val="midCat"/>
        <c:majorUnit val="1"/>
        <c:minorUnit val="0.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legendEntry>
      <c:layout>
        <c:manualLayout>
          <c:xMode val="edge"/>
          <c:yMode val="edge"/>
          <c:x val="0.6934541444974669"/>
          <c:y val="0.46250141144229567"/>
          <c:w val="0.23809584360428046"/>
          <c:h val="0.217500663759349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60" verticalDpi="360" copies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17899150046958"/>
          <c:y val="7.2681882151379801E-2"/>
          <c:w val="0.80208537314191986"/>
          <c:h val="0.68421220094229951"/>
        </c:manualLayout>
      </c:layout>
      <c:scatterChart>
        <c:scatterStyle val="lineMarker"/>
        <c:varyColors val="0"/>
        <c:ser>
          <c:idx val="0"/>
          <c:order val="0"/>
          <c:tx>
            <c:v>n' = 0.0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'n'' var'!$B$8:$B$126</c:f>
              <c:numCache>
                <c:formatCode>General</c:formatCode>
                <c:ptCount val="119"/>
                <c:pt idx="0">
                  <c:v>2.9305901619307798E-2</c:v>
                </c:pt>
                <c:pt idx="1">
                  <c:v>5.8611803238615597E-2</c:v>
                </c:pt>
                <c:pt idx="2">
                  <c:v>8.7917704857923384E-2</c:v>
                </c:pt>
                <c:pt idx="3">
                  <c:v>0.11722360647723119</c:v>
                </c:pt>
                <c:pt idx="4">
                  <c:v>0.23444721295446239</c:v>
                </c:pt>
                <c:pt idx="5">
                  <c:v>0.35167081943169354</c:v>
                </c:pt>
                <c:pt idx="6">
                  <c:v>0.46889442590892477</c:v>
                </c:pt>
                <c:pt idx="7">
                  <c:v>0.5861180323861559</c:v>
                </c:pt>
                <c:pt idx="8">
                  <c:v>0.70334163886338708</c:v>
                </c:pt>
                <c:pt idx="9">
                  <c:v>0.82056524534061814</c:v>
                </c:pt>
                <c:pt idx="10">
                  <c:v>0.93778885181784932</c:v>
                </c:pt>
                <c:pt idx="11">
                  <c:v>1.0550124582950806</c:v>
                </c:pt>
                <c:pt idx="12">
                  <c:v>1.1722360647723116</c:v>
                </c:pt>
                <c:pt idx="13">
                  <c:v>1.289459671249543</c:v>
                </c:pt>
                <c:pt idx="14">
                  <c:v>1.4066832777267742</c:v>
                </c:pt>
                <c:pt idx="15">
                  <c:v>1.5239068842040053</c:v>
                </c:pt>
                <c:pt idx="16">
                  <c:v>1.6411304906812367</c:v>
                </c:pt>
                <c:pt idx="17">
                  <c:v>1.7583540971584681</c:v>
                </c:pt>
                <c:pt idx="18">
                  <c:v>1.8755777036356991</c:v>
                </c:pt>
                <c:pt idx="19">
                  <c:v>1.9928013101129307</c:v>
                </c:pt>
                <c:pt idx="20">
                  <c:v>2.1100249165901621</c:v>
                </c:pt>
                <c:pt idx="21">
                  <c:v>2.2272485230673933</c:v>
                </c:pt>
                <c:pt idx="22">
                  <c:v>2.344472129544624</c:v>
                </c:pt>
                <c:pt idx="23">
                  <c:v>2.4616957360218552</c:v>
                </c:pt>
                <c:pt idx="24">
                  <c:v>2.5789193424990864</c:v>
                </c:pt>
                <c:pt idx="25">
                  <c:v>2.696142948976318</c:v>
                </c:pt>
                <c:pt idx="26">
                  <c:v>2.8133665554535496</c:v>
                </c:pt>
                <c:pt idx="27">
                  <c:v>2.9305901619307808</c:v>
                </c:pt>
                <c:pt idx="28">
                  <c:v>3.047813768408012</c:v>
                </c:pt>
                <c:pt idx="29">
                  <c:v>3.1650373748852432</c:v>
                </c:pt>
                <c:pt idx="30">
                  <c:v>3.2822609813624744</c:v>
                </c:pt>
                <c:pt idx="31">
                  <c:v>3.3994845878397055</c:v>
                </c:pt>
                <c:pt idx="32">
                  <c:v>3.5167081943169372</c:v>
                </c:pt>
                <c:pt idx="33">
                  <c:v>3.6339318007941683</c:v>
                </c:pt>
                <c:pt idx="34">
                  <c:v>3.7511554072714</c:v>
                </c:pt>
                <c:pt idx="35">
                  <c:v>3.8683790137486311</c:v>
                </c:pt>
                <c:pt idx="36">
                  <c:v>3.9856026202258623</c:v>
                </c:pt>
                <c:pt idx="37">
                  <c:v>4.1028262267030939</c:v>
                </c:pt>
                <c:pt idx="38">
                  <c:v>4.2200498331803251</c:v>
                </c:pt>
                <c:pt idx="39">
                  <c:v>4.3372734396575563</c:v>
                </c:pt>
                <c:pt idx="40">
                  <c:v>4.4544970461347875</c:v>
                </c:pt>
                <c:pt idx="41">
                  <c:v>4.5717206526120187</c:v>
                </c:pt>
                <c:pt idx="42">
                  <c:v>4.6889442590892498</c:v>
                </c:pt>
                <c:pt idx="43">
                  <c:v>4.8061678655664801</c:v>
                </c:pt>
                <c:pt idx="44">
                  <c:v>4.9233914720437104</c:v>
                </c:pt>
                <c:pt idx="45">
                  <c:v>5.0406150785209416</c:v>
                </c:pt>
                <c:pt idx="46">
                  <c:v>5.1578386849981719</c:v>
                </c:pt>
                <c:pt idx="47">
                  <c:v>5.275062291475404</c:v>
                </c:pt>
                <c:pt idx="48">
                  <c:v>5.3922858979526342</c:v>
                </c:pt>
                <c:pt idx="49">
                  <c:v>5.5095095044298645</c:v>
                </c:pt>
                <c:pt idx="50">
                  <c:v>5.6267331109070957</c:v>
                </c:pt>
                <c:pt idx="51">
                  <c:v>5.743956717384326</c:v>
                </c:pt>
                <c:pt idx="52">
                  <c:v>5.8611803238615572</c:v>
                </c:pt>
                <c:pt idx="53">
                  <c:v>5.9784039303387875</c:v>
                </c:pt>
                <c:pt idx="54">
                  <c:v>6.0956275368160187</c:v>
                </c:pt>
                <c:pt idx="55">
                  <c:v>6.2128511432932489</c:v>
                </c:pt>
                <c:pt idx="56">
                  <c:v>6.3300747497704801</c:v>
                </c:pt>
                <c:pt idx="57">
                  <c:v>6.4472983562477113</c:v>
                </c:pt>
                <c:pt idx="58">
                  <c:v>6.5645219627249416</c:v>
                </c:pt>
                <c:pt idx="59">
                  <c:v>6.6817455692021728</c:v>
                </c:pt>
                <c:pt idx="60">
                  <c:v>6.7989691756794031</c:v>
                </c:pt>
                <c:pt idx="61">
                  <c:v>6.9161927821566342</c:v>
                </c:pt>
                <c:pt idx="62">
                  <c:v>7.0334163886338645</c:v>
                </c:pt>
                <c:pt idx="63">
                  <c:v>7.1506399951110948</c:v>
                </c:pt>
                <c:pt idx="64">
                  <c:v>7.267863601588326</c:v>
                </c:pt>
                <c:pt idx="65">
                  <c:v>7.3850872080655572</c:v>
                </c:pt>
                <c:pt idx="66">
                  <c:v>7.5023108145427884</c:v>
                </c:pt>
                <c:pt idx="67">
                  <c:v>7.6195344210200187</c:v>
                </c:pt>
                <c:pt idx="68">
                  <c:v>7.7367580274972489</c:v>
                </c:pt>
                <c:pt idx="69">
                  <c:v>7.8539816339744792</c:v>
                </c:pt>
                <c:pt idx="70">
                  <c:v>7.9712052404517113</c:v>
                </c:pt>
                <c:pt idx="71">
                  <c:v>8.0884288469289416</c:v>
                </c:pt>
                <c:pt idx="72">
                  <c:v>8.2056524534061719</c:v>
                </c:pt>
                <c:pt idx="73">
                  <c:v>8.3228760598834022</c:v>
                </c:pt>
                <c:pt idx="74">
                  <c:v>8.4400996663606342</c:v>
                </c:pt>
                <c:pt idx="75">
                  <c:v>8.5573232728378645</c:v>
                </c:pt>
                <c:pt idx="76">
                  <c:v>8.6745468793150948</c:v>
                </c:pt>
                <c:pt idx="77">
                  <c:v>8.7917704857923251</c:v>
                </c:pt>
                <c:pt idx="78">
                  <c:v>8.9089940922695572</c:v>
                </c:pt>
                <c:pt idx="79">
                  <c:v>9.0262176987467893</c:v>
                </c:pt>
                <c:pt idx="80">
                  <c:v>9.1434413052240195</c:v>
                </c:pt>
                <c:pt idx="81">
                  <c:v>9.2606649117012498</c:v>
                </c:pt>
                <c:pt idx="82">
                  <c:v>9.3778885181784801</c:v>
                </c:pt>
                <c:pt idx="83">
                  <c:v>9.4951121246557104</c:v>
                </c:pt>
                <c:pt idx="84">
                  <c:v>9.6123357311329425</c:v>
                </c:pt>
                <c:pt idx="85">
                  <c:v>9.7295593376101728</c:v>
                </c:pt>
                <c:pt idx="86">
                  <c:v>9.8467829440874031</c:v>
                </c:pt>
                <c:pt idx="87">
                  <c:v>9.9640065505646334</c:v>
                </c:pt>
                <c:pt idx="88">
                  <c:v>10.081230157041864</c:v>
                </c:pt>
                <c:pt idx="89">
                  <c:v>10.198453763519096</c:v>
                </c:pt>
                <c:pt idx="90">
                  <c:v>10.315677369996326</c:v>
                </c:pt>
                <c:pt idx="91">
                  <c:v>10.432900976473556</c:v>
                </c:pt>
                <c:pt idx="92">
                  <c:v>10.550124582950787</c:v>
                </c:pt>
                <c:pt idx="93">
                  <c:v>10.667348189428019</c:v>
                </c:pt>
                <c:pt idx="94">
                  <c:v>10.784571795905249</c:v>
                </c:pt>
                <c:pt idx="95">
                  <c:v>10.901795402382479</c:v>
                </c:pt>
                <c:pt idx="96">
                  <c:v>11.019019008859711</c:v>
                </c:pt>
                <c:pt idx="97">
                  <c:v>11.136242615336942</c:v>
                </c:pt>
                <c:pt idx="98">
                  <c:v>11.253466221814174</c:v>
                </c:pt>
                <c:pt idx="99">
                  <c:v>11.370689828291404</c:v>
                </c:pt>
                <c:pt idx="100">
                  <c:v>11.487913434768634</c:v>
                </c:pt>
                <c:pt idx="101">
                  <c:v>11.605137041245865</c:v>
                </c:pt>
                <c:pt idx="102">
                  <c:v>11.722360647723095</c:v>
                </c:pt>
                <c:pt idx="103">
                  <c:v>11.839584254200327</c:v>
                </c:pt>
                <c:pt idx="104">
                  <c:v>11.956807860677557</c:v>
                </c:pt>
                <c:pt idx="105">
                  <c:v>12.074031467154787</c:v>
                </c:pt>
                <c:pt idx="106">
                  <c:v>12.191255073632018</c:v>
                </c:pt>
                <c:pt idx="107">
                  <c:v>12.308478680109248</c:v>
                </c:pt>
                <c:pt idx="108">
                  <c:v>12.42570228658648</c:v>
                </c:pt>
                <c:pt idx="109">
                  <c:v>12.54292589306371</c:v>
                </c:pt>
                <c:pt idx="110">
                  <c:v>12.660149499540941</c:v>
                </c:pt>
                <c:pt idx="111">
                  <c:v>12.777373106018171</c:v>
                </c:pt>
                <c:pt idx="112">
                  <c:v>12.894596712495403</c:v>
                </c:pt>
                <c:pt idx="113">
                  <c:v>13.011820318972633</c:v>
                </c:pt>
                <c:pt idx="114">
                  <c:v>13.129043925449865</c:v>
                </c:pt>
                <c:pt idx="115">
                  <c:v>13.246267531927096</c:v>
                </c:pt>
                <c:pt idx="116">
                  <c:v>13.363491138404326</c:v>
                </c:pt>
                <c:pt idx="117">
                  <c:v>13.480714744881558</c:v>
                </c:pt>
                <c:pt idx="118">
                  <c:v>13.597938351358788</c:v>
                </c:pt>
              </c:numCache>
            </c:numRef>
          </c:xVal>
          <c:yVal>
            <c:numRef>
              <c:f>'n'' var'!$D$8:$D$126</c:f>
              <c:numCache>
                <c:formatCode>General</c:formatCode>
                <c:ptCount val="1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       0.002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'n'' var'!$F$8:$F$126</c:f>
              <c:numCache>
                <c:formatCode>General</c:formatCode>
                <c:ptCount val="119"/>
                <c:pt idx="0">
                  <c:v>2.9305901619307798E-2</c:v>
                </c:pt>
                <c:pt idx="1">
                  <c:v>5.8611803238615597E-2</c:v>
                </c:pt>
                <c:pt idx="2">
                  <c:v>8.7917704857923384E-2</c:v>
                </c:pt>
                <c:pt idx="3">
                  <c:v>0.11722360647723119</c:v>
                </c:pt>
                <c:pt idx="4">
                  <c:v>0.23444721295446239</c:v>
                </c:pt>
                <c:pt idx="5">
                  <c:v>0.35167081943169354</c:v>
                </c:pt>
                <c:pt idx="6">
                  <c:v>0.46889442590892477</c:v>
                </c:pt>
                <c:pt idx="7">
                  <c:v>0.5861180323861559</c:v>
                </c:pt>
                <c:pt idx="8">
                  <c:v>0.70334163886338708</c:v>
                </c:pt>
                <c:pt idx="9">
                  <c:v>0.82056524534061814</c:v>
                </c:pt>
                <c:pt idx="10">
                  <c:v>0.93778885181784932</c:v>
                </c:pt>
                <c:pt idx="11">
                  <c:v>1.0550124582950806</c:v>
                </c:pt>
                <c:pt idx="12">
                  <c:v>1.1722360647723116</c:v>
                </c:pt>
                <c:pt idx="13">
                  <c:v>1.289459671249543</c:v>
                </c:pt>
                <c:pt idx="14">
                  <c:v>1.4066832777267742</c:v>
                </c:pt>
                <c:pt idx="15">
                  <c:v>1.5239068842040053</c:v>
                </c:pt>
                <c:pt idx="16">
                  <c:v>1.6411304906812367</c:v>
                </c:pt>
                <c:pt idx="17">
                  <c:v>1.7583540971584681</c:v>
                </c:pt>
                <c:pt idx="18">
                  <c:v>1.8755777036356991</c:v>
                </c:pt>
                <c:pt idx="19">
                  <c:v>1.9928013101129307</c:v>
                </c:pt>
                <c:pt idx="20">
                  <c:v>2.1100249165901621</c:v>
                </c:pt>
                <c:pt idx="21">
                  <c:v>2.2272485230673933</c:v>
                </c:pt>
                <c:pt idx="22">
                  <c:v>2.344472129544624</c:v>
                </c:pt>
                <c:pt idx="23">
                  <c:v>2.4616957360218552</c:v>
                </c:pt>
                <c:pt idx="24">
                  <c:v>2.5789193424990864</c:v>
                </c:pt>
                <c:pt idx="25">
                  <c:v>2.696142948976318</c:v>
                </c:pt>
                <c:pt idx="26">
                  <c:v>2.8133665554535496</c:v>
                </c:pt>
                <c:pt idx="27">
                  <c:v>2.9305901619307808</c:v>
                </c:pt>
                <c:pt idx="28">
                  <c:v>3.047813768408012</c:v>
                </c:pt>
                <c:pt idx="29">
                  <c:v>3.1650373748852432</c:v>
                </c:pt>
                <c:pt idx="30">
                  <c:v>3.2822609813624744</c:v>
                </c:pt>
                <c:pt idx="31">
                  <c:v>3.3994845878397055</c:v>
                </c:pt>
                <c:pt idx="32">
                  <c:v>3.5167081943169372</c:v>
                </c:pt>
                <c:pt idx="33">
                  <c:v>3.6339318007941683</c:v>
                </c:pt>
                <c:pt idx="34">
                  <c:v>3.7511554072714</c:v>
                </c:pt>
                <c:pt idx="35">
                  <c:v>3.8683790137486311</c:v>
                </c:pt>
                <c:pt idx="36">
                  <c:v>3.9856026202258623</c:v>
                </c:pt>
                <c:pt idx="37">
                  <c:v>4.1028262267030939</c:v>
                </c:pt>
                <c:pt idx="38">
                  <c:v>4.2200498331803251</c:v>
                </c:pt>
                <c:pt idx="39">
                  <c:v>4.3372734396575563</c:v>
                </c:pt>
                <c:pt idx="40">
                  <c:v>4.4544970461347875</c:v>
                </c:pt>
                <c:pt idx="41">
                  <c:v>4.5717206526120187</c:v>
                </c:pt>
                <c:pt idx="42">
                  <c:v>4.6889442590892498</c:v>
                </c:pt>
                <c:pt idx="43">
                  <c:v>4.8061678655664801</c:v>
                </c:pt>
                <c:pt idx="44">
                  <c:v>4.9233914720437104</c:v>
                </c:pt>
                <c:pt idx="45">
                  <c:v>5.0406150785209416</c:v>
                </c:pt>
                <c:pt idx="46">
                  <c:v>5.1578386849981719</c:v>
                </c:pt>
                <c:pt idx="47">
                  <c:v>5.275062291475404</c:v>
                </c:pt>
                <c:pt idx="48">
                  <c:v>5.3922858979526342</c:v>
                </c:pt>
                <c:pt idx="49">
                  <c:v>5.5095095044298645</c:v>
                </c:pt>
                <c:pt idx="50">
                  <c:v>5.6267331109070957</c:v>
                </c:pt>
                <c:pt idx="51">
                  <c:v>5.743956717384326</c:v>
                </c:pt>
                <c:pt idx="52">
                  <c:v>5.8611803238615572</c:v>
                </c:pt>
                <c:pt idx="53">
                  <c:v>5.9784039303387875</c:v>
                </c:pt>
                <c:pt idx="54">
                  <c:v>6.0956275368160187</c:v>
                </c:pt>
                <c:pt idx="55">
                  <c:v>6.2128511432932489</c:v>
                </c:pt>
                <c:pt idx="56">
                  <c:v>6.3300747497704801</c:v>
                </c:pt>
                <c:pt idx="57">
                  <c:v>6.4472983562477113</c:v>
                </c:pt>
                <c:pt idx="58">
                  <c:v>6.5645219627249416</c:v>
                </c:pt>
                <c:pt idx="59">
                  <c:v>6.6817455692021728</c:v>
                </c:pt>
                <c:pt idx="60">
                  <c:v>6.7989691756794031</c:v>
                </c:pt>
                <c:pt idx="61">
                  <c:v>6.9161927821566342</c:v>
                </c:pt>
                <c:pt idx="62">
                  <c:v>7.0334163886338645</c:v>
                </c:pt>
                <c:pt idx="63">
                  <c:v>7.1506399951110948</c:v>
                </c:pt>
                <c:pt idx="64">
                  <c:v>7.267863601588326</c:v>
                </c:pt>
                <c:pt idx="65">
                  <c:v>7.3850872080655572</c:v>
                </c:pt>
                <c:pt idx="66">
                  <c:v>7.5023108145427884</c:v>
                </c:pt>
                <c:pt idx="67">
                  <c:v>7.6195344210200187</c:v>
                </c:pt>
                <c:pt idx="68">
                  <c:v>7.7367580274972489</c:v>
                </c:pt>
                <c:pt idx="69">
                  <c:v>7.8539816339744792</c:v>
                </c:pt>
                <c:pt idx="70">
                  <c:v>7.9712052404517113</c:v>
                </c:pt>
                <c:pt idx="71">
                  <c:v>8.0884288469289416</c:v>
                </c:pt>
                <c:pt idx="72">
                  <c:v>8.2056524534061719</c:v>
                </c:pt>
                <c:pt idx="73">
                  <c:v>8.3228760598834022</c:v>
                </c:pt>
                <c:pt idx="74">
                  <c:v>8.4400996663606342</c:v>
                </c:pt>
                <c:pt idx="75">
                  <c:v>8.5573232728378645</c:v>
                </c:pt>
                <c:pt idx="76">
                  <c:v>8.6745468793150948</c:v>
                </c:pt>
                <c:pt idx="77">
                  <c:v>8.7917704857923251</c:v>
                </c:pt>
                <c:pt idx="78">
                  <c:v>8.9089940922695572</c:v>
                </c:pt>
                <c:pt idx="79">
                  <c:v>9.0262176987467893</c:v>
                </c:pt>
                <c:pt idx="80">
                  <c:v>9.1434413052240195</c:v>
                </c:pt>
                <c:pt idx="81">
                  <c:v>9.2606649117012498</c:v>
                </c:pt>
                <c:pt idx="82">
                  <c:v>9.3778885181784801</c:v>
                </c:pt>
                <c:pt idx="83">
                  <c:v>9.4951121246557104</c:v>
                </c:pt>
                <c:pt idx="84">
                  <c:v>9.6123357311329425</c:v>
                </c:pt>
                <c:pt idx="85">
                  <c:v>9.7295593376101728</c:v>
                </c:pt>
                <c:pt idx="86">
                  <c:v>9.8467829440874031</c:v>
                </c:pt>
                <c:pt idx="87">
                  <c:v>9.9640065505646334</c:v>
                </c:pt>
                <c:pt idx="88">
                  <c:v>10.081230157041864</c:v>
                </c:pt>
                <c:pt idx="89">
                  <c:v>10.198453763519096</c:v>
                </c:pt>
                <c:pt idx="90">
                  <c:v>10.315677369996326</c:v>
                </c:pt>
                <c:pt idx="91">
                  <c:v>10.432900976473556</c:v>
                </c:pt>
                <c:pt idx="92">
                  <c:v>10.550124582950787</c:v>
                </c:pt>
                <c:pt idx="93">
                  <c:v>10.667348189428019</c:v>
                </c:pt>
                <c:pt idx="94">
                  <c:v>10.784571795905249</c:v>
                </c:pt>
                <c:pt idx="95">
                  <c:v>10.901795402382479</c:v>
                </c:pt>
                <c:pt idx="96">
                  <c:v>11.019019008859711</c:v>
                </c:pt>
                <c:pt idx="97">
                  <c:v>11.136242615336942</c:v>
                </c:pt>
                <c:pt idx="98">
                  <c:v>11.253466221814174</c:v>
                </c:pt>
                <c:pt idx="99">
                  <c:v>11.370689828291404</c:v>
                </c:pt>
                <c:pt idx="100">
                  <c:v>11.487913434768634</c:v>
                </c:pt>
                <c:pt idx="101">
                  <c:v>11.605137041245865</c:v>
                </c:pt>
                <c:pt idx="102">
                  <c:v>11.722360647723095</c:v>
                </c:pt>
                <c:pt idx="103">
                  <c:v>11.839584254200327</c:v>
                </c:pt>
                <c:pt idx="104">
                  <c:v>11.956807860677557</c:v>
                </c:pt>
                <c:pt idx="105">
                  <c:v>12.074031467154787</c:v>
                </c:pt>
                <c:pt idx="106">
                  <c:v>12.191255073632018</c:v>
                </c:pt>
                <c:pt idx="107">
                  <c:v>12.308478680109248</c:v>
                </c:pt>
                <c:pt idx="108">
                  <c:v>12.42570228658648</c:v>
                </c:pt>
                <c:pt idx="109">
                  <c:v>12.54292589306371</c:v>
                </c:pt>
                <c:pt idx="110">
                  <c:v>12.660149499540941</c:v>
                </c:pt>
                <c:pt idx="111">
                  <c:v>12.777373106018171</c:v>
                </c:pt>
                <c:pt idx="112">
                  <c:v>12.894596712495403</c:v>
                </c:pt>
                <c:pt idx="113">
                  <c:v>13.011820318972633</c:v>
                </c:pt>
                <c:pt idx="114">
                  <c:v>13.129043925449865</c:v>
                </c:pt>
                <c:pt idx="115">
                  <c:v>13.246267531927096</c:v>
                </c:pt>
                <c:pt idx="116">
                  <c:v>13.363491138404326</c:v>
                </c:pt>
                <c:pt idx="117">
                  <c:v>13.480714744881558</c:v>
                </c:pt>
                <c:pt idx="118">
                  <c:v>13.597938351358788</c:v>
                </c:pt>
              </c:numCache>
            </c:numRef>
          </c:xVal>
          <c:yVal>
            <c:numRef>
              <c:f>'n'' var'!$H$8:$H$126</c:f>
              <c:numCache>
                <c:formatCode>General</c:formatCode>
                <c:ptCount val="119"/>
                <c:pt idx="0">
                  <c:v>1.561608160931538E-3</c:v>
                </c:pt>
                <c:pt idx="1">
                  <c:v>3.1204731488718718E-3</c:v>
                </c:pt>
                <c:pt idx="2">
                  <c:v>4.6766001836721083E-3</c:v>
                </c:pt>
                <c:pt idx="3">
                  <c:v>6.2299943578910666E-3</c:v>
                </c:pt>
                <c:pt idx="4">
                  <c:v>1.2416344710392768E-2</c:v>
                </c:pt>
                <c:pt idx="5">
                  <c:v>1.8559377118194886E-2</c:v>
                </c:pt>
                <c:pt idx="6">
                  <c:v>2.4659415094761772E-2</c:v>
                </c:pt>
                <c:pt idx="7">
                  <c:v>3.0716779639191061E-2</c:v>
                </c:pt>
                <c:pt idx="8">
                  <c:v>3.6731789254998537E-2</c:v>
                </c:pt>
                <c:pt idx="9">
                  <c:v>4.2704759968307804E-2</c:v>
                </c:pt>
                <c:pt idx="10">
                  <c:v>4.8636005348496769E-2</c:v>
                </c:pt>
                <c:pt idx="11">
                  <c:v>5.4525836528137583E-2</c:v>
                </c:pt>
                <c:pt idx="12">
                  <c:v>6.0374562221871764E-2</c:v>
                </c:pt>
                <c:pt idx="13">
                  <c:v>6.618248874604582E-2</c:v>
                </c:pt>
                <c:pt idx="14">
                  <c:v>7.1949920037915449E-2</c:v>
                </c:pt>
                <c:pt idx="15">
                  <c:v>7.7677157674581943E-2</c:v>
                </c:pt>
                <c:pt idx="16">
                  <c:v>8.336450089180325E-2</c:v>
                </c:pt>
                <c:pt idx="17">
                  <c:v>8.9012246602782952E-2</c:v>
                </c:pt>
                <c:pt idx="18">
                  <c:v>9.4620689416730408E-2</c:v>
                </c:pt>
                <c:pt idx="19">
                  <c:v>0.10019012165716357</c:v>
                </c:pt>
                <c:pt idx="20">
                  <c:v>0.10572083338025939</c:v>
                </c:pt>
                <c:pt idx="21">
                  <c:v>0.11121311239289533</c:v>
                </c:pt>
                <c:pt idx="22">
                  <c:v>0.11666724427066122</c:v>
                </c:pt>
                <c:pt idx="23">
                  <c:v>0.12208351237558779</c:v>
                </c:pt>
                <c:pt idx="24">
                  <c:v>0.12746219787389679</c:v>
                </c:pt>
                <c:pt idx="25">
                  <c:v>0.13280357975344648</c:v>
                </c:pt>
                <c:pt idx="26">
                  <c:v>0.13810793484114015</c:v>
                </c:pt>
                <c:pt idx="27">
                  <c:v>0.14337553782017953</c:v>
                </c:pt>
                <c:pt idx="28">
                  <c:v>0.14860666124711863</c:v>
                </c:pt>
                <c:pt idx="29">
                  <c:v>0.15380157556885354</c:v>
                </c:pt>
                <c:pt idx="30">
                  <c:v>0.15896054913940649</c:v>
                </c:pt>
                <c:pt idx="31">
                  <c:v>0.16408384823664035</c:v>
                </c:pt>
                <c:pt idx="32">
                  <c:v>0.16917173707877531</c:v>
                </c:pt>
                <c:pt idx="33">
                  <c:v>0.17422447784080941</c:v>
                </c:pt>
                <c:pt idx="34">
                  <c:v>0.17924233067079398</c:v>
                </c:pt>
                <c:pt idx="35">
                  <c:v>0.18422555370598193</c:v>
                </c:pt>
                <c:pt idx="36">
                  <c:v>0.18917440308881928</c:v>
                </c:pt>
                <c:pt idx="37">
                  <c:v>0.19408913298285735</c:v>
                </c:pt>
                <c:pt idx="38">
                  <c:v>0.19896999558848139</c:v>
                </c:pt>
                <c:pt idx="39">
                  <c:v>0.20381724115853617</c:v>
                </c:pt>
                <c:pt idx="40">
                  <c:v>0.20863111801383938</c:v>
                </c:pt>
                <c:pt idx="41">
                  <c:v>0.21341187255853888</c:v>
                </c:pt>
                <c:pt idx="42">
                  <c:v>0.21815974929536208</c:v>
                </c:pt>
                <c:pt idx="43">
                  <c:v>0.22287499084073781</c:v>
                </c:pt>
                <c:pt idx="44">
                  <c:v>0.22755783793979245</c:v>
                </c:pt>
                <c:pt idx="45">
                  <c:v>0.23220852948124149</c:v>
                </c:pt>
                <c:pt idx="46">
                  <c:v>0.23682730251212336</c:v>
                </c:pt>
                <c:pt idx="47">
                  <c:v>0.24141439225245342</c:v>
                </c:pt>
                <c:pt idx="48">
                  <c:v>0.24597003210973678</c:v>
                </c:pt>
                <c:pt idx="49">
                  <c:v>0.25049445369336132</c:v>
                </c:pt>
                <c:pt idx="50">
                  <c:v>0.25498788682889073</c:v>
                </c:pt>
                <c:pt idx="51">
                  <c:v>0.25945055957222929</c:v>
                </c:pt>
                <c:pt idx="52">
                  <c:v>0.2638826982236594</c:v>
                </c:pt>
                <c:pt idx="53">
                  <c:v>0.26828452734179742</c:v>
                </c:pt>
                <c:pt idx="54">
                  <c:v>0.27265626975741064</c:v>
                </c:pt>
                <c:pt idx="55">
                  <c:v>0.27699814658712762</c:v>
                </c:pt>
                <c:pt idx="56">
                  <c:v>0.28131037724704167</c:v>
                </c:pt>
                <c:pt idx="57">
                  <c:v>0.28559317946619511</c:v>
                </c:pt>
                <c:pt idx="58">
                  <c:v>0.28984676929997522</c:v>
                </c:pt>
                <c:pt idx="59">
                  <c:v>0.29407136114336785</c:v>
                </c:pt>
                <c:pt idx="60">
                  <c:v>0.29826716774413509</c:v>
                </c:pt>
                <c:pt idx="61">
                  <c:v>0.30243440021587065</c:v>
                </c:pt>
                <c:pt idx="62">
                  <c:v>0.30657326805094709</c:v>
                </c:pt>
                <c:pt idx="63">
                  <c:v>0.31068397913337142</c:v>
                </c:pt>
                <c:pt idx="64">
                  <c:v>0.31476673975151603</c:v>
                </c:pt>
                <c:pt idx="65">
                  <c:v>0.31882175461077344</c:v>
                </c:pt>
                <c:pt idx="66">
                  <c:v>0.32284922684608119</c:v>
                </c:pt>
                <c:pt idx="67">
                  <c:v>0.32684935803436255</c:v>
                </c:pt>
                <c:pt idx="68">
                  <c:v>0.33082234820686041</c:v>
                </c:pt>
                <c:pt idx="69">
                  <c:v>0.33476839586137386</c:v>
                </c:pt>
                <c:pt idx="70">
                  <c:v>0.33868769797439213</c:v>
                </c:pt>
                <c:pt idx="71">
                  <c:v>0.34258045001313187</c:v>
                </c:pt>
                <c:pt idx="72">
                  <c:v>0.3464468459474781</c:v>
                </c:pt>
                <c:pt idx="73">
                  <c:v>0.35028707826182959</c:v>
                </c:pt>
                <c:pt idx="74">
                  <c:v>0.35410133796684506</c:v>
                </c:pt>
                <c:pt idx="75">
                  <c:v>0.35788981461108849</c:v>
                </c:pt>
                <c:pt idx="76">
                  <c:v>0.36165269629260222</c:v>
                </c:pt>
                <c:pt idx="77">
                  <c:v>0.36539016967035753</c:v>
                </c:pt>
                <c:pt idx="78">
                  <c:v>0.36910241997563598</c:v>
                </c:pt>
                <c:pt idx="79">
                  <c:v>0.37278963102330109</c:v>
                </c:pt>
                <c:pt idx="80">
                  <c:v>0.37645198522299506</c:v>
                </c:pt>
                <c:pt idx="81">
                  <c:v>0.38008966359023211</c:v>
                </c:pt>
                <c:pt idx="82">
                  <c:v>0.38370284575740721</c:v>
                </c:pt>
                <c:pt idx="83">
                  <c:v>0.38729170998471607</c:v>
                </c:pt>
                <c:pt idx="84">
                  <c:v>0.39085643317098795</c:v>
                </c:pt>
                <c:pt idx="85">
                  <c:v>0.3943971908644277</c:v>
                </c:pt>
                <c:pt idx="86">
                  <c:v>0.39791415727327095</c:v>
                </c:pt>
                <c:pt idx="87">
                  <c:v>0.40140750527635849</c:v>
                </c:pt>
                <c:pt idx="88">
                  <c:v>0.40487740643361869</c:v>
                </c:pt>
                <c:pt idx="89">
                  <c:v>0.40832403099646919</c:v>
                </c:pt>
                <c:pt idx="90">
                  <c:v>0.41174754791813217</c:v>
                </c:pt>
                <c:pt idx="91">
                  <c:v>0.41514812486387176</c:v>
                </c:pt>
                <c:pt idx="92">
                  <c:v>0.41852592822113788</c:v>
                </c:pt>
                <c:pt idx="93">
                  <c:v>0.42188112310964199</c:v>
                </c:pt>
                <c:pt idx="94">
                  <c:v>0.42521387339133943</c:v>
                </c:pt>
                <c:pt idx="95">
                  <c:v>0.42852434168033915</c:v>
                </c:pt>
                <c:pt idx="96">
                  <c:v>0.43181268935272954</c:v>
                </c:pt>
                <c:pt idx="97">
                  <c:v>0.43507907655632561</c:v>
                </c:pt>
                <c:pt idx="98">
                  <c:v>0.43832366222033903</c:v>
                </c:pt>
                <c:pt idx="99">
                  <c:v>0.44154660406496848</c:v>
                </c:pt>
                <c:pt idx="100">
                  <c:v>0.44474805861091393</c:v>
                </c:pt>
                <c:pt idx="101">
                  <c:v>0.44792818118881272</c:v>
                </c:pt>
                <c:pt idx="102">
                  <c:v>0.45108712594860045</c:v>
                </c:pt>
                <c:pt idx="103">
                  <c:v>0.45422504586879764</c:v>
                </c:pt>
                <c:pt idx="104">
                  <c:v>0.45734209276571935</c:v>
                </c:pt>
                <c:pt idx="105">
                  <c:v>0.46043841730261093</c:v>
                </c:pt>
                <c:pt idx="106">
                  <c:v>0.46351416899871256</c:v>
                </c:pt>
                <c:pt idx="107">
                  <c:v>0.46656949623824717</c:v>
                </c:pt>
                <c:pt idx="108">
                  <c:v>0.46960454627933945</c:v>
                </c:pt>
                <c:pt idx="109">
                  <c:v>0.47261946526285881</c:v>
                </c:pt>
                <c:pt idx="110">
                  <c:v>0.47561439822119733</c:v>
                </c:pt>
                <c:pt idx="111">
                  <c:v>0.47858948908697019</c:v>
                </c:pt>
                <c:pt idx="112">
                  <c:v>0.48154488070165036</c:v>
                </c:pt>
                <c:pt idx="113">
                  <c:v>0.48448071482413424</c:v>
                </c:pt>
                <c:pt idx="114">
                  <c:v>0.48739713213923397</c:v>
                </c:pt>
                <c:pt idx="115">
                  <c:v>0.49029427226610567</c:v>
                </c:pt>
                <c:pt idx="116">
                  <c:v>0.49317227376661044</c:v>
                </c:pt>
                <c:pt idx="117">
                  <c:v>0.49603127415360238</c:v>
                </c:pt>
                <c:pt idx="118">
                  <c:v>0.49887140989915624</c:v>
                </c:pt>
              </c:numCache>
            </c:numRef>
          </c:yVal>
          <c:smooth val="0"/>
        </c:ser>
        <c:ser>
          <c:idx val="2"/>
          <c:order val="2"/>
          <c:tx>
            <c:v>       0.01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'n'' var'!$J$8:$J$126</c:f>
              <c:numCache>
                <c:formatCode>General</c:formatCode>
                <c:ptCount val="119"/>
                <c:pt idx="0">
                  <c:v>2.9305901619307798E-2</c:v>
                </c:pt>
                <c:pt idx="1">
                  <c:v>5.8611803238615597E-2</c:v>
                </c:pt>
                <c:pt idx="2">
                  <c:v>8.7917704857923384E-2</c:v>
                </c:pt>
                <c:pt idx="3">
                  <c:v>0.11722360647723119</c:v>
                </c:pt>
                <c:pt idx="4">
                  <c:v>0.23444721295446239</c:v>
                </c:pt>
                <c:pt idx="5">
                  <c:v>0.35167081943169354</c:v>
                </c:pt>
                <c:pt idx="6">
                  <c:v>0.46889442590892477</c:v>
                </c:pt>
                <c:pt idx="7">
                  <c:v>0.5861180323861559</c:v>
                </c:pt>
                <c:pt idx="8">
                  <c:v>0.70334163886338708</c:v>
                </c:pt>
                <c:pt idx="9">
                  <c:v>0.82056524534061814</c:v>
                </c:pt>
                <c:pt idx="10">
                  <c:v>0.93778885181784932</c:v>
                </c:pt>
                <c:pt idx="11">
                  <c:v>1.0550124582950806</c:v>
                </c:pt>
                <c:pt idx="12">
                  <c:v>1.1722360647723116</c:v>
                </c:pt>
                <c:pt idx="13">
                  <c:v>1.289459671249543</c:v>
                </c:pt>
                <c:pt idx="14">
                  <c:v>1.4066832777267742</c:v>
                </c:pt>
                <c:pt idx="15">
                  <c:v>1.5239068842040053</c:v>
                </c:pt>
                <c:pt idx="16">
                  <c:v>1.6411304906812367</c:v>
                </c:pt>
                <c:pt idx="17">
                  <c:v>1.7583540971584681</c:v>
                </c:pt>
                <c:pt idx="18">
                  <c:v>1.8755777036356991</c:v>
                </c:pt>
                <c:pt idx="19">
                  <c:v>1.9928013101129307</c:v>
                </c:pt>
                <c:pt idx="20">
                  <c:v>2.1100249165901621</c:v>
                </c:pt>
                <c:pt idx="21">
                  <c:v>2.2272485230673933</c:v>
                </c:pt>
                <c:pt idx="22">
                  <c:v>2.344472129544624</c:v>
                </c:pt>
                <c:pt idx="23">
                  <c:v>2.4616957360218552</c:v>
                </c:pt>
                <c:pt idx="24">
                  <c:v>2.5789193424990864</c:v>
                </c:pt>
                <c:pt idx="25">
                  <c:v>2.696142948976318</c:v>
                </c:pt>
                <c:pt idx="26">
                  <c:v>2.8133665554535496</c:v>
                </c:pt>
                <c:pt idx="27">
                  <c:v>2.9305901619307808</c:v>
                </c:pt>
                <c:pt idx="28">
                  <c:v>3.047813768408012</c:v>
                </c:pt>
                <c:pt idx="29">
                  <c:v>3.1650373748852432</c:v>
                </c:pt>
                <c:pt idx="30">
                  <c:v>3.2822609813624744</c:v>
                </c:pt>
                <c:pt idx="31">
                  <c:v>3.3994845878397055</c:v>
                </c:pt>
                <c:pt idx="32">
                  <c:v>3.5167081943169372</c:v>
                </c:pt>
                <c:pt idx="33">
                  <c:v>3.6339318007941683</c:v>
                </c:pt>
                <c:pt idx="34">
                  <c:v>3.7511554072714</c:v>
                </c:pt>
                <c:pt idx="35">
                  <c:v>3.8683790137486311</c:v>
                </c:pt>
                <c:pt idx="36">
                  <c:v>3.9856026202258623</c:v>
                </c:pt>
                <c:pt idx="37">
                  <c:v>4.1028262267030939</c:v>
                </c:pt>
                <c:pt idx="38">
                  <c:v>4.2200498331803251</c:v>
                </c:pt>
                <c:pt idx="39">
                  <c:v>4.3372734396575563</c:v>
                </c:pt>
                <c:pt idx="40">
                  <c:v>4.4544970461347875</c:v>
                </c:pt>
                <c:pt idx="41">
                  <c:v>4.5717206526120187</c:v>
                </c:pt>
                <c:pt idx="42">
                  <c:v>4.6889442590892498</c:v>
                </c:pt>
                <c:pt idx="43">
                  <c:v>4.8061678655664801</c:v>
                </c:pt>
                <c:pt idx="44">
                  <c:v>4.9233914720437104</c:v>
                </c:pt>
                <c:pt idx="45">
                  <c:v>5.0406150785209416</c:v>
                </c:pt>
                <c:pt idx="46">
                  <c:v>5.1578386849981719</c:v>
                </c:pt>
                <c:pt idx="47">
                  <c:v>5.275062291475404</c:v>
                </c:pt>
                <c:pt idx="48">
                  <c:v>5.3922858979526342</c:v>
                </c:pt>
                <c:pt idx="49">
                  <c:v>5.5095095044298645</c:v>
                </c:pt>
                <c:pt idx="50">
                  <c:v>5.6267331109070957</c:v>
                </c:pt>
                <c:pt idx="51">
                  <c:v>5.743956717384326</c:v>
                </c:pt>
                <c:pt idx="52">
                  <c:v>5.8611803238615572</c:v>
                </c:pt>
                <c:pt idx="53">
                  <c:v>5.9784039303387875</c:v>
                </c:pt>
                <c:pt idx="54">
                  <c:v>6.0956275368160187</c:v>
                </c:pt>
                <c:pt idx="55">
                  <c:v>6.2128511432932489</c:v>
                </c:pt>
                <c:pt idx="56">
                  <c:v>6.3300747497704801</c:v>
                </c:pt>
                <c:pt idx="57">
                  <c:v>6.4472983562477113</c:v>
                </c:pt>
                <c:pt idx="58">
                  <c:v>6.5645219627249416</c:v>
                </c:pt>
                <c:pt idx="59">
                  <c:v>6.6817455692021728</c:v>
                </c:pt>
                <c:pt idx="60">
                  <c:v>6.7989691756794031</c:v>
                </c:pt>
                <c:pt idx="61">
                  <c:v>6.9161927821566342</c:v>
                </c:pt>
                <c:pt idx="62">
                  <c:v>7.0334163886338645</c:v>
                </c:pt>
                <c:pt idx="63">
                  <c:v>7.1506399951110948</c:v>
                </c:pt>
                <c:pt idx="64">
                  <c:v>7.267863601588326</c:v>
                </c:pt>
                <c:pt idx="65">
                  <c:v>7.3850872080655572</c:v>
                </c:pt>
                <c:pt idx="66">
                  <c:v>7.5023108145427884</c:v>
                </c:pt>
                <c:pt idx="67">
                  <c:v>7.6195344210200187</c:v>
                </c:pt>
                <c:pt idx="68">
                  <c:v>7.7367580274972489</c:v>
                </c:pt>
                <c:pt idx="69">
                  <c:v>7.8539816339744792</c:v>
                </c:pt>
                <c:pt idx="70">
                  <c:v>7.9712052404517113</c:v>
                </c:pt>
                <c:pt idx="71">
                  <c:v>8.0884288469289416</c:v>
                </c:pt>
                <c:pt idx="72">
                  <c:v>8.2056524534061719</c:v>
                </c:pt>
                <c:pt idx="73">
                  <c:v>8.3228760598834022</c:v>
                </c:pt>
                <c:pt idx="74">
                  <c:v>8.4400996663606342</c:v>
                </c:pt>
                <c:pt idx="75">
                  <c:v>8.5573232728378645</c:v>
                </c:pt>
                <c:pt idx="76">
                  <c:v>8.6745468793150948</c:v>
                </c:pt>
                <c:pt idx="77">
                  <c:v>8.7917704857923251</c:v>
                </c:pt>
                <c:pt idx="78">
                  <c:v>8.9089940922695572</c:v>
                </c:pt>
                <c:pt idx="79">
                  <c:v>9.0262176987467893</c:v>
                </c:pt>
                <c:pt idx="80">
                  <c:v>9.1434413052240195</c:v>
                </c:pt>
                <c:pt idx="81">
                  <c:v>9.2606649117012498</c:v>
                </c:pt>
                <c:pt idx="82">
                  <c:v>9.3778885181784801</c:v>
                </c:pt>
                <c:pt idx="83">
                  <c:v>9.4951121246557104</c:v>
                </c:pt>
                <c:pt idx="84">
                  <c:v>9.6123357311329425</c:v>
                </c:pt>
                <c:pt idx="85">
                  <c:v>9.7295593376101728</c:v>
                </c:pt>
                <c:pt idx="86">
                  <c:v>9.8467829440874031</c:v>
                </c:pt>
                <c:pt idx="87">
                  <c:v>9.9640065505646334</c:v>
                </c:pt>
                <c:pt idx="88">
                  <c:v>10.081230157041864</c:v>
                </c:pt>
                <c:pt idx="89">
                  <c:v>10.198453763519096</c:v>
                </c:pt>
                <c:pt idx="90">
                  <c:v>10.315677369996326</c:v>
                </c:pt>
                <c:pt idx="91">
                  <c:v>10.432900976473556</c:v>
                </c:pt>
                <c:pt idx="92">
                  <c:v>10.550124582950787</c:v>
                </c:pt>
                <c:pt idx="93">
                  <c:v>10.667348189428019</c:v>
                </c:pt>
                <c:pt idx="94">
                  <c:v>10.784571795905249</c:v>
                </c:pt>
                <c:pt idx="95">
                  <c:v>10.901795402382479</c:v>
                </c:pt>
                <c:pt idx="96">
                  <c:v>11.019019008859711</c:v>
                </c:pt>
                <c:pt idx="97">
                  <c:v>11.136242615336942</c:v>
                </c:pt>
                <c:pt idx="98">
                  <c:v>11.253466221814174</c:v>
                </c:pt>
                <c:pt idx="99">
                  <c:v>11.370689828291404</c:v>
                </c:pt>
                <c:pt idx="100">
                  <c:v>11.487913434768634</c:v>
                </c:pt>
                <c:pt idx="101">
                  <c:v>11.605137041245865</c:v>
                </c:pt>
                <c:pt idx="102">
                  <c:v>11.722360647723095</c:v>
                </c:pt>
                <c:pt idx="103">
                  <c:v>11.839584254200327</c:v>
                </c:pt>
                <c:pt idx="104">
                  <c:v>11.956807860677557</c:v>
                </c:pt>
                <c:pt idx="105">
                  <c:v>12.074031467154787</c:v>
                </c:pt>
                <c:pt idx="106">
                  <c:v>12.191255073632018</c:v>
                </c:pt>
                <c:pt idx="107">
                  <c:v>12.308478680109248</c:v>
                </c:pt>
                <c:pt idx="108">
                  <c:v>12.42570228658648</c:v>
                </c:pt>
                <c:pt idx="109">
                  <c:v>12.54292589306371</c:v>
                </c:pt>
                <c:pt idx="110">
                  <c:v>12.660149499540941</c:v>
                </c:pt>
                <c:pt idx="111">
                  <c:v>12.777373106018171</c:v>
                </c:pt>
                <c:pt idx="112">
                  <c:v>12.894596712495403</c:v>
                </c:pt>
                <c:pt idx="113">
                  <c:v>13.011820318972633</c:v>
                </c:pt>
                <c:pt idx="114">
                  <c:v>13.129043925449865</c:v>
                </c:pt>
                <c:pt idx="115">
                  <c:v>13.246267531927096</c:v>
                </c:pt>
                <c:pt idx="116">
                  <c:v>13.363491138404326</c:v>
                </c:pt>
                <c:pt idx="117">
                  <c:v>13.480714744881558</c:v>
                </c:pt>
                <c:pt idx="118">
                  <c:v>13.597938351358788</c:v>
                </c:pt>
              </c:numCache>
            </c:numRef>
          </c:xVal>
          <c:yVal>
            <c:numRef>
              <c:f>'n'' var'!$L$8:$L$126</c:f>
              <c:numCache>
                <c:formatCode>General</c:formatCode>
                <c:ptCount val="119"/>
                <c:pt idx="0">
                  <c:v>7.7806607879200573E-3</c:v>
                </c:pt>
                <c:pt idx="1">
                  <c:v>1.5493255379544379E-2</c:v>
                </c:pt>
                <c:pt idx="2">
                  <c:v>2.3138418730903276E-2</c:v>
                </c:pt>
                <c:pt idx="3">
                  <c:v>3.0716779639191061E-2</c:v>
                </c:pt>
                <c:pt idx="4">
                  <c:v>6.0374562221872097E-2</c:v>
                </c:pt>
                <c:pt idx="5">
                  <c:v>8.9012246602782286E-2</c:v>
                </c:pt>
                <c:pt idx="6">
                  <c:v>0.11666724427066077</c:v>
                </c:pt>
                <c:pt idx="7">
                  <c:v>0.14337553782017864</c:v>
                </c:pt>
                <c:pt idx="8">
                  <c:v>0.16917173707877164</c:v>
                </c:pt>
                <c:pt idx="9">
                  <c:v>0.1940891329828579</c:v>
                </c:pt>
                <c:pt idx="10">
                  <c:v>0.21815974929536253</c:v>
                </c:pt>
                <c:pt idx="11">
                  <c:v>0.24141439225245309</c:v>
                </c:pt>
                <c:pt idx="12">
                  <c:v>0.26388269822365928</c:v>
                </c:pt>
                <c:pt idx="13">
                  <c:v>0.28559317946619667</c:v>
                </c:pt>
                <c:pt idx="14">
                  <c:v>0.3065732680509482</c:v>
                </c:pt>
                <c:pt idx="15">
                  <c:v>0.3268493580343621</c:v>
                </c:pt>
                <c:pt idx="16">
                  <c:v>0.34644684594747832</c:v>
                </c:pt>
                <c:pt idx="17">
                  <c:v>0.36539016967035831</c:v>
                </c:pt>
                <c:pt idx="18">
                  <c:v>0.38370284575740699</c:v>
                </c:pt>
                <c:pt idx="19">
                  <c:v>0.40140750527635916</c:v>
                </c:pt>
                <c:pt idx="20">
                  <c:v>0.41852592822113854</c:v>
                </c:pt>
                <c:pt idx="21">
                  <c:v>0.43507907655632583</c:v>
                </c:pt>
                <c:pt idx="22">
                  <c:v>0.45108712594860101</c:v>
                </c:pt>
                <c:pt idx="23">
                  <c:v>0.46656949623824784</c:v>
                </c:pt>
                <c:pt idx="24">
                  <c:v>0.48154488070165102</c:v>
                </c:pt>
                <c:pt idx="25">
                  <c:v>0.49603127415360304</c:v>
                </c:pt>
                <c:pt idx="26">
                  <c:v>0.51004599993626232</c:v>
                </c:pt>
                <c:pt idx="27">
                  <c:v>0.52360573583967485</c:v>
                </c:pt>
                <c:pt idx="28">
                  <c:v>0.53672653899693246</c:v>
                </c:pt>
                <c:pt idx="29">
                  <c:v>0.54942386979528823</c:v>
                </c:pt>
                <c:pt idx="30">
                  <c:v>0.56171261484285062</c:v>
                </c:pt>
                <c:pt idx="31">
                  <c:v>0.57360710902886825</c:v>
                </c:pt>
                <c:pt idx="32">
                  <c:v>0.58512115671405529</c:v>
                </c:pt>
                <c:pt idx="33">
                  <c:v>0.59626805208592981</c:v>
                </c:pt>
                <c:pt idx="34">
                  <c:v>0.60706059871270368</c:v>
                </c:pt>
                <c:pt idx="35">
                  <c:v>0.61751112832789623</c:v>
                </c:pt>
                <c:pt idx="36">
                  <c:v>0.62763151887653712</c:v>
                </c:pt>
                <c:pt idx="37">
                  <c:v>0.63743321185255941</c:v>
                </c:pt>
                <c:pt idx="38">
                  <c:v>0.64692722895578658</c:v>
                </c:pt>
                <c:pt idx="39">
                  <c:v>0.65612418809575335</c:v>
                </c:pt>
                <c:pt idx="40">
                  <c:v>0.66503431876850305</c:v>
                </c:pt>
                <c:pt idx="41">
                  <c:v>0.67366747683142703</c:v>
                </c:pt>
                <c:pt idx="42">
                  <c:v>0.68203315870020731</c:v>
                </c:pt>
                <c:pt idx="43">
                  <c:v>0.69014051499094098</c:v>
                </c:pt>
                <c:pt idx="44">
                  <c:v>0.69799836362958434</c:v>
                </c:pt>
                <c:pt idx="45">
                  <c:v>0.70561520244996401</c:v>
                </c:pt>
                <c:pt idx="46">
                  <c:v>0.71299922130073601</c:v>
                </c:pt>
                <c:pt idx="47">
                  <c:v>0.72015831368085137</c:v>
                </c:pt>
                <c:pt idx="48">
                  <c:v>0.72710008792229053</c:v>
                </c:pt>
                <c:pt idx="49">
                  <c:v>0.73383187793807603</c:v>
                </c:pt>
                <c:pt idx="50">
                  <c:v>0.74036075355283582</c:v>
                </c:pt>
                <c:pt idx="51">
                  <c:v>0.7466935304325002</c:v>
                </c:pt>
                <c:pt idx="52">
                  <c:v>0.75283677962903983</c:v>
                </c:pt>
                <c:pt idx="53">
                  <c:v>0.7587968367555108</c:v>
                </c:pt>
                <c:pt idx="54">
                  <c:v>0.76457981080605864</c:v>
                </c:pt>
                <c:pt idx="55">
                  <c:v>0.77019159263493997</c:v>
                </c:pt>
                <c:pt idx="56">
                  <c:v>0.77563786310805549</c:v>
                </c:pt>
                <c:pt idx="57">
                  <c:v>0.78092410093994291</c:v>
                </c:pt>
                <c:pt idx="58">
                  <c:v>0.78605559022865901</c:v>
                </c:pt>
                <c:pt idx="59">
                  <c:v>0.79103742770047814</c:v>
                </c:pt>
                <c:pt idx="60">
                  <c:v>0.79587452967585481</c:v>
                </c:pt>
                <c:pt idx="61">
                  <c:v>0.80057163876764137</c:v>
                </c:pt>
                <c:pt idx="62">
                  <c:v>0.80513333032210399</c:v>
                </c:pt>
                <c:pt idx="63">
                  <c:v>0.80956401861286398</c:v>
                </c:pt>
                <c:pt idx="64">
                  <c:v>0.81386796279748042</c:v>
                </c:pt>
                <c:pt idx="65">
                  <c:v>0.8180492726460018</c:v>
                </c:pt>
                <c:pt idx="66">
                  <c:v>0.82211191405044215</c:v>
                </c:pt>
                <c:pt idx="67">
                  <c:v>0.82605971432377678</c:v>
                </c:pt>
                <c:pt idx="68">
                  <c:v>0.8298963672967099</c:v>
                </c:pt>
                <c:pt idx="69">
                  <c:v>0.83362543822013535</c:v>
                </c:pt>
                <c:pt idx="70">
                  <c:v>0.83725036848089651</c:v>
                </c:pt>
                <c:pt idx="71">
                  <c:v>0.84077448013814737</c:v>
                </c:pt>
                <c:pt idx="72">
                  <c:v>0.8442009802873236</c:v>
                </c:pt>
                <c:pt idx="73">
                  <c:v>0.84753296525845645</c:v>
                </c:pt>
                <c:pt idx="74">
                  <c:v>0.85077342465528982</c:v>
                </c:pt>
                <c:pt idx="75">
                  <c:v>0.85392524524140656</c:v>
                </c:pt>
                <c:pt idx="76">
                  <c:v>0.85699121467932327</c:v>
                </c:pt>
                <c:pt idx="77">
                  <c:v>0.85997402512827226</c:v>
                </c:pt>
                <c:pt idx="78">
                  <c:v>0.8628762767061664</c:v>
                </c:pt>
                <c:pt idx="79">
                  <c:v>0.86570048082102169</c:v>
                </c:pt>
                <c:pt idx="80">
                  <c:v>0.86844906337690331</c:v>
                </c:pt>
                <c:pt idx="81">
                  <c:v>0.87112436785926206</c:v>
                </c:pt>
                <c:pt idx="82">
                  <c:v>0.873728658304331</c:v>
                </c:pt>
                <c:pt idx="83">
                  <c:v>0.87626412215707128</c:v>
                </c:pt>
                <c:pt idx="84">
                  <c:v>0.87873287302197789</c:v>
                </c:pt>
                <c:pt idx="85">
                  <c:v>0.88113695331088104</c:v>
                </c:pt>
                <c:pt idx="86">
                  <c:v>0.88347833679172316</c:v>
                </c:pt>
                <c:pt idx="87">
                  <c:v>0.88575893104212733</c:v>
                </c:pt>
                <c:pt idx="88">
                  <c:v>0.88798057981142575</c:v>
                </c:pt>
                <c:pt idx="89">
                  <c:v>0.8901450652946723</c:v>
                </c:pt>
                <c:pt idx="90">
                  <c:v>0.89225411032202295</c:v>
                </c:pt>
                <c:pt idx="91">
                  <c:v>0.8943093804667358</c:v>
                </c:pt>
                <c:pt idx="92">
                  <c:v>0.89631248607491354</c:v>
                </c:pt>
                <c:pt idx="93">
                  <c:v>0.89826498421998924</c:v>
                </c:pt>
                <c:pt idx="94">
                  <c:v>0.90016838058483806</c:v>
                </c:pt>
                <c:pt idx="95">
                  <c:v>0.90202413127428482</c:v>
                </c:pt>
                <c:pt idx="96">
                  <c:v>0.90383364456066684</c:v>
                </c:pt>
                <c:pt idx="97">
                  <c:v>0.90559828256501074</c:v>
                </c:pt>
                <c:pt idx="98">
                  <c:v>0.90731936287627801</c:v>
                </c:pt>
                <c:pt idx="99">
                  <c:v>0.90899816011104051</c:v>
                </c:pt>
                <c:pt idx="100">
                  <c:v>0.91063590741585376</c:v>
                </c:pt>
                <c:pt idx="101">
                  <c:v>0.91223379791450765</c:v>
                </c:pt>
                <c:pt idx="102">
                  <c:v>0.91379298610224824</c:v>
                </c:pt>
                <c:pt idx="103">
                  <c:v>0.91531458918898478</c:v>
                </c:pt>
                <c:pt idx="104">
                  <c:v>0.91679968839341452</c:v>
                </c:pt>
                <c:pt idx="105">
                  <c:v>0.91824933018992572</c:v>
                </c:pt>
                <c:pt idx="106">
                  <c:v>0.91966452751006478</c:v>
                </c:pt>
                <c:pt idx="107">
                  <c:v>0.92104626090028408</c:v>
                </c:pt>
                <c:pt idx="108">
                  <c:v>0.92239547963762292</c:v>
                </c:pt>
                <c:pt idx="109">
                  <c:v>0.92371310280490537</c:v>
                </c:pt>
                <c:pt idx="110">
                  <c:v>0.92500002032698259</c:v>
                </c:pt>
                <c:pt idx="111">
                  <c:v>0.92625709396948341</c:v>
                </c:pt>
                <c:pt idx="112">
                  <c:v>0.92748515830148337</c:v>
                </c:pt>
                <c:pt idx="113">
                  <c:v>0.92868502162344679</c:v>
                </c:pt>
                <c:pt idx="114">
                  <c:v>0.92985746686174375</c:v>
                </c:pt>
                <c:pt idx="115">
                  <c:v>0.9310032524309938</c:v>
                </c:pt>
                <c:pt idx="116">
                  <c:v>0.93212311306544149</c:v>
                </c:pt>
                <c:pt idx="117">
                  <c:v>0.93321776062051931</c:v>
                </c:pt>
                <c:pt idx="118">
                  <c:v>0.9342878848457119</c:v>
                </c:pt>
              </c:numCache>
            </c:numRef>
          </c:yVal>
          <c:smooth val="0"/>
        </c:ser>
        <c:ser>
          <c:idx val="3"/>
          <c:order val="3"/>
          <c:tx>
            <c:v>       0.02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'n'' var'!$N$8:$N$126</c:f>
              <c:numCache>
                <c:formatCode>General</c:formatCode>
                <c:ptCount val="119"/>
                <c:pt idx="0">
                  <c:v>2.9305901619307798E-2</c:v>
                </c:pt>
                <c:pt idx="1">
                  <c:v>5.8611803238615597E-2</c:v>
                </c:pt>
                <c:pt idx="2">
                  <c:v>8.7917704857923384E-2</c:v>
                </c:pt>
                <c:pt idx="3">
                  <c:v>0.11722360647723119</c:v>
                </c:pt>
                <c:pt idx="4">
                  <c:v>0.23444721295446239</c:v>
                </c:pt>
                <c:pt idx="5">
                  <c:v>0.35167081943169354</c:v>
                </c:pt>
                <c:pt idx="6">
                  <c:v>0.46889442590892477</c:v>
                </c:pt>
                <c:pt idx="7">
                  <c:v>0.5861180323861559</c:v>
                </c:pt>
                <c:pt idx="8">
                  <c:v>0.70334163886338708</c:v>
                </c:pt>
                <c:pt idx="9">
                  <c:v>0.82056524534061814</c:v>
                </c:pt>
                <c:pt idx="10">
                  <c:v>0.93778885181784932</c:v>
                </c:pt>
                <c:pt idx="11">
                  <c:v>1.0550124582950806</c:v>
                </c:pt>
                <c:pt idx="12">
                  <c:v>1.1722360647723116</c:v>
                </c:pt>
                <c:pt idx="13">
                  <c:v>1.289459671249543</c:v>
                </c:pt>
                <c:pt idx="14">
                  <c:v>1.4066832777267742</c:v>
                </c:pt>
                <c:pt idx="15">
                  <c:v>1.5239068842040053</c:v>
                </c:pt>
                <c:pt idx="16">
                  <c:v>1.6411304906812367</c:v>
                </c:pt>
                <c:pt idx="17">
                  <c:v>1.7583540971584681</c:v>
                </c:pt>
                <c:pt idx="18">
                  <c:v>1.8755777036356991</c:v>
                </c:pt>
                <c:pt idx="19">
                  <c:v>1.9928013101129307</c:v>
                </c:pt>
                <c:pt idx="20">
                  <c:v>2.1100249165901621</c:v>
                </c:pt>
                <c:pt idx="21">
                  <c:v>2.2272485230673933</c:v>
                </c:pt>
                <c:pt idx="22">
                  <c:v>2.344472129544624</c:v>
                </c:pt>
                <c:pt idx="23">
                  <c:v>2.4616957360218552</c:v>
                </c:pt>
                <c:pt idx="24">
                  <c:v>2.5789193424990864</c:v>
                </c:pt>
                <c:pt idx="25">
                  <c:v>2.696142948976318</c:v>
                </c:pt>
                <c:pt idx="26">
                  <c:v>2.8133665554535496</c:v>
                </c:pt>
                <c:pt idx="27">
                  <c:v>2.9305901619307808</c:v>
                </c:pt>
                <c:pt idx="28">
                  <c:v>3.047813768408012</c:v>
                </c:pt>
                <c:pt idx="29">
                  <c:v>3.1650373748852432</c:v>
                </c:pt>
                <c:pt idx="30">
                  <c:v>3.2822609813624744</c:v>
                </c:pt>
                <c:pt idx="31">
                  <c:v>3.3994845878397055</c:v>
                </c:pt>
                <c:pt idx="32">
                  <c:v>3.5167081943169372</c:v>
                </c:pt>
                <c:pt idx="33">
                  <c:v>3.6339318007941683</c:v>
                </c:pt>
                <c:pt idx="34">
                  <c:v>3.7511554072714</c:v>
                </c:pt>
                <c:pt idx="35">
                  <c:v>3.8683790137486311</c:v>
                </c:pt>
                <c:pt idx="36">
                  <c:v>3.9856026202258623</c:v>
                </c:pt>
                <c:pt idx="37">
                  <c:v>4.1028262267030939</c:v>
                </c:pt>
                <c:pt idx="38">
                  <c:v>4.2200498331803251</c:v>
                </c:pt>
                <c:pt idx="39">
                  <c:v>4.3372734396575563</c:v>
                </c:pt>
                <c:pt idx="40">
                  <c:v>4.4544970461347875</c:v>
                </c:pt>
                <c:pt idx="41">
                  <c:v>4.5717206526120187</c:v>
                </c:pt>
                <c:pt idx="42">
                  <c:v>4.6889442590892498</c:v>
                </c:pt>
                <c:pt idx="43">
                  <c:v>4.8061678655664801</c:v>
                </c:pt>
                <c:pt idx="44">
                  <c:v>4.9233914720437104</c:v>
                </c:pt>
                <c:pt idx="45">
                  <c:v>5.0406150785209416</c:v>
                </c:pt>
                <c:pt idx="46">
                  <c:v>5.1578386849981719</c:v>
                </c:pt>
                <c:pt idx="47">
                  <c:v>5.275062291475404</c:v>
                </c:pt>
                <c:pt idx="48">
                  <c:v>5.3922858979526342</c:v>
                </c:pt>
                <c:pt idx="49">
                  <c:v>5.5095095044298645</c:v>
                </c:pt>
                <c:pt idx="50">
                  <c:v>5.6267331109070957</c:v>
                </c:pt>
                <c:pt idx="51">
                  <c:v>5.743956717384326</c:v>
                </c:pt>
                <c:pt idx="52">
                  <c:v>5.8611803238615572</c:v>
                </c:pt>
                <c:pt idx="53">
                  <c:v>5.9784039303387875</c:v>
                </c:pt>
                <c:pt idx="54">
                  <c:v>6.0956275368160187</c:v>
                </c:pt>
                <c:pt idx="55">
                  <c:v>6.2128511432932489</c:v>
                </c:pt>
                <c:pt idx="56">
                  <c:v>6.3300747497704801</c:v>
                </c:pt>
                <c:pt idx="57">
                  <c:v>6.4472983562477113</c:v>
                </c:pt>
                <c:pt idx="58">
                  <c:v>6.5645219627249416</c:v>
                </c:pt>
                <c:pt idx="59">
                  <c:v>6.6817455692021728</c:v>
                </c:pt>
                <c:pt idx="60">
                  <c:v>6.7989691756794031</c:v>
                </c:pt>
                <c:pt idx="61">
                  <c:v>6.9161927821566342</c:v>
                </c:pt>
                <c:pt idx="62">
                  <c:v>7.0334163886338645</c:v>
                </c:pt>
                <c:pt idx="63">
                  <c:v>7.1506399951110948</c:v>
                </c:pt>
                <c:pt idx="64">
                  <c:v>7.267863601588326</c:v>
                </c:pt>
                <c:pt idx="65">
                  <c:v>7.3850872080655572</c:v>
                </c:pt>
                <c:pt idx="66">
                  <c:v>7.5023108145427884</c:v>
                </c:pt>
                <c:pt idx="67">
                  <c:v>7.6195344210200187</c:v>
                </c:pt>
                <c:pt idx="68">
                  <c:v>7.7367580274972489</c:v>
                </c:pt>
                <c:pt idx="69">
                  <c:v>7.8539816339744792</c:v>
                </c:pt>
                <c:pt idx="70">
                  <c:v>7.9712052404517113</c:v>
                </c:pt>
                <c:pt idx="71">
                  <c:v>8.0884288469289416</c:v>
                </c:pt>
                <c:pt idx="72">
                  <c:v>8.2056524534061719</c:v>
                </c:pt>
                <c:pt idx="73">
                  <c:v>8.3228760598834022</c:v>
                </c:pt>
                <c:pt idx="74">
                  <c:v>8.4400996663606342</c:v>
                </c:pt>
                <c:pt idx="75">
                  <c:v>8.5573232728378645</c:v>
                </c:pt>
                <c:pt idx="76">
                  <c:v>8.6745468793150948</c:v>
                </c:pt>
                <c:pt idx="77">
                  <c:v>8.7917704857923251</c:v>
                </c:pt>
                <c:pt idx="78">
                  <c:v>8.9089940922695572</c:v>
                </c:pt>
                <c:pt idx="79">
                  <c:v>9.0262176987467893</c:v>
                </c:pt>
                <c:pt idx="80">
                  <c:v>9.1434413052240195</c:v>
                </c:pt>
                <c:pt idx="81">
                  <c:v>9.2606649117012498</c:v>
                </c:pt>
                <c:pt idx="82">
                  <c:v>9.3778885181784801</c:v>
                </c:pt>
                <c:pt idx="83">
                  <c:v>9.4951121246557104</c:v>
                </c:pt>
                <c:pt idx="84">
                  <c:v>9.6123357311329425</c:v>
                </c:pt>
                <c:pt idx="85">
                  <c:v>9.7295593376101728</c:v>
                </c:pt>
                <c:pt idx="86">
                  <c:v>9.8467829440874031</c:v>
                </c:pt>
                <c:pt idx="87">
                  <c:v>9.9640065505646334</c:v>
                </c:pt>
                <c:pt idx="88">
                  <c:v>10.081230157041864</c:v>
                </c:pt>
                <c:pt idx="89">
                  <c:v>10.198453763519096</c:v>
                </c:pt>
                <c:pt idx="90">
                  <c:v>10.315677369996326</c:v>
                </c:pt>
                <c:pt idx="91">
                  <c:v>10.432900976473556</c:v>
                </c:pt>
                <c:pt idx="92">
                  <c:v>10.550124582950787</c:v>
                </c:pt>
                <c:pt idx="93">
                  <c:v>10.667348189428019</c:v>
                </c:pt>
                <c:pt idx="94">
                  <c:v>10.784571795905249</c:v>
                </c:pt>
                <c:pt idx="95">
                  <c:v>10.901795402382479</c:v>
                </c:pt>
                <c:pt idx="96">
                  <c:v>11.019019008859711</c:v>
                </c:pt>
                <c:pt idx="97">
                  <c:v>11.136242615336942</c:v>
                </c:pt>
                <c:pt idx="98">
                  <c:v>11.253466221814174</c:v>
                </c:pt>
                <c:pt idx="99">
                  <c:v>11.370689828291404</c:v>
                </c:pt>
                <c:pt idx="100">
                  <c:v>11.487913434768634</c:v>
                </c:pt>
                <c:pt idx="101">
                  <c:v>11.605137041245865</c:v>
                </c:pt>
                <c:pt idx="102">
                  <c:v>11.722360647723095</c:v>
                </c:pt>
                <c:pt idx="103">
                  <c:v>11.839584254200327</c:v>
                </c:pt>
                <c:pt idx="104">
                  <c:v>11.956807860677557</c:v>
                </c:pt>
                <c:pt idx="105">
                  <c:v>12.074031467154787</c:v>
                </c:pt>
                <c:pt idx="106">
                  <c:v>12.191255073632018</c:v>
                </c:pt>
                <c:pt idx="107">
                  <c:v>12.308478680109248</c:v>
                </c:pt>
                <c:pt idx="108">
                  <c:v>12.42570228658648</c:v>
                </c:pt>
                <c:pt idx="109">
                  <c:v>12.54292589306371</c:v>
                </c:pt>
                <c:pt idx="110">
                  <c:v>12.660149499540941</c:v>
                </c:pt>
                <c:pt idx="111">
                  <c:v>12.777373106018171</c:v>
                </c:pt>
                <c:pt idx="112">
                  <c:v>12.894596712495403</c:v>
                </c:pt>
                <c:pt idx="113">
                  <c:v>13.011820318972633</c:v>
                </c:pt>
                <c:pt idx="114">
                  <c:v>13.129043925449865</c:v>
                </c:pt>
                <c:pt idx="115">
                  <c:v>13.246267531927096</c:v>
                </c:pt>
                <c:pt idx="116">
                  <c:v>13.363491138404326</c:v>
                </c:pt>
                <c:pt idx="117">
                  <c:v>13.480714744881558</c:v>
                </c:pt>
                <c:pt idx="118">
                  <c:v>13.597938351358788</c:v>
                </c:pt>
              </c:numCache>
            </c:numRef>
          </c:xVal>
          <c:yVal>
            <c:numRef>
              <c:f>'n'' var'!$P$8:$P$126</c:f>
              <c:numCache>
                <c:formatCode>General</c:formatCode>
                <c:ptCount val="119"/>
                <c:pt idx="0">
                  <c:v>1.5493255379544379E-2</c:v>
                </c:pt>
                <c:pt idx="1">
                  <c:v>3.0716779639191061E-2</c:v>
                </c:pt>
                <c:pt idx="2">
                  <c:v>4.5675578822348184E-2</c:v>
                </c:pt>
                <c:pt idx="3">
                  <c:v>6.0374562221872097E-2</c:v>
                </c:pt>
                <c:pt idx="4">
                  <c:v>0.11666724427066077</c:v>
                </c:pt>
                <c:pt idx="5">
                  <c:v>0.16917173707877164</c:v>
                </c:pt>
                <c:pt idx="6">
                  <c:v>0.21815974929536275</c:v>
                </c:pt>
                <c:pt idx="7">
                  <c:v>0.26388269822365873</c:v>
                </c:pt>
                <c:pt idx="8">
                  <c:v>0.3065732680509482</c:v>
                </c:pt>
                <c:pt idx="9">
                  <c:v>0.3464468459474791</c:v>
                </c:pt>
                <c:pt idx="10">
                  <c:v>0.38370284575740676</c:v>
                </c:pt>
                <c:pt idx="11">
                  <c:v>0.41852592822113865</c:v>
                </c:pt>
                <c:pt idx="12">
                  <c:v>0.4510871259486009</c:v>
                </c:pt>
                <c:pt idx="13">
                  <c:v>0.48154488070165136</c:v>
                </c:pt>
                <c:pt idx="14">
                  <c:v>0.51004599993626221</c:v>
                </c:pt>
                <c:pt idx="15">
                  <c:v>0.53672653899693223</c:v>
                </c:pt>
                <c:pt idx="16">
                  <c:v>0.56171261484285062</c:v>
                </c:pt>
                <c:pt idx="17">
                  <c:v>0.58512115671405529</c:v>
                </c:pt>
                <c:pt idx="18">
                  <c:v>0.60706059871270346</c:v>
                </c:pt>
                <c:pt idx="19">
                  <c:v>0.62763151887653712</c:v>
                </c:pt>
                <c:pt idx="20">
                  <c:v>0.64692722895578636</c:v>
                </c:pt>
                <c:pt idx="21">
                  <c:v>0.66503431876850305</c:v>
                </c:pt>
                <c:pt idx="22">
                  <c:v>0.68203315870020709</c:v>
                </c:pt>
                <c:pt idx="23">
                  <c:v>0.69799836362958434</c:v>
                </c:pt>
                <c:pt idx="24">
                  <c:v>0.71299922130073601</c:v>
                </c:pt>
                <c:pt idx="25">
                  <c:v>0.72710008792229064</c:v>
                </c:pt>
                <c:pt idx="26">
                  <c:v>0.74036075355283604</c:v>
                </c:pt>
                <c:pt idx="27">
                  <c:v>0.75283677962904005</c:v>
                </c:pt>
                <c:pt idx="28">
                  <c:v>0.76457981080605886</c:v>
                </c:pt>
                <c:pt idx="29">
                  <c:v>0.77563786310805583</c:v>
                </c:pt>
                <c:pt idx="30">
                  <c:v>0.78605559022865934</c:v>
                </c:pt>
                <c:pt idx="31">
                  <c:v>0.79587452967585515</c:v>
                </c:pt>
                <c:pt idx="32">
                  <c:v>0.80513333032210432</c:v>
                </c:pt>
                <c:pt idx="33">
                  <c:v>0.81386796279748086</c:v>
                </c:pt>
                <c:pt idx="34">
                  <c:v>0.82211191405044248</c:v>
                </c:pt>
                <c:pt idx="35">
                  <c:v>0.82989636729671035</c:v>
                </c:pt>
                <c:pt idx="36">
                  <c:v>0.83725036848089696</c:v>
                </c:pt>
                <c:pt idx="37">
                  <c:v>0.84420098028732415</c:v>
                </c:pt>
                <c:pt idx="38">
                  <c:v>0.85077342465529027</c:v>
                </c:pt>
                <c:pt idx="39">
                  <c:v>0.85699121467932371</c:v>
                </c:pt>
                <c:pt idx="40">
                  <c:v>0.86287627670616684</c:v>
                </c:pt>
                <c:pt idx="41">
                  <c:v>0.86844906337690375</c:v>
                </c:pt>
                <c:pt idx="42">
                  <c:v>0.87372865830433133</c:v>
                </c:pt>
                <c:pt idx="43">
                  <c:v>0.87873287302197822</c:v>
                </c:pt>
                <c:pt idx="44">
                  <c:v>0.8834783367917235</c:v>
                </c:pt>
                <c:pt idx="45">
                  <c:v>0.88798057981142609</c:v>
                </c:pt>
                <c:pt idx="46">
                  <c:v>0.89225411032202329</c:v>
                </c:pt>
                <c:pt idx="47">
                  <c:v>0.89631248607491387</c:v>
                </c:pt>
                <c:pt idx="48">
                  <c:v>0.90016838058483839</c:v>
                </c:pt>
                <c:pt idx="49">
                  <c:v>0.90383364456066706</c:v>
                </c:pt>
                <c:pt idx="50">
                  <c:v>0.90731936287627823</c:v>
                </c:pt>
                <c:pt idx="51">
                  <c:v>0.9106359074158541</c:v>
                </c:pt>
                <c:pt idx="52">
                  <c:v>0.91379298610224846</c:v>
                </c:pt>
                <c:pt idx="53">
                  <c:v>0.91679968839341475</c:v>
                </c:pt>
                <c:pt idx="54">
                  <c:v>0.919664527510065</c:v>
                </c:pt>
                <c:pt idx="55">
                  <c:v>0.92239547963762314</c:v>
                </c:pt>
                <c:pt idx="56">
                  <c:v>0.92500002032698281</c:v>
                </c:pt>
                <c:pt idx="57">
                  <c:v>0.92748515830148359</c:v>
                </c:pt>
                <c:pt idx="58">
                  <c:v>0.92985746686174386</c:v>
                </c:pt>
                <c:pt idx="59">
                  <c:v>0.93212311306544171</c:v>
                </c:pt>
                <c:pt idx="60">
                  <c:v>0.93428788484571212</c:v>
                </c:pt>
                <c:pt idx="61">
                  <c:v>0.93635721621945178</c:v>
                </c:pt>
                <c:pt idx="62">
                  <c:v>0.93833621072539275</c:v>
                </c:pt>
                <c:pt idx="63">
                  <c:v>0.94022966322126666</c:v>
                </c:pt>
                <c:pt idx="64">
                  <c:v>0.94204208015965163</c:v>
                </c:pt>
                <c:pt idx="65">
                  <c:v>0.9437776984531101</c:v>
                </c:pt>
                <c:pt idx="66">
                  <c:v>0.9454405030309373</c:v>
                </c:pt>
                <c:pt idx="67">
                  <c:v>0.94703424318218343</c:v>
                </c:pt>
                <c:pt idx="68">
                  <c:v>0.94856244777254561</c:v>
                </c:pt>
                <c:pt idx="69">
                  <c:v>0.95002843941619619</c:v>
                </c:pt>
                <c:pt idx="70">
                  <c:v>0.95143534767758686</c:v>
                </c:pt>
                <c:pt idx="71">
                  <c:v>0.95278612137269769</c:v>
                </c:pt>
                <c:pt idx="72">
                  <c:v>0.95408354003405327</c:v>
                </c:pt>
                <c:pt idx="73">
                  <c:v>0.95533022459907624</c:v>
                </c:pt>
                <c:pt idx="74">
                  <c:v>0.95652864737695342</c:v>
                </c:pt>
                <c:pt idx="75">
                  <c:v>0.95768114134512783</c:v>
                </c:pt>
                <c:pt idx="76">
                  <c:v>0.95878990882277959</c:v>
                </c:pt>
                <c:pt idx="77">
                  <c:v>0.95985702956518271</c:v>
                </c:pt>
                <c:pt idx="78">
                  <c:v>0.96088446831962204</c:v>
                </c:pt>
                <c:pt idx="79">
                  <c:v>0.96187408188058132</c:v>
                </c:pt>
                <c:pt idx="80">
                  <c:v>0.96282762567917279</c:v>
                </c:pt>
                <c:pt idx="81">
                  <c:v>0.96374675993923697</c:v>
                </c:pt>
                <c:pt idx="82">
                  <c:v>0.96463305543019273</c:v>
                </c:pt>
                <c:pt idx="83">
                  <c:v>0.96548799884454539</c:v>
                </c:pt>
                <c:pt idx="84">
                  <c:v>0.96631299782594626</c:v>
                </c:pt>
                <c:pt idx="85">
                  <c:v>0.96710938567183635</c:v>
                </c:pt>
                <c:pt idx="86">
                  <c:v>0.96787842573298333</c:v>
                </c:pt>
                <c:pt idx="87">
                  <c:v>0.96862131553062325</c:v>
                </c:pt>
                <c:pt idx="88">
                  <c:v>0.96933919061044105</c:v>
                </c:pt>
                <c:pt idx="89">
                  <c:v>0.97003312815125475</c:v>
                </c:pt>
                <c:pt idx="90">
                  <c:v>0.97070415034499979</c:v>
                </c:pt>
                <c:pt idx="91">
                  <c:v>0.97135322756343334</c:v>
                </c:pt>
                <c:pt idx="92">
                  <c:v>0.97198128132589245</c:v>
                </c:pt>
                <c:pt idx="93">
                  <c:v>0.97258918708142683</c:v>
                </c:pt>
                <c:pt idx="94">
                  <c:v>0.97317777681769435</c:v>
                </c:pt>
                <c:pt idx="95">
                  <c:v>0.97374784150813787</c:v>
                </c:pt>
                <c:pt idx="96">
                  <c:v>0.97430013340815813</c:v>
                </c:pt>
                <c:pt idx="97">
                  <c:v>0.97483536821025174</c:v>
                </c:pt>
                <c:pt idx="98">
                  <c:v>0.97535422706739061</c:v>
                </c:pt>
                <c:pt idx="99">
                  <c:v>0.97585735849327571</c:v>
                </c:pt>
                <c:pt idx="100">
                  <c:v>0.97634538014750516</c:v>
                </c:pt>
                <c:pt idx="101">
                  <c:v>0.97681888051313936</c:v>
                </c:pt>
                <c:pt idx="102">
                  <c:v>0.977278420473637</c:v>
                </c:pt>
                <c:pt idx="103">
                  <c:v>0.97772453479565313</c:v>
                </c:pt>
                <c:pt idx="104">
                  <c:v>0.97815773352375401</c:v>
                </c:pt>
                <c:pt idx="105">
                  <c:v>0.97857850329268714</c:v>
                </c:pt>
                <c:pt idx="106">
                  <c:v>0.97898730856246419</c:v>
                </c:pt>
                <c:pt idx="107">
                  <c:v>0.97938459278116097</c:v>
                </c:pt>
                <c:pt idx="108">
                  <c:v>0.97977077948000701</c:v>
                </c:pt>
                <c:pt idx="109">
                  <c:v>0.9801462733050289</c:v>
                </c:pt>
                <c:pt idx="110">
                  <c:v>0.98051146098923092</c:v>
                </c:pt>
                <c:pt idx="111">
                  <c:v>0.98086671226902566</c:v>
                </c:pt>
                <c:pt idx="112">
                  <c:v>0.98121238074838457</c:v>
                </c:pt>
                <c:pt idx="113">
                  <c:v>0.98154880471394734</c:v>
                </c:pt>
                <c:pt idx="114">
                  <c:v>0.98187630790411418</c:v>
                </c:pt>
                <c:pt idx="115">
                  <c:v>0.982195200234949</c:v>
                </c:pt>
                <c:pt idx="116">
                  <c:v>0.98250577848553322</c:v>
                </c:pt>
                <c:pt idx="117">
                  <c:v>0.98280832694523934</c:v>
                </c:pt>
                <c:pt idx="118">
                  <c:v>0.98310311802523354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609448"/>
        <c:axId val="259842752"/>
      </c:scatterChart>
      <c:valAx>
        <c:axId val="260609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Symbol"/>
                    <a:ea typeface="Symbol"/>
                    <a:cs typeface="Symbol"/>
                  </a:defRPr>
                </a:pPr>
                <a:r>
                  <a:rPr lang="en-US"/>
                  <a:t>r</a:t>
                </a:r>
              </a:p>
            </c:rich>
          </c:tx>
          <c:layout>
            <c:manualLayout>
              <c:xMode val="edge"/>
              <c:yMode val="edge"/>
              <c:x val="0.55654903442500558"/>
              <c:y val="0.874688857614881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59842752"/>
        <c:crosses val="autoZero"/>
        <c:crossBetween val="midCat"/>
      </c:valAx>
      <c:valAx>
        <c:axId val="259842752"/>
        <c:scaling>
          <c:orientation val="minMax"/>
          <c:max val="1.2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Q</a:t>
                </a:r>
                <a:r>
                  <a:rPr lang="en-US" sz="1200" b="0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a</a:t>
                </a:r>
              </a:p>
            </c:rich>
          </c:tx>
          <c:layout>
            <c:manualLayout>
              <c:xMode val="edge"/>
              <c:yMode val="edge"/>
              <c:x val="1.1904792180214023E-2"/>
              <c:y val="0.368421954353545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60609448"/>
        <c:crosses val="autoZero"/>
        <c:crossBetween val="midCat"/>
        <c:majorUnit val="0.5"/>
        <c:minorUnit val="0.2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legendEntry>
      <c:layout>
        <c:manualLayout>
          <c:xMode val="edge"/>
          <c:yMode val="edge"/>
          <c:x val="0.71726377952755904"/>
          <c:y val="0.51879817654372151"/>
          <c:w val="0.23809584360428046"/>
          <c:h val="0.218045646454139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60" verticalDpi="360" copies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32180323014854"/>
          <c:y val="7.2500221253116615E-2"/>
          <c:w val="0.81994256141224087"/>
          <c:h val="0.68500209046048111"/>
        </c:manualLayout>
      </c:layout>
      <c:scatterChart>
        <c:scatterStyle val="lineMarker"/>
        <c:varyColors val="0"/>
        <c:ser>
          <c:idx val="0"/>
          <c:order val="0"/>
          <c:tx>
            <c:v>n' = 0.0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'n'' var'!$B$8:$B$126</c:f>
              <c:numCache>
                <c:formatCode>General</c:formatCode>
                <c:ptCount val="119"/>
                <c:pt idx="0">
                  <c:v>2.9305901619307798E-2</c:v>
                </c:pt>
                <c:pt idx="1">
                  <c:v>5.8611803238615597E-2</c:v>
                </c:pt>
                <c:pt idx="2">
                  <c:v>8.7917704857923384E-2</c:v>
                </c:pt>
                <c:pt idx="3">
                  <c:v>0.11722360647723119</c:v>
                </c:pt>
                <c:pt idx="4">
                  <c:v>0.23444721295446239</c:v>
                </c:pt>
                <c:pt idx="5">
                  <c:v>0.35167081943169354</c:v>
                </c:pt>
                <c:pt idx="6">
                  <c:v>0.46889442590892477</c:v>
                </c:pt>
                <c:pt idx="7">
                  <c:v>0.5861180323861559</c:v>
                </c:pt>
                <c:pt idx="8">
                  <c:v>0.70334163886338708</c:v>
                </c:pt>
                <c:pt idx="9">
                  <c:v>0.82056524534061814</c:v>
                </c:pt>
                <c:pt idx="10">
                  <c:v>0.93778885181784932</c:v>
                </c:pt>
                <c:pt idx="11">
                  <c:v>1.0550124582950806</c:v>
                </c:pt>
                <c:pt idx="12">
                  <c:v>1.1722360647723116</c:v>
                </c:pt>
                <c:pt idx="13">
                  <c:v>1.289459671249543</c:v>
                </c:pt>
                <c:pt idx="14">
                  <c:v>1.4066832777267742</c:v>
                </c:pt>
                <c:pt idx="15">
                  <c:v>1.5239068842040053</c:v>
                </c:pt>
                <c:pt idx="16">
                  <c:v>1.6411304906812367</c:v>
                </c:pt>
                <c:pt idx="17">
                  <c:v>1.7583540971584681</c:v>
                </c:pt>
                <c:pt idx="18">
                  <c:v>1.8755777036356991</c:v>
                </c:pt>
                <c:pt idx="19">
                  <c:v>1.9928013101129307</c:v>
                </c:pt>
                <c:pt idx="20">
                  <c:v>2.1100249165901621</c:v>
                </c:pt>
                <c:pt idx="21">
                  <c:v>2.2272485230673933</c:v>
                </c:pt>
                <c:pt idx="22">
                  <c:v>2.344472129544624</c:v>
                </c:pt>
                <c:pt idx="23">
                  <c:v>2.4616957360218552</c:v>
                </c:pt>
                <c:pt idx="24">
                  <c:v>2.5789193424990864</c:v>
                </c:pt>
                <c:pt idx="25">
                  <c:v>2.696142948976318</c:v>
                </c:pt>
                <c:pt idx="26">
                  <c:v>2.8133665554535496</c:v>
                </c:pt>
                <c:pt idx="27">
                  <c:v>2.9305901619307808</c:v>
                </c:pt>
                <c:pt idx="28">
                  <c:v>3.047813768408012</c:v>
                </c:pt>
                <c:pt idx="29">
                  <c:v>3.1650373748852432</c:v>
                </c:pt>
                <c:pt idx="30">
                  <c:v>3.2822609813624744</c:v>
                </c:pt>
                <c:pt idx="31">
                  <c:v>3.3994845878397055</c:v>
                </c:pt>
                <c:pt idx="32">
                  <c:v>3.5167081943169372</c:v>
                </c:pt>
                <c:pt idx="33">
                  <c:v>3.6339318007941683</c:v>
                </c:pt>
                <c:pt idx="34">
                  <c:v>3.7511554072714</c:v>
                </c:pt>
                <c:pt idx="35">
                  <c:v>3.8683790137486311</c:v>
                </c:pt>
                <c:pt idx="36">
                  <c:v>3.9856026202258623</c:v>
                </c:pt>
                <c:pt idx="37">
                  <c:v>4.1028262267030939</c:v>
                </c:pt>
                <c:pt idx="38">
                  <c:v>4.2200498331803251</c:v>
                </c:pt>
                <c:pt idx="39">
                  <c:v>4.3372734396575563</c:v>
                </c:pt>
                <c:pt idx="40">
                  <c:v>4.4544970461347875</c:v>
                </c:pt>
                <c:pt idx="41">
                  <c:v>4.5717206526120187</c:v>
                </c:pt>
                <c:pt idx="42">
                  <c:v>4.6889442590892498</c:v>
                </c:pt>
                <c:pt idx="43">
                  <c:v>4.8061678655664801</c:v>
                </c:pt>
                <c:pt idx="44">
                  <c:v>4.9233914720437104</c:v>
                </c:pt>
                <c:pt idx="45">
                  <c:v>5.0406150785209416</c:v>
                </c:pt>
                <c:pt idx="46">
                  <c:v>5.1578386849981719</c:v>
                </c:pt>
                <c:pt idx="47">
                  <c:v>5.275062291475404</c:v>
                </c:pt>
                <c:pt idx="48">
                  <c:v>5.3922858979526342</c:v>
                </c:pt>
                <c:pt idx="49">
                  <c:v>5.5095095044298645</c:v>
                </c:pt>
                <c:pt idx="50">
                  <c:v>5.6267331109070957</c:v>
                </c:pt>
                <c:pt idx="51">
                  <c:v>5.743956717384326</c:v>
                </c:pt>
                <c:pt idx="52">
                  <c:v>5.8611803238615572</c:v>
                </c:pt>
                <c:pt idx="53">
                  <c:v>5.9784039303387875</c:v>
                </c:pt>
                <c:pt idx="54">
                  <c:v>6.0956275368160187</c:v>
                </c:pt>
                <c:pt idx="55">
                  <c:v>6.2128511432932489</c:v>
                </c:pt>
                <c:pt idx="56">
                  <c:v>6.3300747497704801</c:v>
                </c:pt>
                <c:pt idx="57">
                  <c:v>6.4472983562477113</c:v>
                </c:pt>
                <c:pt idx="58">
                  <c:v>6.5645219627249416</c:v>
                </c:pt>
                <c:pt idx="59">
                  <c:v>6.6817455692021728</c:v>
                </c:pt>
                <c:pt idx="60">
                  <c:v>6.7989691756794031</c:v>
                </c:pt>
                <c:pt idx="61">
                  <c:v>6.9161927821566342</c:v>
                </c:pt>
                <c:pt idx="62">
                  <c:v>7.0334163886338645</c:v>
                </c:pt>
                <c:pt idx="63">
                  <c:v>7.1506399951110948</c:v>
                </c:pt>
                <c:pt idx="64">
                  <c:v>7.267863601588326</c:v>
                </c:pt>
                <c:pt idx="65">
                  <c:v>7.3850872080655572</c:v>
                </c:pt>
                <c:pt idx="66">
                  <c:v>7.5023108145427884</c:v>
                </c:pt>
                <c:pt idx="67">
                  <c:v>7.6195344210200187</c:v>
                </c:pt>
                <c:pt idx="68">
                  <c:v>7.7367580274972489</c:v>
                </c:pt>
                <c:pt idx="69">
                  <c:v>7.8539816339744792</c:v>
                </c:pt>
                <c:pt idx="70">
                  <c:v>7.9712052404517113</c:v>
                </c:pt>
                <c:pt idx="71">
                  <c:v>8.0884288469289416</c:v>
                </c:pt>
                <c:pt idx="72">
                  <c:v>8.2056524534061719</c:v>
                </c:pt>
                <c:pt idx="73">
                  <c:v>8.3228760598834022</c:v>
                </c:pt>
                <c:pt idx="74">
                  <c:v>8.4400996663606342</c:v>
                </c:pt>
                <c:pt idx="75">
                  <c:v>8.5573232728378645</c:v>
                </c:pt>
                <c:pt idx="76">
                  <c:v>8.6745468793150948</c:v>
                </c:pt>
                <c:pt idx="77">
                  <c:v>8.7917704857923251</c:v>
                </c:pt>
                <c:pt idx="78">
                  <c:v>8.9089940922695572</c:v>
                </c:pt>
                <c:pt idx="79">
                  <c:v>9.0262176987467893</c:v>
                </c:pt>
                <c:pt idx="80">
                  <c:v>9.1434413052240195</c:v>
                </c:pt>
                <c:pt idx="81">
                  <c:v>9.2606649117012498</c:v>
                </c:pt>
                <c:pt idx="82">
                  <c:v>9.3778885181784801</c:v>
                </c:pt>
                <c:pt idx="83">
                  <c:v>9.4951121246557104</c:v>
                </c:pt>
                <c:pt idx="84">
                  <c:v>9.6123357311329425</c:v>
                </c:pt>
                <c:pt idx="85">
                  <c:v>9.7295593376101728</c:v>
                </c:pt>
                <c:pt idx="86">
                  <c:v>9.8467829440874031</c:v>
                </c:pt>
                <c:pt idx="87">
                  <c:v>9.9640065505646334</c:v>
                </c:pt>
                <c:pt idx="88">
                  <c:v>10.081230157041864</c:v>
                </c:pt>
                <c:pt idx="89">
                  <c:v>10.198453763519096</c:v>
                </c:pt>
                <c:pt idx="90">
                  <c:v>10.315677369996326</c:v>
                </c:pt>
                <c:pt idx="91">
                  <c:v>10.432900976473556</c:v>
                </c:pt>
                <c:pt idx="92">
                  <c:v>10.550124582950787</c:v>
                </c:pt>
                <c:pt idx="93">
                  <c:v>10.667348189428019</c:v>
                </c:pt>
                <c:pt idx="94">
                  <c:v>10.784571795905249</c:v>
                </c:pt>
                <c:pt idx="95">
                  <c:v>10.901795402382479</c:v>
                </c:pt>
                <c:pt idx="96">
                  <c:v>11.019019008859711</c:v>
                </c:pt>
                <c:pt idx="97">
                  <c:v>11.136242615336942</c:v>
                </c:pt>
                <c:pt idx="98">
                  <c:v>11.253466221814174</c:v>
                </c:pt>
                <c:pt idx="99">
                  <c:v>11.370689828291404</c:v>
                </c:pt>
                <c:pt idx="100">
                  <c:v>11.487913434768634</c:v>
                </c:pt>
                <c:pt idx="101">
                  <c:v>11.605137041245865</c:v>
                </c:pt>
                <c:pt idx="102">
                  <c:v>11.722360647723095</c:v>
                </c:pt>
                <c:pt idx="103">
                  <c:v>11.839584254200327</c:v>
                </c:pt>
                <c:pt idx="104">
                  <c:v>11.956807860677557</c:v>
                </c:pt>
                <c:pt idx="105">
                  <c:v>12.074031467154787</c:v>
                </c:pt>
                <c:pt idx="106">
                  <c:v>12.191255073632018</c:v>
                </c:pt>
                <c:pt idx="107">
                  <c:v>12.308478680109248</c:v>
                </c:pt>
                <c:pt idx="108">
                  <c:v>12.42570228658648</c:v>
                </c:pt>
                <c:pt idx="109">
                  <c:v>12.54292589306371</c:v>
                </c:pt>
                <c:pt idx="110">
                  <c:v>12.660149499540941</c:v>
                </c:pt>
                <c:pt idx="111">
                  <c:v>12.777373106018171</c:v>
                </c:pt>
                <c:pt idx="112">
                  <c:v>12.894596712495403</c:v>
                </c:pt>
                <c:pt idx="113">
                  <c:v>13.011820318972633</c:v>
                </c:pt>
                <c:pt idx="114">
                  <c:v>13.129043925449865</c:v>
                </c:pt>
                <c:pt idx="115">
                  <c:v>13.246267531927096</c:v>
                </c:pt>
                <c:pt idx="116">
                  <c:v>13.363491138404326</c:v>
                </c:pt>
                <c:pt idx="117">
                  <c:v>13.480714744881558</c:v>
                </c:pt>
                <c:pt idx="118">
                  <c:v>13.597938351358788</c:v>
                </c:pt>
              </c:numCache>
            </c:numRef>
          </c:xVal>
          <c:yVal>
            <c:numRef>
              <c:f>'n'' var'!$E$8:$E$126</c:f>
              <c:numCache>
                <c:formatCode>General</c:formatCode>
                <c:ptCount val="119"/>
                <c:pt idx="0">
                  <c:v>4.2939744616887765E-4</c:v>
                </c:pt>
                <c:pt idx="1">
                  <c:v>1.7173439457565109E-3</c:v>
                </c:pt>
                <c:pt idx="2">
                  <c:v>3.8631021365063134E-3</c:v>
                </c:pt>
                <c:pt idx="3">
                  <c:v>6.8654436105362038E-3</c:v>
                </c:pt>
                <c:pt idx="4">
                  <c:v>2.7398940680512851E-2</c:v>
                </c:pt>
                <c:pt idx="5">
                  <c:v>6.141263682524567E-2</c:v>
                </c:pt>
                <c:pt idx="6">
                  <c:v>0.10859559063152346</c:v>
                </c:pt>
                <c:pt idx="7">
                  <c:v>0.16851697271775379</c:v>
                </c:pt>
                <c:pt idx="8">
                  <c:v>0.24063049514527535</c:v>
                </c:pt>
                <c:pt idx="9">
                  <c:v>0.32428002258497735</c:v>
                </c:pt>
                <c:pt idx="10">
                  <c:v>0.41870630371682527</c:v>
                </c:pt>
                <c:pt idx="11">
                  <c:v>0.5230547491162123</c:v>
                </c:pt>
                <c:pt idx="12">
                  <c:v>0.6363841704995421</c:v>
                </c:pt>
                <c:pt idx="13">
                  <c:v>0.75767638579149388</c:v>
                </c:pt>
                <c:pt idx="14">
                  <c:v>0.88584658515559678</c:v>
                </c:pt>
                <c:pt idx="15">
                  <c:v>1.019754345003488</c:v>
                </c:pt>
                <c:pt idx="16">
                  <c:v>1.1582151701573202</c:v>
                </c:pt>
                <c:pt idx="17">
                  <c:v>1.3000124388605181</c:v>
                </c:pt>
                <c:pt idx="18">
                  <c:v>1.4439096212743214</c:v>
                </c:pt>
                <c:pt idx="19">
                  <c:v>1.5886626395049315</c:v>
                </c:pt>
                <c:pt idx="20">
                  <c:v>1.7330322361047981</c:v>
                </c:pt>
                <c:pt idx="21">
                  <c:v>1.8757962183907781</c:v>
                </c:pt>
                <c:pt idx="22">
                  <c:v>2.0157614478128894</c:v>
                </c:pt>
                <c:pt idx="23">
                  <c:v>2.1517754469644919</c:v>
                </c:pt>
                <c:pt idx="24">
                  <c:v>2.2827375016050526</c:v>
                </c:pt>
                <c:pt idx="25">
                  <c:v>2.4076091412109513</c:v>
                </c:pt>
                <c:pt idx="26">
                  <c:v>2.5254238890030969</c:v>
                </c:pt>
                <c:pt idx="27">
                  <c:v>2.6352961810326496</c:v>
                </c:pt>
                <c:pt idx="28">
                  <c:v>2.7364293636344748</c:v>
                </c:pt>
                <c:pt idx="29">
                  <c:v>2.8281226892661451</c:v>
                </c:pt>
                <c:pt idx="30">
                  <c:v>2.9097772423114932</c:v>
                </c:pt>
                <c:pt idx="31">
                  <c:v>2.9809007387053854</c:v>
                </c:pt>
                <c:pt idx="32">
                  <c:v>3.0411111560863673</c:v>
                </c:pt>
                <c:pt idx="33">
                  <c:v>3.0901391644555329</c:v>
                </c:pt>
                <c:pt idx="34">
                  <c:v>3.1278293408588151</c:v>
                </c:pt>
                <c:pt idx="35">
                  <c:v>3.1541401652584407</c:v>
                </c:pt>
                <c:pt idx="36">
                  <c:v>3.1691428083597835</c:v>
                </c:pt>
                <c:pt idx="37">
                  <c:v>3.173018735555579</c:v>
                </c:pt>
                <c:pt idx="38">
                  <c:v>3.1660561641868679</c:v>
                </c:pt>
                <c:pt idx="39">
                  <c:v>3.1486454238504713</c:v>
                </c:pt>
                <c:pt idx="40">
                  <c:v>3.1212732813642559</c:v>
                </c:pt>
                <c:pt idx="41">
                  <c:v>3.0845163031001075</c:v>
                </c:pt>
                <c:pt idx="42">
                  <c:v>3.0390333375865897</c:v>
                </c:pt>
                <c:pt idx="43">
                  <c:v>2.9855572104560113</c:v>
                </c:pt>
                <c:pt idx="44">
                  <c:v>2.9248857318639985</c:v>
                </c:pt>
                <c:pt idx="45">
                  <c:v>2.8578721233572502</c:v>
                </c:pt>
                <c:pt idx="46">
                  <c:v>2.7854149767351792</c:v>
                </c:pt>
                <c:pt idx="47">
                  <c:v>2.7084478616872545</c:v>
                </c:pt>
                <c:pt idx="48">
                  <c:v>2.6279287018497137</c:v>
                </c:pt>
                <c:pt idx="49">
                  <c:v>2.5448290403890224</c:v>
                </c:pt>
                <c:pt idx="50">
                  <c:v>2.4601233162776839</c:v>
                </c:pt>
                <c:pt idx="51">
                  <c:v>2.3747782710900545</c:v>
                </c:pt>
                <c:pt idx="52">
                  <c:v>2.2897426034374275</c:v>
                </c:pt>
                <c:pt idx="53">
                  <c:v>2.2059369841245964</c:v>
                </c:pt>
                <c:pt idx="54">
                  <c:v>2.1242445398014307</c:v>
                </c:pt>
                <c:pt idx="55">
                  <c:v>2.045501906374708</c:v>
                </c:pt>
                <c:pt idx="56">
                  <c:v>1.970490945822938</c:v>
                </c:pt>
                <c:pt idx="57">
                  <c:v>1.8999312114184388</c:v>
                </c:pt>
                <c:pt idx="58">
                  <c:v>1.8344732368159746</c:v>
                </c:pt>
                <c:pt idx="59">
                  <c:v>1.7746927141353861</c:v>
                </c:pt>
                <c:pt idx="60">
                  <c:v>1.7210856151748324</c:v>
                </c:pt>
                <c:pt idx="61">
                  <c:v>1.6740642983764189</c:v>
                </c:pt>
                <c:pt idx="62">
                  <c:v>1.633954632267361</c:v>
                </c:pt>
                <c:pt idx="63">
                  <c:v>1.6009941539610022</c:v>
                </c:pt>
                <c:pt idx="64">
                  <c:v>1.5753312690685879</c:v>
                </c:pt>
                <c:pt idx="65">
                  <c:v>1.5570254871900919</c:v>
                </c:pt>
                <c:pt idx="66">
                  <c:v>1.5460486751644524</c:v>
                </c:pt>
                <c:pt idx="67">
                  <c:v>1.5422872986066105</c:v>
                </c:pt>
                <c:pt idx="68">
                  <c:v>1.5455456110759875</c:v>
                </c:pt>
                <c:pt idx="69">
                  <c:v>1.5555497396370306</c:v>
                </c:pt>
                <c:pt idx="70">
                  <c:v>1.5719526057074935</c:v>
                </c:pt>
                <c:pt idx="71">
                  <c:v>1.594339611054947</c:v>
                </c:pt>
                <c:pt idx="72">
                  <c:v>1.6222350106964771</c:v>
                </c:pt>
                <c:pt idx="73">
                  <c:v>1.6551088873684769</c:v>
                </c:pt>
                <c:pt idx="74">
                  <c:v>1.692384636237771</c:v>
                </c:pt>
                <c:pt idx="75">
                  <c:v>1.7334468636831311</c:v>
                </c:pt>
                <c:pt idx="76">
                  <c:v>1.7776496003342714</c:v>
                </c:pt>
                <c:pt idx="77">
                  <c:v>1.8243247261453786</c:v>
                </c:pt>
                <c:pt idx="78">
                  <c:v>1.8727905041189628</c:v>
                </c:pt>
                <c:pt idx="79">
                  <c:v>1.922360119384587</c:v>
                </c:pt>
                <c:pt idx="80">
                  <c:v>1.9723501216622898</c:v>
                </c:pt>
                <c:pt idx="81">
                  <c:v>2.0220886716736386</c:v>
                </c:pt>
                <c:pt idx="82">
                  <c:v>2.0709234957614746</c:v>
                </c:pt>
                <c:pt idx="83">
                  <c:v>2.1182294577858771</c:v>
                </c:pt>
                <c:pt idx="84">
                  <c:v>2.1634156632090664</c:v>
                </c:pt>
                <c:pt idx="85">
                  <c:v>2.205932017084324</c:v>
                </c:pt>
                <c:pt idx="86">
                  <c:v>2.2452751653310687</c:v>
                </c:pt>
                <c:pt idx="87">
                  <c:v>2.2809937571078045</c:v>
                </c:pt>
                <c:pt idx="88">
                  <c:v>2.3126929751763434</c:v>
                </c:pt>
                <c:pt idx="89">
                  <c:v>2.3400382907670059</c:v>
                </c:pt>
                <c:pt idx="90">
                  <c:v>2.3627584094826748</c:v>
                </c:pt>
                <c:pt idx="91">
                  <c:v>2.3806473850928738</c:v>
                </c:pt>
                <c:pt idx="92">
                  <c:v>2.3935658885385136</c:v>
                </c:pt>
                <c:pt idx="93">
                  <c:v>2.4014416299639358</c:v>
                </c:pt>
                <c:pt idx="94">
                  <c:v>2.4042689419866687</c:v>
                </c:pt>
                <c:pt idx="95">
                  <c:v>2.4021075425806582</c:v>
                </c:pt>
                <c:pt idx="96">
                  <c:v>2.395080505763445</c:v>
                </c:pt>
                <c:pt idx="97">
                  <c:v>2.3833714776251957</c:v>
                </c:pt>
                <c:pt idx="98">
                  <c:v>2.3672211840077853</c:v>
                </c:pt>
                <c:pt idx="99">
                  <c:v>2.3469232842337604</c:v>
                </c:pt>
                <c:pt idx="100">
                  <c:v>2.3228196326057255</c:v>
                </c:pt>
                <c:pt idx="101">
                  <c:v>2.2952950158646961</c:v>
                </c:pt>
                <c:pt idx="102">
                  <c:v>2.2647714403408665</c:v>
                </c:pt>
                <c:pt idx="103">
                  <c:v>2.2317020470936932</c:v>
                </c:pt>
                <c:pt idx="104">
                  <c:v>2.1965647368746728</c:v>
                </c:pt>
                <c:pt idx="105">
                  <c:v>2.1598555892232789</c:v>
                </c:pt>
                <c:pt idx="106">
                  <c:v>2.1220821614053929</c:v>
                </c:pt>
                <c:pt idx="107">
                  <c:v>2.0837567532187942</c:v>
                </c:pt>
                <c:pt idx="108">
                  <c:v>2.0453897229301905</c:v>
                </c:pt>
                <c:pt idx="109">
                  <c:v>2.0074829377943244</c:v>
                </c:pt>
                <c:pt idx="110">
                  <c:v>1.9705234397723272</c:v>
                </c:pt>
                <c:pt idx="111">
                  <c:v>1.9349774032605267</c:v>
                </c:pt>
                <c:pt idx="112">
                  <c:v>1.9012844569207912</c:v>
                </c:pt>
                <c:pt idx="113">
                  <c:v>1.8698524361385047</c:v>
                </c:pt>
                <c:pt idx="114">
                  <c:v>1.8410526263035649</c:v>
                </c:pt>
                <c:pt idx="115">
                  <c:v>1.8152155501013381</c:v>
                </c:pt>
                <c:pt idx="116">
                  <c:v>1.7926273444097536</c:v>
                </c:pt>
                <c:pt idx="117">
                  <c:v>1.7735267643276074</c:v>
                </c:pt>
                <c:pt idx="118">
                  <c:v>1.7581028434144397</c:v>
                </c:pt>
              </c:numCache>
            </c:numRef>
          </c:yVal>
          <c:smooth val="0"/>
        </c:ser>
        <c:ser>
          <c:idx val="1"/>
          <c:order val="1"/>
          <c:tx>
            <c:v>       0.002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'n'' var'!$F$8:$F$126</c:f>
              <c:numCache>
                <c:formatCode>General</c:formatCode>
                <c:ptCount val="119"/>
                <c:pt idx="0">
                  <c:v>2.9305901619307798E-2</c:v>
                </c:pt>
                <c:pt idx="1">
                  <c:v>5.8611803238615597E-2</c:v>
                </c:pt>
                <c:pt idx="2">
                  <c:v>8.7917704857923384E-2</c:v>
                </c:pt>
                <c:pt idx="3">
                  <c:v>0.11722360647723119</c:v>
                </c:pt>
                <c:pt idx="4">
                  <c:v>0.23444721295446239</c:v>
                </c:pt>
                <c:pt idx="5">
                  <c:v>0.35167081943169354</c:v>
                </c:pt>
                <c:pt idx="6">
                  <c:v>0.46889442590892477</c:v>
                </c:pt>
                <c:pt idx="7">
                  <c:v>0.5861180323861559</c:v>
                </c:pt>
                <c:pt idx="8">
                  <c:v>0.70334163886338708</c:v>
                </c:pt>
                <c:pt idx="9">
                  <c:v>0.82056524534061814</c:v>
                </c:pt>
                <c:pt idx="10">
                  <c:v>0.93778885181784932</c:v>
                </c:pt>
                <c:pt idx="11">
                  <c:v>1.0550124582950806</c:v>
                </c:pt>
                <c:pt idx="12">
                  <c:v>1.1722360647723116</c:v>
                </c:pt>
                <c:pt idx="13">
                  <c:v>1.289459671249543</c:v>
                </c:pt>
                <c:pt idx="14">
                  <c:v>1.4066832777267742</c:v>
                </c:pt>
                <c:pt idx="15">
                  <c:v>1.5239068842040053</c:v>
                </c:pt>
                <c:pt idx="16">
                  <c:v>1.6411304906812367</c:v>
                </c:pt>
                <c:pt idx="17">
                  <c:v>1.7583540971584681</c:v>
                </c:pt>
                <c:pt idx="18">
                  <c:v>1.8755777036356991</c:v>
                </c:pt>
                <c:pt idx="19">
                  <c:v>1.9928013101129307</c:v>
                </c:pt>
                <c:pt idx="20">
                  <c:v>2.1100249165901621</c:v>
                </c:pt>
                <c:pt idx="21">
                  <c:v>2.2272485230673933</c:v>
                </c:pt>
                <c:pt idx="22">
                  <c:v>2.344472129544624</c:v>
                </c:pt>
                <c:pt idx="23">
                  <c:v>2.4616957360218552</c:v>
                </c:pt>
                <c:pt idx="24">
                  <c:v>2.5789193424990864</c:v>
                </c:pt>
                <c:pt idx="25">
                  <c:v>2.696142948976318</c:v>
                </c:pt>
                <c:pt idx="26">
                  <c:v>2.8133665554535496</c:v>
                </c:pt>
                <c:pt idx="27">
                  <c:v>2.9305901619307808</c:v>
                </c:pt>
                <c:pt idx="28">
                  <c:v>3.047813768408012</c:v>
                </c:pt>
                <c:pt idx="29">
                  <c:v>3.1650373748852432</c:v>
                </c:pt>
                <c:pt idx="30">
                  <c:v>3.2822609813624744</c:v>
                </c:pt>
                <c:pt idx="31">
                  <c:v>3.3994845878397055</c:v>
                </c:pt>
                <c:pt idx="32">
                  <c:v>3.5167081943169372</c:v>
                </c:pt>
                <c:pt idx="33">
                  <c:v>3.6339318007941683</c:v>
                </c:pt>
                <c:pt idx="34">
                  <c:v>3.7511554072714</c:v>
                </c:pt>
                <c:pt idx="35">
                  <c:v>3.8683790137486311</c:v>
                </c:pt>
                <c:pt idx="36">
                  <c:v>3.9856026202258623</c:v>
                </c:pt>
                <c:pt idx="37">
                  <c:v>4.1028262267030939</c:v>
                </c:pt>
                <c:pt idx="38">
                  <c:v>4.2200498331803251</c:v>
                </c:pt>
                <c:pt idx="39">
                  <c:v>4.3372734396575563</c:v>
                </c:pt>
                <c:pt idx="40">
                  <c:v>4.4544970461347875</c:v>
                </c:pt>
                <c:pt idx="41">
                  <c:v>4.5717206526120187</c:v>
                </c:pt>
                <c:pt idx="42">
                  <c:v>4.6889442590892498</c:v>
                </c:pt>
                <c:pt idx="43">
                  <c:v>4.8061678655664801</c:v>
                </c:pt>
                <c:pt idx="44">
                  <c:v>4.9233914720437104</c:v>
                </c:pt>
                <c:pt idx="45">
                  <c:v>5.0406150785209416</c:v>
                </c:pt>
                <c:pt idx="46">
                  <c:v>5.1578386849981719</c:v>
                </c:pt>
                <c:pt idx="47">
                  <c:v>5.275062291475404</c:v>
                </c:pt>
                <c:pt idx="48">
                  <c:v>5.3922858979526342</c:v>
                </c:pt>
                <c:pt idx="49">
                  <c:v>5.5095095044298645</c:v>
                </c:pt>
                <c:pt idx="50">
                  <c:v>5.6267331109070957</c:v>
                </c:pt>
                <c:pt idx="51">
                  <c:v>5.743956717384326</c:v>
                </c:pt>
                <c:pt idx="52">
                  <c:v>5.8611803238615572</c:v>
                </c:pt>
                <c:pt idx="53">
                  <c:v>5.9784039303387875</c:v>
                </c:pt>
                <c:pt idx="54">
                  <c:v>6.0956275368160187</c:v>
                </c:pt>
                <c:pt idx="55">
                  <c:v>6.2128511432932489</c:v>
                </c:pt>
                <c:pt idx="56">
                  <c:v>6.3300747497704801</c:v>
                </c:pt>
                <c:pt idx="57">
                  <c:v>6.4472983562477113</c:v>
                </c:pt>
                <c:pt idx="58">
                  <c:v>6.5645219627249416</c:v>
                </c:pt>
                <c:pt idx="59">
                  <c:v>6.6817455692021728</c:v>
                </c:pt>
                <c:pt idx="60">
                  <c:v>6.7989691756794031</c:v>
                </c:pt>
                <c:pt idx="61">
                  <c:v>6.9161927821566342</c:v>
                </c:pt>
                <c:pt idx="62">
                  <c:v>7.0334163886338645</c:v>
                </c:pt>
                <c:pt idx="63">
                  <c:v>7.1506399951110948</c:v>
                </c:pt>
                <c:pt idx="64">
                  <c:v>7.267863601588326</c:v>
                </c:pt>
                <c:pt idx="65">
                  <c:v>7.3850872080655572</c:v>
                </c:pt>
                <c:pt idx="66">
                  <c:v>7.5023108145427884</c:v>
                </c:pt>
                <c:pt idx="67">
                  <c:v>7.6195344210200187</c:v>
                </c:pt>
                <c:pt idx="68">
                  <c:v>7.7367580274972489</c:v>
                </c:pt>
                <c:pt idx="69">
                  <c:v>7.8539816339744792</c:v>
                </c:pt>
                <c:pt idx="70">
                  <c:v>7.9712052404517113</c:v>
                </c:pt>
                <c:pt idx="71">
                  <c:v>8.0884288469289416</c:v>
                </c:pt>
                <c:pt idx="72">
                  <c:v>8.2056524534061719</c:v>
                </c:pt>
                <c:pt idx="73">
                  <c:v>8.3228760598834022</c:v>
                </c:pt>
                <c:pt idx="74">
                  <c:v>8.4400996663606342</c:v>
                </c:pt>
                <c:pt idx="75">
                  <c:v>8.5573232728378645</c:v>
                </c:pt>
                <c:pt idx="76">
                  <c:v>8.6745468793150948</c:v>
                </c:pt>
                <c:pt idx="77">
                  <c:v>8.7917704857923251</c:v>
                </c:pt>
                <c:pt idx="78">
                  <c:v>8.9089940922695572</c:v>
                </c:pt>
                <c:pt idx="79">
                  <c:v>9.0262176987467893</c:v>
                </c:pt>
                <c:pt idx="80">
                  <c:v>9.1434413052240195</c:v>
                </c:pt>
                <c:pt idx="81">
                  <c:v>9.2606649117012498</c:v>
                </c:pt>
                <c:pt idx="82">
                  <c:v>9.3778885181784801</c:v>
                </c:pt>
                <c:pt idx="83">
                  <c:v>9.4951121246557104</c:v>
                </c:pt>
                <c:pt idx="84">
                  <c:v>9.6123357311329425</c:v>
                </c:pt>
                <c:pt idx="85">
                  <c:v>9.7295593376101728</c:v>
                </c:pt>
                <c:pt idx="86">
                  <c:v>9.8467829440874031</c:v>
                </c:pt>
                <c:pt idx="87">
                  <c:v>9.9640065505646334</c:v>
                </c:pt>
                <c:pt idx="88">
                  <c:v>10.081230157041864</c:v>
                </c:pt>
                <c:pt idx="89">
                  <c:v>10.198453763519096</c:v>
                </c:pt>
                <c:pt idx="90">
                  <c:v>10.315677369996326</c:v>
                </c:pt>
                <c:pt idx="91">
                  <c:v>10.432900976473556</c:v>
                </c:pt>
                <c:pt idx="92">
                  <c:v>10.550124582950787</c:v>
                </c:pt>
                <c:pt idx="93">
                  <c:v>10.667348189428019</c:v>
                </c:pt>
                <c:pt idx="94">
                  <c:v>10.784571795905249</c:v>
                </c:pt>
                <c:pt idx="95">
                  <c:v>10.901795402382479</c:v>
                </c:pt>
                <c:pt idx="96">
                  <c:v>11.019019008859711</c:v>
                </c:pt>
                <c:pt idx="97">
                  <c:v>11.136242615336942</c:v>
                </c:pt>
                <c:pt idx="98">
                  <c:v>11.253466221814174</c:v>
                </c:pt>
                <c:pt idx="99">
                  <c:v>11.370689828291404</c:v>
                </c:pt>
                <c:pt idx="100">
                  <c:v>11.487913434768634</c:v>
                </c:pt>
                <c:pt idx="101">
                  <c:v>11.605137041245865</c:v>
                </c:pt>
                <c:pt idx="102">
                  <c:v>11.722360647723095</c:v>
                </c:pt>
                <c:pt idx="103">
                  <c:v>11.839584254200327</c:v>
                </c:pt>
                <c:pt idx="104">
                  <c:v>11.956807860677557</c:v>
                </c:pt>
                <c:pt idx="105">
                  <c:v>12.074031467154787</c:v>
                </c:pt>
                <c:pt idx="106">
                  <c:v>12.191255073632018</c:v>
                </c:pt>
                <c:pt idx="107">
                  <c:v>12.308478680109248</c:v>
                </c:pt>
                <c:pt idx="108">
                  <c:v>12.42570228658648</c:v>
                </c:pt>
                <c:pt idx="109">
                  <c:v>12.54292589306371</c:v>
                </c:pt>
                <c:pt idx="110">
                  <c:v>12.660149499540941</c:v>
                </c:pt>
                <c:pt idx="111">
                  <c:v>12.777373106018171</c:v>
                </c:pt>
                <c:pt idx="112">
                  <c:v>12.894596712495403</c:v>
                </c:pt>
                <c:pt idx="113">
                  <c:v>13.011820318972633</c:v>
                </c:pt>
                <c:pt idx="114">
                  <c:v>13.129043925449865</c:v>
                </c:pt>
                <c:pt idx="115">
                  <c:v>13.246267531927096</c:v>
                </c:pt>
                <c:pt idx="116">
                  <c:v>13.363491138404326</c:v>
                </c:pt>
                <c:pt idx="117">
                  <c:v>13.480714744881558</c:v>
                </c:pt>
                <c:pt idx="118">
                  <c:v>13.597938351358788</c:v>
                </c:pt>
              </c:numCache>
            </c:numRef>
          </c:xVal>
          <c:yVal>
            <c:numRef>
              <c:f>'n'' var'!$I$8:$I$126</c:f>
              <c:numCache>
                <c:formatCode>General</c:formatCode>
                <c:ptCount val="119"/>
                <c:pt idx="0">
                  <c:v>4.2968136588195094E-4</c:v>
                </c:pt>
                <c:pt idx="1">
                  <c:v>1.7168692551445819E-3</c:v>
                </c:pt>
                <c:pt idx="2">
                  <c:v>3.8584163079059541E-3</c:v>
                </c:pt>
                <c:pt idx="3">
                  <c:v>6.8506938660174432E-3</c:v>
                </c:pt>
                <c:pt idx="4">
                  <c:v>2.7237874933400685E-2</c:v>
                </c:pt>
                <c:pt idx="5">
                  <c:v>6.0823734726873413E-2</c:v>
                </c:pt>
                <c:pt idx="6">
                  <c:v>0.10715350262493051</c:v>
                </c:pt>
                <c:pt idx="7">
                  <c:v>0.16566096680943276</c:v>
                </c:pt>
                <c:pt idx="8">
                  <c:v>0.23567508762294431</c:v>
                </c:pt>
                <c:pt idx="9">
                  <c:v>0.31642762270674896</c:v>
                </c:pt>
                <c:pt idx="10">
                  <c:v>0.40706167298418638</c:v>
                </c:pt>
                <c:pt idx="11">
                  <c:v>0.50664104935701082</c:v>
                </c:pt>
                <c:pt idx="12">
                  <c:v>0.61416035198582619</c:v>
                </c:pt>
                <c:pt idx="13">
                  <c:v>0.7285556473191197</c:v>
                </c:pt>
                <c:pt idx="14">
                  <c:v>0.84871562268686485</c:v>
                </c:pt>
                <c:pt idx="15">
                  <c:v>0.97349309432251985</c:v>
                </c:pt>
                <c:pt idx="16">
                  <c:v>1.1017167421577816</c:v>
                </c:pt>
                <c:pt idx="17">
                  <c:v>1.2322029436605049</c:v>
                </c:pt>
                <c:pt idx="18">
                  <c:v>1.3637675793550113</c:v>
                </c:pt>
                <c:pt idx="19">
                  <c:v>1.4952376844552497</c:v>
                </c:pt>
                <c:pt idx="20">
                  <c:v>1.6254628242194737</c:v>
                </c:pt>
                <c:pt idx="21">
                  <c:v>1.753326075149801</c:v>
                </c:pt>
                <c:pt idx="22">
                  <c:v>1.8777544999425162</c:v>
                </c:pt>
                <c:pt idx="23">
                  <c:v>1.9977290110672605</c:v>
                </c:pt>
                <c:pt idx="24">
                  <c:v>2.1122935259197733</c:v>
                </c:pt>
                <c:pt idx="25">
                  <c:v>2.2205633255508981</c:v>
                </c:pt>
                <c:pt idx="26">
                  <c:v>2.3217325389064309</c:v>
                </c:pt>
                <c:pt idx="27">
                  <c:v>2.4150806851962789</c:v>
                </c:pt>
                <c:pt idx="28">
                  <c:v>2.4999782183144328</c:v>
                </c:pt>
                <c:pt idx="29">
                  <c:v>2.575891029016887</c:v>
                </c:pt>
                <c:pt idx="30">
                  <c:v>2.6423838726923901</c:v>
                </c:pt>
                <c:pt idx="31">
                  <c:v>2.6991227028867066</c:v>
                </c:pt>
                <c:pt idx="32">
                  <c:v>2.7458759031220716</c:v>
                </c:pt>
                <c:pt idx="33">
                  <c:v>2.7825144218462192</c:v>
                </c:pt>
                <c:pt idx="34">
                  <c:v>2.8090108274108063</c:v>
                </c:pt>
                <c:pt idx="35">
                  <c:v>2.8254373116812217</c:v>
                </c:pt>
                <c:pt idx="36">
                  <c:v>2.8319626820895913</c:v>
                </c:pt>
                <c:pt idx="37">
                  <c:v>2.8288483925380916</c:v>
                </c:pt>
                <c:pt idx="38">
                  <c:v>2.8164436734274916</c:v>
                </c:pt>
                <c:pt idx="39">
                  <c:v>2.7951798301223536</c:v>
                </c:pt>
                <c:pt idx="40">
                  <c:v>2.7655637872780172</c:v>
                </c:pt>
                <c:pt idx="41">
                  <c:v>2.728170963564668</c:v>
                </c:pt>
                <c:pt idx="42">
                  <c:v>2.683637567363276</c:v>
                </c:pt>
                <c:pt idx="43">
                  <c:v>2.6326524089230339</c:v>
                </c:pt>
                <c:pt idx="44">
                  <c:v>2.5759483282200843</c:v>
                </c:pt>
                <c:pt idx="45">
                  <c:v>2.5142933403168497</c:v>
                </c:pt>
                <c:pt idx="46">
                  <c:v>2.4484816013787336</c:v>
                </c:pt>
                <c:pt idx="47">
                  <c:v>2.3793242986627092</c:v>
                </c:pt>
                <c:pt idx="48">
                  <c:v>2.3076405667675433</c:v>
                </c:pt>
                <c:pt idx="49">
                  <c:v>2.2342485302577493</c:v>
                </c:pt>
                <c:pt idx="50">
                  <c:v>2.1599565694867429</c:v>
                </c:pt>
                <c:pt idx="51">
                  <c:v>2.085554902104517</c:v>
                </c:pt>
                <c:pt idx="52">
                  <c:v>2.0118075674087876</c:v>
                </c:pt>
                <c:pt idx="53">
                  <c:v>1.9394448944638394</c:v>
                </c:pt>
                <c:pt idx="54">
                  <c:v>1.8691565278556523</c:v>
                </c:pt>
                <c:pt idx="55">
                  <c:v>1.8015850771708051</c:v>
                </c:pt>
                <c:pt idx="56">
                  <c:v>1.7373204478829432</c:v>
                </c:pt>
                <c:pt idx="57">
                  <c:v>1.676894902412867</c:v>
                </c:pt>
                <c:pt idx="58">
                  <c:v>1.6207788908090586</c:v>
                </c:pt>
                <c:pt idx="59">
                  <c:v>1.5693776808908995</c:v>
                </c:pt>
                <c:pt idx="60">
                  <c:v>1.5230288079238343</c:v>
                </c:pt>
                <c:pt idx="61">
                  <c:v>1.4820003540721243</c:v>
                </c:pt>
                <c:pt idx="62">
                  <c:v>1.4464900581164462</c:v>
                </c:pt>
                <c:pt idx="63">
                  <c:v>1.4166252463439877</c:v>
                </c:pt>
                <c:pt idx="64">
                  <c:v>1.3924635662274669</c:v>
                </c:pt>
                <c:pt idx="65">
                  <c:v>1.373994495610664</c:v>
                </c:pt>
                <c:pt idx="66">
                  <c:v>1.3611415917098018</c:v>
                </c:pt>
                <c:pt idx="67">
                  <c:v>1.3537654364125011</c:v>
                </c:pt>
                <c:pt idx="68">
                  <c:v>1.3516672271913663</c:v>
                </c:pt>
                <c:pt idx="69">
                  <c:v>1.3545929565199952</c:v>
                </c:pt>
                <c:pt idx="70">
                  <c:v>1.3622381170481779</c:v>
                </c:pt>
                <c:pt idx="71">
                  <c:v>1.3742528650122994</c:v>
                </c:pt>
                <c:pt idx="72">
                  <c:v>1.3902475704675672</c:v>
                </c:pt>
                <c:pt idx="73">
                  <c:v>1.409798679960315</c:v>
                </c:pt>
                <c:pt idx="74">
                  <c:v>1.4324548152294634</c:v>
                </c:pt>
                <c:pt idx="75">
                  <c:v>1.4577430304427905</c:v>
                </c:pt>
                <c:pt idx="76">
                  <c:v>1.4851751503311128</c:v>
                </c:pt>
                <c:pt idx="77">
                  <c:v>1.51425411236582</c:v>
                </c:pt>
                <c:pt idx="78">
                  <c:v>1.5444802378053066</c:v>
                </c:pt>
                <c:pt idx="79">
                  <c:v>1.5753573589767753</c:v>
                </c:pt>
                <c:pt idx="80">
                  <c:v>1.6063987335144354</c:v>
                </c:pt>
                <c:pt idx="81">
                  <c:v>1.6371326803876425</c:v>
                </c:pt>
                <c:pt idx="82">
                  <c:v>1.6671078773588066</c:v>
                </c:pt>
                <c:pt idx="83">
                  <c:v>1.6958982649398315</c:v>
                </c:pt>
                <c:pt idx="84">
                  <c:v>1.7231075078898708</c:v>
                </c:pt>
                <c:pt idx="85">
                  <c:v>1.7483729717337158</c:v>
                </c:pt>
                <c:pt idx="86">
                  <c:v>1.7713691785923467</c:v>
                </c:pt>
                <c:pt idx="87">
                  <c:v>1.7918107137153947</c:v>
                </c:pt>
                <c:pt idx="88">
                  <c:v>1.8094545613980397</c:v>
                </c:pt>
                <c:pt idx="89">
                  <c:v>1.8241018563598308</c:v>
                </c:pt>
                <c:pt idx="90">
                  <c:v>1.8355990440685175</c:v>
                </c:pt>
                <c:pt idx="91">
                  <c:v>1.8438384508179431</c:v>
                </c:pt>
                <c:pt idx="92">
                  <c:v>1.8487582715279771</c:v>
                </c:pt>
                <c:pt idx="93">
                  <c:v>1.8503419901423848</c:v>
                </c:pt>
                <c:pt idx="94">
                  <c:v>1.8486172540785111</c:v>
                </c:pt>
                <c:pt idx="95">
                  <c:v>1.8436542303567474</c:v>
                </c:pt>
                <c:pt idx="96">
                  <c:v>1.8355634767408899</c:v>
                </c:pt>
                <c:pt idx="97">
                  <c:v>1.824493366392252</c:v>
                </c:pt>
                <c:pt idx="98">
                  <c:v>1.810627109128216</c:v>
                </c:pt>
                <c:pt idx="99">
                  <c:v>1.7941794163353642</c:v>
                </c:pt>
                <c:pt idx="100">
                  <c:v>1.7753928598825013</c:v>
                </c:pt>
                <c:pt idx="101">
                  <c:v>1.754533977982814</c:v>
                </c:pt>
                <c:pt idx="102">
                  <c:v>1.7318891828490728</c:v>
                </c:pt>
                <c:pt idx="103">
                  <c:v>1.7077605261623519</c:v>
                </c:pt>
                <c:pt idx="104">
                  <c:v>1.6824613788332687</c:v>
                </c:pt>
                <c:pt idx="105">
                  <c:v>1.6563120812843253</c:v>
                </c:pt>
                <c:pt idx="106">
                  <c:v>1.6296356195401664</c:v>
                </c:pt>
                <c:pt idx="107">
                  <c:v>1.6027533808051984</c:v>
                </c:pt>
                <c:pt idx="108">
                  <c:v>1.5759810399687408</c:v>
                </c:pt>
                <c:pt idx="109">
                  <c:v>1.5496246256473905</c:v>
                </c:pt>
                <c:pt idx="110">
                  <c:v>1.5239768109998784</c:v>
                </c:pt>
                <c:pt idx="111">
                  <c:v>1.4993134706846434</c:v>
                </c:pt>
                <c:pt idx="112">
                  <c:v>1.475890541032737</c:v>
                </c:pt>
                <c:pt idx="113">
                  <c:v>1.4539412158411071</c:v>
                </c:pt>
                <c:pt idx="114">
                  <c:v>1.4336735052196223</c:v>
                </c:pt>
                <c:pt idx="115">
                  <c:v>1.4152681797177726</c:v>
                </c:pt>
                <c:pt idx="116">
                  <c:v>1.39887711658386</c:v>
                </c:pt>
                <c:pt idx="117">
                  <c:v>1.3846220595413672</c:v>
                </c:pt>
                <c:pt idx="118">
                  <c:v>1.3725937979745586</c:v>
                </c:pt>
              </c:numCache>
            </c:numRef>
          </c:yVal>
          <c:smooth val="0"/>
        </c:ser>
        <c:ser>
          <c:idx val="2"/>
          <c:order val="2"/>
          <c:tx>
            <c:v>       0.01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'n'' var'!$J$8:$J$126</c:f>
              <c:numCache>
                <c:formatCode>General</c:formatCode>
                <c:ptCount val="119"/>
                <c:pt idx="0">
                  <c:v>2.9305901619307798E-2</c:v>
                </c:pt>
                <c:pt idx="1">
                  <c:v>5.8611803238615597E-2</c:v>
                </c:pt>
                <c:pt idx="2">
                  <c:v>8.7917704857923384E-2</c:v>
                </c:pt>
                <c:pt idx="3">
                  <c:v>0.11722360647723119</c:v>
                </c:pt>
                <c:pt idx="4">
                  <c:v>0.23444721295446239</c:v>
                </c:pt>
                <c:pt idx="5">
                  <c:v>0.35167081943169354</c:v>
                </c:pt>
                <c:pt idx="6">
                  <c:v>0.46889442590892477</c:v>
                </c:pt>
                <c:pt idx="7">
                  <c:v>0.5861180323861559</c:v>
                </c:pt>
                <c:pt idx="8">
                  <c:v>0.70334163886338708</c:v>
                </c:pt>
                <c:pt idx="9">
                  <c:v>0.82056524534061814</c:v>
                </c:pt>
                <c:pt idx="10">
                  <c:v>0.93778885181784932</c:v>
                </c:pt>
                <c:pt idx="11">
                  <c:v>1.0550124582950806</c:v>
                </c:pt>
                <c:pt idx="12">
                  <c:v>1.1722360647723116</c:v>
                </c:pt>
                <c:pt idx="13">
                  <c:v>1.289459671249543</c:v>
                </c:pt>
                <c:pt idx="14">
                  <c:v>1.4066832777267742</c:v>
                </c:pt>
                <c:pt idx="15">
                  <c:v>1.5239068842040053</c:v>
                </c:pt>
                <c:pt idx="16">
                  <c:v>1.6411304906812367</c:v>
                </c:pt>
                <c:pt idx="17">
                  <c:v>1.7583540971584681</c:v>
                </c:pt>
                <c:pt idx="18">
                  <c:v>1.8755777036356991</c:v>
                </c:pt>
                <c:pt idx="19">
                  <c:v>1.9928013101129307</c:v>
                </c:pt>
                <c:pt idx="20">
                  <c:v>2.1100249165901621</c:v>
                </c:pt>
                <c:pt idx="21">
                  <c:v>2.2272485230673933</c:v>
                </c:pt>
                <c:pt idx="22">
                  <c:v>2.344472129544624</c:v>
                </c:pt>
                <c:pt idx="23">
                  <c:v>2.4616957360218552</c:v>
                </c:pt>
                <c:pt idx="24">
                  <c:v>2.5789193424990864</c:v>
                </c:pt>
                <c:pt idx="25">
                  <c:v>2.696142948976318</c:v>
                </c:pt>
                <c:pt idx="26">
                  <c:v>2.8133665554535496</c:v>
                </c:pt>
                <c:pt idx="27">
                  <c:v>2.9305901619307808</c:v>
                </c:pt>
                <c:pt idx="28">
                  <c:v>3.047813768408012</c:v>
                </c:pt>
                <c:pt idx="29">
                  <c:v>3.1650373748852432</c:v>
                </c:pt>
                <c:pt idx="30">
                  <c:v>3.2822609813624744</c:v>
                </c:pt>
                <c:pt idx="31">
                  <c:v>3.3994845878397055</c:v>
                </c:pt>
                <c:pt idx="32">
                  <c:v>3.5167081943169372</c:v>
                </c:pt>
                <c:pt idx="33">
                  <c:v>3.6339318007941683</c:v>
                </c:pt>
                <c:pt idx="34">
                  <c:v>3.7511554072714</c:v>
                </c:pt>
                <c:pt idx="35">
                  <c:v>3.8683790137486311</c:v>
                </c:pt>
                <c:pt idx="36">
                  <c:v>3.9856026202258623</c:v>
                </c:pt>
                <c:pt idx="37">
                  <c:v>4.1028262267030939</c:v>
                </c:pt>
                <c:pt idx="38">
                  <c:v>4.2200498331803251</c:v>
                </c:pt>
                <c:pt idx="39">
                  <c:v>4.3372734396575563</c:v>
                </c:pt>
                <c:pt idx="40">
                  <c:v>4.4544970461347875</c:v>
                </c:pt>
                <c:pt idx="41">
                  <c:v>4.5717206526120187</c:v>
                </c:pt>
                <c:pt idx="42">
                  <c:v>4.6889442590892498</c:v>
                </c:pt>
                <c:pt idx="43">
                  <c:v>4.8061678655664801</c:v>
                </c:pt>
                <c:pt idx="44">
                  <c:v>4.9233914720437104</c:v>
                </c:pt>
                <c:pt idx="45">
                  <c:v>5.0406150785209416</c:v>
                </c:pt>
                <c:pt idx="46">
                  <c:v>5.1578386849981719</c:v>
                </c:pt>
                <c:pt idx="47">
                  <c:v>5.275062291475404</c:v>
                </c:pt>
                <c:pt idx="48">
                  <c:v>5.3922858979526342</c:v>
                </c:pt>
                <c:pt idx="49">
                  <c:v>5.5095095044298645</c:v>
                </c:pt>
                <c:pt idx="50">
                  <c:v>5.6267331109070957</c:v>
                </c:pt>
                <c:pt idx="51">
                  <c:v>5.743956717384326</c:v>
                </c:pt>
                <c:pt idx="52">
                  <c:v>5.8611803238615572</c:v>
                </c:pt>
                <c:pt idx="53">
                  <c:v>5.9784039303387875</c:v>
                </c:pt>
                <c:pt idx="54">
                  <c:v>6.0956275368160187</c:v>
                </c:pt>
                <c:pt idx="55">
                  <c:v>6.2128511432932489</c:v>
                </c:pt>
                <c:pt idx="56">
                  <c:v>6.3300747497704801</c:v>
                </c:pt>
                <c:pt idx="57">
                  <c:v>6.4472983562477113</c:v>
                </c:pt>
                <c:pt idx="58">
                  <c:v>6.5645219627249416</c:v>
                </c:pt>
                <c:pt idx="59">
                  <c:v>6.6817455692021728</c:v>
                </c:pt>
                <c:pt idx="60">
                  <c:v>6.7989691756794031</c:v>
                </c:pt>
                <c:pt idx="61">
                  <c:v>6.9161927821566342</c:v>
                </c:pt>
                <c:pt idx="62">
                  <c:v>7.0334163886338645</c:v>
                </c:pt>
                <c:pt idx="63">
                  <c:v>7.1506399951110948</c:v>
                </c:pt>
                <c:pt idx="64">
                  <c:v>7.267863601588326</c:v>
                </c:pt>
                <c:pt idx="65">
                  <c:v>7.3850872080655572</c:v>
                </c:pt>
                <c:pt idx="66">
                  <c:v>7.5023108145427884</c:v>
                </c:pt>
                <c:pt idx="67">
                  <c:v>7.6195344210200187</c:v>
                </c:pt>
                <c:pt idx="68">
                  <c:v>7.7367580274972489</c:v>
                </c:pt>
                <c:pt idx="69">
                  <c:v>7.8539816339744792</c:v>
                </c:pt>
                <c:pt idx="70">
                  <c:v>7.9712052404517113</c:v>
                </c:pt>
                <c:pt idx="71">
                  <c:v>8.0884288469289416</c:v>
                </c:pt>
                <c:pt idx="72">
                  <c:v>8.2056524534061719</c:v>
                </c:pt>
                <c:pt idx="73">
                  <c:v>8.3228760598834022</c:v>
                </c:pt>
                <c:pt idx="74">
                  <c:v>8.4400996663606342</c:v>
                </c:pt>
                <c:pt idx="75">
                  <c:v>8.5573232728378645</c:v>
                </c:pt>
                <c:pt idx="76">
                  <c:v>8.6745468793150948</c:v>
                </c:pt>
                <c:pt idx="77">
                  <c:v>8.7917704857923251</c:v>
                </c:pt>
                <c:pt idx="78">
                  <c:v>8.9089940922695572</c:v>
                </c:pt>
                <c:pt idx="79">
                  <c:v>9.0262176987467893</c:v>
                </c:pt>
                <c:pt idx="80">
                  <c:v>9.1434413052240195</c:v>
                </c:pt>
                <c:pt idx="81">
                  <c:v>9.2606649117012498</c:v>
                </c:pt>
                <c:pt idx="82">
                  <c:v>9.3778885181784801</c:v>
                </c:pt>
                <c:pt idx="83">
                  <c:v>9.4951121246557104</c:v>
                </c:pt>
                <c:pt idx="84">
                  <c:v>9.6123357311329425</c:v>
                </c:pt>
                <c:pt idx="85">
                  <c:v>9.7295593376101728</c:v>
                </c:pt>
                <c:pt idx="86">
                  <c:v>9.8467829440874031</c:v>
                </c:pt>
                <c:pt idx="87">
                  <c:v>9.9640065505646334</c:v>
                </c:pt>
                <c:pt idx="88">
                  <c:v>10.081230157041864</c:v>
                </c:pt>
                <c:pt idx="89">
                  <c:v>10.198453763519096</c:v>
                </c:pt>
                <c:pt idx="90">
                  <c:v>10.315677369996326</c:v>
                </c:pt>
                <c:pt idx="91">
                  <c:v>10.432900976473556</c:v>
                </c:pt>
                <c:pt idx="92">
                  <c:v>10.550124582950787</c:v>
                </c:pt>
                <c:pt idx="93">
                  <c:v>10.667348189428019</c:v>
                </c:pt>
                <c:pt idx="94">
                  <c:v>10.784571795905249</c:v>
                </c:pt>
                <c:pt idx="95">
                  <c:v>10.901795402382479</c:v>
                </c:pt>
                <c:pt idx="96">
                  <c:v>11.019019008859711</c:v>
                </c:pt>
                <c:pt idx="97">
                  <c:v>11.136242615336942</c:v>
                </c:pt>
                <c:pt idx="98">
                  <c:v>11.253466221814174</c:v>
                </c:pt>
                <c:pt idx="99">
                  <c:v>11.370689828291404</c:v>
                </c:pt>
                <c:pt idx="100">
                  <c:v>11.487913434768634</c:v>
                </c:pt>
                <c:pt idx="101">
                  <c:v>11.605137041245865</c:v>
                </c:pt>
                <c:pt idx="102">
                  <c:v>11.722360647723095</c:v>
                </c:pt>
                <c:pt idx="103">
                  <c:v>11.839584254200327</c:v>
                </c:pt>
                <c:pt idx="104">
                  <c:v>11.956807860677557</c:v>
                </c:pt>
                <c:pt idx="105">
                  <c:v>12.074031467154787</c:v>
                </c:pt>
                <c:pt idx="106">
                  <c:v>12.191255073632018</c:v>
                </c:pt>
                <c:pt idx="107">
                  <c:v>12.308478680109248</c:v>
                </c:pt>
                <c:pt idx="108">
                  <c:v>12.42570228658648</c:v>
                </c:pt>
                <c:pt idx="109">
                  <c:v>12.54292589306371</c:v>
                </c:pt>
                <c:pt idx="110">
                  <c:v>12.660149499540941</c:v>
                </c:pt>
                <c:pt idx="111">
                  <c:v>12.777373106018171</c:v>
                </c:pt>
                <c:pt idx="112">
                  <c:v>12.894596712495403</c:v>
                </c:pt>
                <c:pt idx="113">
                  <c:v>13.011820318972633</c:v>
                </c:pt>
                <c:pt idx="114">
                  <c:v>13.129043925449865</c:v>
                </c:pt>
                <c:pt idx="115">
                  <c:v>13.246267531927096</c:v>
                </c:pt>
                <c:pt idx="116">
                  <c:v>13.363491138404326</c:v>
                </c:pt>
                <c:pt idx="117">
                  <c:v>13.480714744881558</c:v>
                </c:pt>
                <c:pt idx="118">
                  <c:v>13.597938351358788</c:v>
                </c:pt>
              </c:numCache>
            </c:numRef>
          </c:xVal>
          <c:yVal>
            <c:numRef>
              <c:f>'n'' var'!$M$8:$M$126</c:f>
              <c:numCache>
                <c:formatCode>General</c:formatCode>
                <c:ptCount val="119"/>
                <c:pt idx="0">
                  <c:v>4.4448534836294407E-4</c:v>
                </c:pt>
                <c:pt idx="1">
                  <c:v>1.7693837022196846E-3</c:v>
                </c:pt>
                <c:pt idx="2">
                  <c:v>3.9615926372306154E-3</c:v>
                </c:pt>
                <c:pt idx="3">
                  <c:v>7.0076643959863238E-3</c:v>
                </c:pt>
                <c:pt idx="4">
                  <c:v>2.7450191414709835E-2</c:v>
                </c:pt>
                <c:pt idx="5">
                  <c:v>6.0396900384538155E-2</c:v>
                </c:pt>
                <c:pt idx="6">
                  <c:v>0.10484694515949522</c:v>
                </c:pt>
                <c:pt idx="7">
                  <c:v>0.15974176795072359</c:v>
                </c:pt>
                <c:pt idx="8">
                  <c:v>0.22397765813874859</c:v>
                </c:pt>
                <c:pt idx="9">
                  <c:v>0.29641827476715898</c:v>
                </c:pt>
                <c:pt idx="10">
                  <c:v>0.37590699781898451</c:v>
                </c:pt>
                <c:pt idx="11">
                  <c:v>0.46127898104487597</c:v>
                </c:pt>
                <c:pt idx="12">
                  <c:v>0.55137278790245392</c:v>
                </c:pt>
                <c:pt idx="13">
                  <c:v>0.64504150192845466</c:v>
                </c:pt>
                <c:pt idx="14">
                  <c:v>0.74116321344420266</c:v>
                </c:pt>
                <c:pt idx="15">
                  <c:v>0.83865079573242407</c:v>
                </c:pt>
                <c:pt idx="16">
                  <c:v>0.936460895559871</c:v>
                </c:pt>
                <c:pt idx="17">
                  <c:v>1.0336020749979016</c:v>
                </c:pt>
                <c:pt idx="18">
                  <c:v>1.1291420537566854</c:v>
                </c:pt>
                <c:pt idx="19">
                  <c:v>1.2222140135475437</c:v>
                </c:pt>
                <c:pt idx="20">
                  <c:v>1.3120219381778337</c:v>
                </c:pt>
                <c:pt idx="21">
                  <c:v>1.397844975027009</c:v>
                </c:pt>
                <c:pt idx="22">
                  <c:v>1.479040815123438</c:v>
                </c:pt>
                <c:pt idx="23">
                  <c:v>1.5550481001216558</c:v>
                </c:pt>
                <c:pt idx="24">
                  <c:v>1.6253878749623838</c:v>
                </c:pt>
                <c:pt idx="25">
                  <c:v>1.6896641147883169</c:v>
                </c:pt>
                <c:pt idx="26">
                  <c:v>1.7475633637049188</c:v>
                </c:pt>
                <c:pt idx="27">
                  <c:v>1.7988535311480205</c:v>
                </c:pt>
                <c:pt idx="28">
                  <c:v>1.8433818988924944</c:v>
                </c:pt>
                <c:pt idx="29">
                  <c:v>1.8810723980655748</c:v>
                </c:pt>
                <c:pt idx="30">
                  <c:v>1.9119222208844582</c:v>
                </c:pt>
                <c:pt idx="31">
                  <c:v>1.9359978362034997</c:v>
                </c:pt>
                <c:pt idx="32">
                  <c:v>1.9534304813268883</c:v>
                </c:pt>
                <c:pt idx="33">
                  <c:v>1.9644112049253997</c:v>
                </c:pt>
                <c:pt idx="34">
                  <c:v>1.969185537309285</c:v>
                </c:pt>
                <c:pt idx="35">
                  <c:v>1.9680478647826822</c:v>
                </c:pt>
                <c:pt idx="36">
                  <c:v>1.9613355843770528</c:v>
                </c:pt>
                <c:pt idx="37">
                  <c:v>1.9494231139797693</c:v>
                </c:pt>
                <c:pt idx="38">
                  <c:v>1.9327158307946419</c:v>
                </c:pt>
                <c:pt idx="39">
                  <c:v>1.9116440082562933</c:v>
                </c:pt>
                <c:pt idx="40">
                  <c:v>1.8866568180379244</c:v>
                </c:pt>
                <c:pt idx="41">
                  <c:v>1.8582164597150232</c:v>
                </c:pt>
                <c:pt idx="42">
                  <c:v>1.8267924760521903</c:v>
                </c:pt>
                <c:pt idx="43">
                  <c:v>1.7928563068454482</c:v>
                </c:pt>
                <c:pt idx="44">
                  <c:v>1.7568761288583228</c:v>
                </c:pt>
                <c:pt idx="45">
                  <c:v>1.7193120237173354</c:v>
                </c:pt>
                <c:pt idx="46">
                  <c:v>1.6806115097614209</c:v>
                </c:pt>
                <c:pt idx="47">
                  <c:v>1.6412054678486163</c:v>
                </c:pt>
                <c:pt idx="48">
                  <c:v>1.6015044850884794</c:v>
                </c:pt>
                <c:pt idx="49">
                  <c:v>1.5618956344628221</c:v>
                </c:pt>
                <c:pt idx="50">
                  <c:v>1.5227397023897937</c:v>
                </c:pt>
                <c:pt idx="51">
                  <c:v>1.4843688705413247</c:v>
                </c:pt>
                <c:pt idx="52">
                  <c:v>1.4470848527010878</c:v>
                </c:pt>
                <c:pt idx="53">
                  <c:v>1.4111574822030781</c:v>
                </c:pt>
                <c:pt idx="54">
                  <c:v>1.3768237405675863</c:v>
                </c:pt>
                <c:pt idx="55">
                  <c:v>1.3442872133933643</c:v>
                </c:pt>
                <c:pt idx="56">
                  <c:v>1.3137179554073262</c:v>
                </c:pt>
                <c:pt idx="57">
                  <c:v>1.2852527428448335</c:v>
                </c:pt>
                <c:pt idx="58">
                  <c:v>1.258995688056634</c:v>
                </c:pt>
                <c:pt idx="59">
                  <c:v>1.2350191884283241</c:v>
                </c:pt>
                <c:pt idx="60">
                  <c:v>1.2133651793641271</c:v>
                </c:pt>
                <c:pt idx="61">
                  <c:v>1.1940466592317609</c:v>
                </c:pt>
                <c:pt idx="62">
                  <c:v>1.1770494527864352</c:v>
                </c:pt>
                <c:pt idx="63">
                  <c:v>1.1623341786810921</c:v>
                </c:pt>
                <c:pt idx="64">
                  <c:v>1.1498383862133319</c:v>
                </c:pt>
                <c:pt idx="65">
                  <c:v>1.1394788264386486</c:v>
                </c:pt>
                <c:pt idx="66">
                  <c:v>1.131153823171982</c:v>
                </c:pt>
                <c:pt idx="67">
                  <c:v>1.1247457101787117</c:v>
                </c:pt>
                <c:pt idx="68">
                  <c:v>1.1201233019922936</c:v>
                </c:pt>
                <c:pt idx="69">
                  <c:v>1.117144367256252</c:v>
                </c:pt>
                <c:pt idx="70">
                  <c:v>1.1156580752384231</c:v>
                </c:pt>
                <c:pt idx="71">
                  <c:v>1.1155073881687518</c:v>
                </c:pt>
                <c:pt idx="72">
                  <c:v>1.1165313742709591</c:v>
                </c:pt>
                <c:pt idx="73">
                  <c:v>1.1185674187547527</c:v>
                </c:pt>
                <c:pt idx="74">
                  <c:v>1.1214533125705768</c:v>
                </c:pt>
                <c:pt idx="75">
                  <c:v>1.125029201365068</c:v>
                </c:pt>
                <c:pt idx="76">
                  <c:v>1.1291393797751659</c:v>
                </c:pt>
                <c:pt idx="77">
                  <c:v>1.1336339189260847</c:v>
                </c:pt>
                <c:pt idx="78">
                  <c:v>1.1383701177185901</c:v>
                </c:pt>
                <c:pt idx="79">
                  <c:v>1.143213771171621</c:v>
                </c:pt>
                <c:pt idx="80">
                  <c:v>1.1480402516968868</c:v>
                </c:pt>
                <c:pt idx="81">
                  <c:v>1.1527354016947267</c:v>
                </c:pt>
                <c:pt idx="82">
                  <c:v>1.1571962382500254</c:v>
                </c:pt>
                <c:pt idx="83">
                  <c:v>1.1613314729509676</c:v>
                </c:pt>
                <c:pt idx="84">
                  <c:v>1.1650618519325115</c:v>
                </c:pt>
                <c:pt idx="85">
                  <c:v>1.1683203231443349</c:v>
                </c:pt>
                <c:pt idx="86">
                  <c:v>1.1710520395464674</c:v>
                </c:pt>
                <c:pt idx="87">
                  <c:v>1.1732142084347355</c:v>
                </c:pt>
                <c:pt idx="88">
                  <c:v>1.1747757983854941</c:v>
                </c:pt>
                <c:pt idx="89">
                  <c:v>1.1757171163808491</c:v>
                </c:pt>
                <c:pt idx="90">
                  <c:v>1.1760292685304776</c:v>
                </c:pt>
                <c:pt idx="91">
                  <c:v>1.1757135184458947</c:v>
                </c:pt>
                <c:pt idx="92">
                  <c:v>1.1747805577516104</c:v>
                </c:pt>
                <c:pt idx="93">
                  <c:v>1.173249703441773</c:v>
                </c:pt>
                <c:pt idx="94">
                  <c:v>1.1711480368191616</c:v>
                </c:pt>
                <c:pt idx="95">
                  <c:v>1.1685094985965878</c:v>
                </c:pt>
                <c:pt idx="96">
                  <c:v>1.1653739544111943</c:v>
                </c:pt>
                <c:pt idx="97">
                  <c:v>1.1617862445136873</c:v>
                </c:pt>
                <c:pt idx="98">
                  <c:v>1.1577952307623276</c:v>
                </c:pt>
                <c:pt idx="99">
                  <c:v>1.1534528532914918</c:v>
                </c:pt>
                <c:pt idx="100">
                  <c:v>1.1488132083536864</c:v>
                </c:pt>
                <c:pt idx="101">
                  <c:v>1.1439316578691205</c:v>
                </c:pt>
                <c:pt idx="102">
                  <c:v>1.1388639801759028</c:v>
                </c:pt>
                <c:pt idx="103">
                  <c:v>1.1336655703739624</c:v>
                </c:pt>
                <c:pt idx="104">
                  <c:v>1.1283906975141598</c:v>
                </c:pt>
                <c:pt idx="105">
                  <c:v>1.1230918247175159</c:v>
                </c:pt>
                <c:pt idx="106">
                  <c:v>1.1178189971341761</c:v>
                </c:pt>
                <c:pt idx="107">
                  <c:v>1.1126193014830701</c:v>
                </c:pt>
                <c:pt idx="108">
                  <c:v>1.1075363997655936</c:v>
                </c:pt>
                <c:pt idx="109">
                  <c:v>1.1026101386333984</c:v>
                </c:pt>
                <c:pt idx="110">
                  <c:v>1.0978762348237616</c:v>
                </c:pt>
                <c:pt idx="111">
                  <c:v>1.093366036066802</c:v>
                </c:pt>
                <c:pt idx="112">
                  <c:v>1.0891063559267335</c:v>
                </c:pt>
                <c:pt idx="113">
                  <c:v>1.0851193801724262</c:v>
                </c:pt>
                <c:pt idx="114">
                  <c:v>1.081422641487654</c:v>
                </c:pt>
                <c:pt idx="115">
                  <c:v>1.0780290586338239</c:v>
                </c:pt>
                <c:pt idx="116">
                  <c:v>1.0749470355716444</c:v>
                </c:pt>
                <c:pt idx="117">
                  <c:v>1.0721806155356317</c:v>
                </c:pt>
                <c:pt idx="118">
                  <c:v>1.0697296846378086</c:v>
                </c:pt>
              </c:numCache>
            </c:numRef>
          </c:yVal>
          <c:smooth val="0"/>
        </c:ser>
        <c:ser>
          <c:idx val="3"/>
          <c:order val="3"/>
          <c:tx>
            <c:v>       0.02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'n'' var'!$N$8:$N$126</c:f>
              <c:numCache>
                <c:formatCode>General</c:formatCode>
                <c:ptCount val="119"/>
                <c:pt idx="0">
                  <c:v>2.9305901619307798E-2</c:v>
                </c:pt>
                <c:pt idx="1">
                  <c:v>5.8611803238615597E-2</c:v>
                </c:pt>
                <c:pt idx="2">
                  <c:v>8.7917704857923384E-2</c:v>
                </c:pt>
                <c:pt idx="3">
                  <c:v>0.11722360647723119</c:v>
                </c:pt>
                <c:pt idx="4">
                  <c:v>0.23444721295446239</c:v>
                </c:pt>
                <c:pt idx="5">
                  <c:v>0.35167081943169354</c:v>
                </c:pt>
                <c:pt idx="6">
                  <c:v>0.46889442590892477</c:v>
                </c:pt>
                <c:pt idx="7">
                  <c:v>0.5861180323861559</c:v>
                </c:pt>
                <c:pt idx="8">
                  <c:v>0.70334163886338708</c:v>
                </c:pt>
                <c:pt idx="9">
                  <c:v>0.82056524534061814</c:v>
                </c:pt>
                <c:pt idx="10">
                  <c:v>0.93778885181784932</c:v>
                </c:pt>
                <c:pt idx="11">
                  <c:v>1.0550124582950806</c:v>
                </c:pt>
                <c:pt idx="12">
                  <c:v>1.1722360647723116</c:v>
                </c:pt>
                <c:pt idx="13">
                  <c:v>1.289459671249543</c:v>
                </c:pt>
                <c:pt idx="14">
                  <c:v>1.4066832777267742</c:v>
                </c:pt>
                <c:pt idx="15">
                  <c:v>1.5239068842040053</c:v>
                </c:pt>
                <c:pt idx="16">
                  <c:v>1.6411304906812367</c:v>
                </c:pt>
                <c:pt idx="17">
                  <c:v>1.7583540971584681</c:v>
                </c:pt>
                <c:pt idx="18">
                  <c:v>1.8755777036356991</c:v>
                </c:pt>
                <c:pt idx="19">
                  <c:v>1.9928013101129307</c:v>
                </c:pt>
                <c:pt idx="20">
                  <c:v>2.1100249165901621</c:v>
                </c:pt>
                <c:pt idx="21">
                  <c:v>2.2272485230673933</c:v>
                </c:pt>
                <c:pt idx="22">
                  <c:v>2.344472129544624</c:v>
                </c:pt>
                <c:pt idx="23">
                  <c:v>2.4616957360218552</c:v>
                </c:pt>
                <c:pt idx="24">
                  <c:v>2.5789193424990864</c:v>
                </c:pt>
                <c:pt idx="25">
                  <c:v>2.696142948976318</c:v>
                </c:pt>
                <c:pt idx="26">
                  <c:v>2.8133665554535496</c:v>
                </c:pt>
                <c:pt idx="27">
                  <c:v>2.9305901619307808</c:v>
                </c:pt>
                <c:pt idx="28">
                  <c:v>3.047813768408012</c:v>
                </c:pt>
                <c:pt idx="29">
                  <c:v>3.1650373748852432</c:v>
                </c:pt>
                <c:pt idx="30">
                  <c:v>3.2822609813624744</c:v>
                </c:pt>
                <c:pt idx="31">
                  <c:v>3.3994845878397055</c:v>
                </c:pt>
                <c:pt idx="32">
                  <c:v>3.5167081943169372</c:v>
                </c:pt>
                <c:pt idx="33">
                  <c:v>3.6339318007941683</c:v>
                </c:pt>
                <c:pt idx="34">
                  <c:v>3.7511554072714</c:v>
                </c:pt>
                <c:pt idx="35">
                  <c:v>3.8683790137486311</c:v>
                </c:pt>
                <c:pt idx="36">
                  <c:v>3.9856026202258623</c:v>
                </c:pt>
                <c:pt idx="37">
                  <c:v>4.1028262267030939</c:v>
                </c:pt>
                <c:pt idx="38">
                  <c:v>4.2200498331803251</c:v>
                </c:pt>
                <c:pt idx="39">
                  <c:v>4.3372734396575563</c:v>
                </c:pt>
                <c:pt idx="40">
                  <c:v>4.4544970461347875</c:v>
                </c:pt>
                <c:pt idx="41">
                  <c:v>4.5717206526120187</c:v>
                </c:pt>
                <c:pt idx="42">
                  <c:v>4.6889442590892498</c:v>
                </c:pt>
                <c:pt idx="43">
                  <c:v>4.8061678655664801</c:v>
                </c:pt>
                <c:pt idx="44">
                  <c:v>4.9233914720437104</c:v>
                </c:pt>
                <c:pt idx="45">
                  <c:v>5.0406150785209416</c:v>
                </c:pt>
                <c:pt idx="46">
                  <c:v>5.1578386849981719</c:v>
                </c:pt>
                <c:pt idx="47">
                  <c:v>5.275062291475404</c:v>
                </c:pt>
                <c:pt idx="48">
                  <c:v>5.3922858979526342</c:v>
                </c:pt>
                <c:pt idx="49">
                  <c:v>5.5095095044298645</c:v>
                </c:pt>
                <c:pt idx="50">
                  <c:v>5.6267331109070957</c:v>
                </c:pt>
                <c:pt idx="51">
                  <c:v>5.743956717384326</c:v>
                </c:pt>
                <c:pt idx="52">
                  <c:v>5.8611803238615572</c:v>
                </c:pt>
                <c:pt idx="53">
                  <c:v>5.9784039303387875</c:v>
                </c:pt>
                <c:pt idx="54">
                  <c:v>6.0956275368160187</c:v>
                </c:pt>
                <c:pt idx="55">
                  <c:v>6.2128511432932489</c:v>
                </c:pt>
                <c:pt idx="56">
                  <c:v>6.3300747497704801</c:v>
                </c:pt>
                <c:pt idx="57">
                  <c:v>6.4472983562477113</c:v>
                </c:pt>
                <c:pt idx="58">
                  <c:v>6.5645219627249416</c:v>
                </c:pt>
                <c:pt idx="59">
                  <c:v>6.6817455692021728</c:v>
                </c:pt>
                <c:pt idx="60">
                  <c:v>6.7989691756794031</c:v>
                </c:pt>
                <c:pt idx="61">
                  <c:v>6.9161927821566342</c:v>
                </c:pt>
                <c:pt idx="62">
                  <c:v>7.0334163886338645</c:v>
                </c:pt>
                <c:pt idx="63">
                  <c:v>7.1506399951110948</c:v>
                </c:pt>
                <c:pt idx="64">
                  <c:v>7.267863601588326</c:v>
                </c:pt>
                <c:pt idx="65">
                  <c:v>7.3850872080655572</c:v>
                </c:pt>
                <c:pt idx="66">
                  <c:v>7.5023108145427884</c:v>
                </c:pt>
                <c:pt idx="67">
                  <c:v>7.6195344210200187</c:v>
                </c:pt>
                <c:pt idx="68">
                  <c:v>7.7367580274972489</c:v>
                </c:pt>
                <c:pt idx="69">
                  <c:v>7.8539816339744792</c:v>
                </c:pt>
                <c:pt idx="70">
                  <c:v>7.9712052404517113</c:v>
                </c:pt>
                <c:pt idx="71">
                  <c:v>8.0884288469289416</c:v>
                </c:pt>
                <c:pt idx="72">
                  <c:v>8.2056524534061719</c:v>
                </c:pt>
                <c:pt idx="73">
                  <c:v>8.3228760598834022</c:v>
                </c:pt>
                <c:pt idx="74">
                  <c:v>8.4400996663606342</c:v>
                </c:pt>
                <c:pt idx="75">
                  <c:v>8.5573232728378645</c:v>
                </c:pt>
                <c:pt idx="76">
                  <c:v>8.6745468793150948</c:v>
                </c:pt>
                <c:pt idx="77">
                  <c:v>8.7917704857923251</c:v>
                </c:pt>
                <c:pt idx="78">
                  <c:v>8.9089940922695572</c:v>
                </c:pt>
                <c:pt idx="79">
                  <c:v>9.0262176987467893</c:v>
                </c:pt>
                <c:pt idx="80">
                  <c:v>9.1434413052240195</c:v>
                </c:pt>
                <c:pt idx="81">
                  <c:v>9.2606649117012498</c:v>
                </c:pt>
                <c:pt idx="82">
                  <c:v>9.3778885181784801</c:v>
                </c:pt>
                <c:pt idx="83">
                  <c:v>9.4951121246557104</c:v>
                </c:pt>
                <c:pt idx="84">
                  <c:v>9.6123357311329425</c:v>
                </c:pt>
                <c:pt idx="85">
                  <c:v>9.7295593376101728</c:v>
                </c:pt>
                <c:pt idx="86">
                  <c:v>9.8467829440874031</c:v>
                </c:pt>
                <c:pt idx="87">
                  <c:v>9.9640065505646334</c:v>
                </c:pt>
                <c:pt idx="88">
                  <c:v>10.081230157041864</c:v>
                </c:pt>
                <c:pt idx="89">
                  <c:v>10.198453763519096</c:v>
                </c:pt>
                <c:pt idx="90">
                  <c:v>10.315677369996326</c:v>
                </c:pt>
                <c:pt idx="91">
                  <c:v>10.432900976473556</c:v>
                </c:pt>
                <c:pt idx="92">
                  <c:v>10.550124582950787</c:v>
                </c:pt>
                <c:pt idx="93">
                  <c:v>10.667348189428019</c:v>
                </c:pt>
                <c:pt idx="94">
                  <c:v>10.784571795905249</c:v>
                </c:pt>
                <c:pt idx="95">
                  <c:v>10.901795402382479</c:v>
                </c:pt>
                <c:pt idx="96">
                  <c:v>11.019019008859711</c:v>
                </c:pt>
                <c:pt idx="97">
                  <c:v>11.136242615336942</c:v>
                </c:pt>
                <c:pt idx="98">
                  <c:v>11.253466221814174</c:v>
                </c:pt>
                <c:pt idx="99">
                  <c:v>11.370689828291404</c:v>
                </c:pt>
                <c:pt idx="100">
                  <c:v>11.487913434768634</c:v>
                </c:pt>
                <c:pt idx="101">
                  <c:v>11.605137041245865</c:v>
                </c:pt>
                <c:pt idx="102">
                  <c:v>11.722360647723095</c:v>
                </c:pt>
                <c:pt idx="103">
                  <c:v>11.839584254200327</c:v>
                </c:pt>
                <c:pt idx="104">
                  <c:v>11.956807860677557</c:v>
                </c:pt>
                <c:pt idx="105">
                  <c:v>12.074031467154787</c:v>
                </c:pt>
                <c:pt idx="106">
                  <c:v>12.191255073632018</c:v>
                </c:pt>
                <c:pt idx="107">
                  <c:v>12.308478680109248</c:v>
                </c:pt>
                <c:pt idx="108">
                  <c:v>12.42570228658648</c:v>
                </c:pt>
                <c:pt idx="109">
                  <c:v>12.54292589306371</c:v>
                </c:pt>
                <c:pt idx="110">
                  <c:v>12.660149499540941</c:v>
                </c:pt>
                <c:pt idx="111">
                  <c:v>12.777373106018171</c:v>
                </c:pt>
                <c:pt idx="112">
                  <c:v>12.894596712495403</c:v>
                </c:pt>
                <c:pt idx="113">
                  <c:v>13.011820318972633</c:v>
                </c:pt>
                <c:pt idx="114">
                  <c:v>13.129043925449865</c:v>
                </c:pt>
                <c:pt idx="115">
                  <c:v>13.246267531927096</c:v>
                </c:pt>
                <c:pt idx="116">
                  <c:v>13.363491138404326</c:v>
                </c:pt>
                <c:pt idx="117">
                  <c:v>13.480714744881558</c:v>
                </c:pt>
                <c:pt idx="118">
                  <c:v>13.597938351358788</c:v>
                </c:pt>
              </c:numCache>
            </c:numRef>
          </c:xVal>
          <c:yVal>
            <c:numRef>
              <c:f>'n'' var'!$Q$8:$Q$126</c:f>
              <c:numCache>
                <c:formatCode>General</c:formatCode>
                <c:ptCount val="119"/>
                <c:pt idx="0">
                  <c:v>4.934564204521763E-4</c:v>
                </c:pt>
                <c:pt idx="1">
                  <c:v>1.9551779281540282E-3</c:v>
                </c:pt>
                <c:pt idx="2">
                  <c:v>4.3572574533563557E-3</c:v>
                </c:pt>
                <c:pt idx="3">
                  <c:v>7.6718855613737702E-3</c:v>
                </c:pt>
                <c:pt idx="4">
                  <c:v>2.9503897452888395E-2</c:v>
                </c:pt>
                <c:pt idx="5">
                  <c:v>6.3746688451319256E-2</c:v>
                </c:pt>
                <c:pt idx="6">
                  <c:v>0.10869628233344641</c:v>
                </c:pt>
                <c:pt idx="7">
                  <c:v>0.1627061353277387</c:v>
                </c:pt>
                <c:pt idx="8">
                  <c:v>0.22419780981084669</c:v>
                </c:pt>
                <c:pt idx="9">
                  <c:v>0.29167022783796426</c:v>
                </c:pt>
                <c:pt idx="10">
                  <c:v>0.363707493505256</c:v>
                </c:pt>
                <c:pt idx="11">
                  <c:v>0.43898529280266163</c:v>
                </c:pt>
                <c:pt idx="12">
                  <c:v>0.51627589743217706</c:v>
                </c:pt>
                <c:pt idx="13">
                  <c:v>0.59445181497718891</c:v>
                </c:pt>
                <c:pt idx="14">
                  <c:v>0.67248814177849237</c:v>
                </c:pt>
                <c:pt idx="15">
                  <c:v>0.74946368689520204</c:v>
                </c:pt>
                <c:pt idx="16">
                  <c:v>0.8245609456218006</c:v>
                </c:pt>
                <c:pt idx="17">
                  <c:v>0.8970650092368011</c:v>
                </c:pt>
                <c:pt idx="18">
                  <c:v>0.96636150403485976</c:v>
                </c:pt>
                <c:pt idx="19">
                  <c:v>1.0319336573214217</c:v>
                </c:pt>
                <c:pt idx="20">
                  <c:v>1.0933585910213031</c:v>
                </c:pt>
                <c:pt idx="21">
                  <c:v>1.1503029449769189</c:v>
                </c:pt>
                <c:pt idx="22">
                  <c:v>1.2025179320055641</c:v>
                </c:pt>
                <c:pt idx="23">
                  <c:v>1.2498339254735891</c:v>
                </c:pt>
                <c:pt idx="24">
                  <c:v>1.2921546776596466</c:v>
                </c:pt>
                <c:pt idx="25">
                  <c:v>1.3294512636540692</c:v>
                </c:pt>
                <c:pt idx="26">
                  <c:v>1.3617558411130894</c:v>
                </c:pt>
                <c:pt idx="27">
                  <c:v>1.3891553109909551</c:v>
                </c:pt>
                <c:pt idx="28">
                  <c:v>1.4117849585438094</c:v>
                </c:pt>
                <c:pt idx="29">
                  <c:v>1.4298221475667372</c:v>
                </c:pt>
                <c:pt idx="30">
                  <c:v>1.4434801341149202</c:v>
                </c:pt>
                <c:pt idx="31">
                  <c:v>1.4530020589904873</c:v>
                </c:pt>
                <c:pt idx="32">
                  <c:v>1.4586551711604026</c:v>
                </c:pt>
                <c:pt idx="33">
                  <c:v>1.4607253271116325</c:v>
                </c:pt>
                <c:pt idx="34">
                  <c:v>1.4595118040432364</c:v>
                </c:pt>
                <c:pt idx="35">
                  <c:v>1.4553224578273183</c:v>
                </c:pt>
                <c:pt idx="36">
                  <c:v>1.4484692499188383</c:v>
                </c:pt>
                <c:pt idx="37">
                  <c:v>1.4392641609254091</c:v>
                </c:pt>
                <c:pt idx="38">
                  <c:v>1.428015502420187</c:v>
                </c:pt>
                <c:pt idx="39">
                  <c:v>1.4150246328419869</c:v>
                </c:pt>
                <c:pt idx="40">
                  <c:v>1.4005830780156905</c:v>
                </c:pt>
                <c:pt idx="41">
                  <c:v>1.3849700519729033</c:v>
                </c:pt>
                <c:pt idx="42">
                  <c:v>1.3684503693789178</c:v>
                </c:pt>
                <c:pt idx="43">
                  <c:v>1.3512727369907296</c:v>
                </c:pt>
                <c:pt idx="44">
                  <c:v>1.3336684081877697</c:v>
                </c:pt>
                <c:pt idx="45">
                  <c:v>1.3158501817310539</c:v>
                </c:pt>
                <c:pt idx="46">
                  <c:v>1.298011723509966</c:v>
                </c:pt>
                <c:pt idx="47">
                  <c:v>1.2803271881158167</c:v>
                </c:pt>
                <c:pt idx="48">
                  <c:v>1.2629511156194193</c:v>
                </c:pt>
                <c:pt idx="49">
                  <c:v>1.2460185779038024</c:v>
                </c:pt>
                <c:pt idx="50">
                  <c:v>1.2296455482867557</c:v>
                </c:pt>
                <c:pt idx="51">
                  <c:v>1.213929467932136</c:v>
                </c:pt>
                <c:pt idx="52">
                  <c:v>1.198949982662519</c:v>
                </c:pt>
                <c:pt idx="53">
                  <c:v>1.1847698242156963</c:v>
                </c:pt>
                <c:pt idx="54">
                  <c:v>1.1714358106997573</c:v>
                </c:pt>
                <c:pt idx="55">
                  <c:v>1.1589799419611957</c:v>
                </c:pt>
                <c:pt idx="56">
                  <c:v>1.1474205667530375</c:v>
                </c:pt>
                <c:pt idx="57">
                  <c:v>1.1367635999409929</c:v>
                </c:pt>
                <c:pt idx="58">
                  <c:v>1.1270037694815664</c:v>
                </c:pt>
                <c:pt idx="59">
                  <c:v>1.1181258745146168</c:v>
                </c:pt>
                <c:pt idx="60">
                  <c:v>1.1101060376031477</c:v>
                </c:pt>
                <c:pt idx="61">
                  <c:v>1.102912935896053</c:v>
                </c:pt>
                <c:pt idx="62">
                  <c:v>1.0965089977580864</c:v>
                </c:pt>
                <c:pt idx="63">
                  <c:v>1.0908515531804528</c:v>
                </c:pt>
                <c:pt idx="64">
                  <c:v>1.0858939280325481</c:v>
                </c:pt>
                <c:pt idx="65">
                  <c:v>1.0815864739201799</c:v>
                </c:pt>
                <c:pt idx="66">
                  <c:v>1.0778775270602692</c:v>
                </c:pt>
                <c:pt idx="67">
                  <c:v>1.0747142911511036</c:v>
                </c:pt>
                <c:pt idx="68">
                  <c:v>1.0720436406977178</c:v>
                </c:pt>
                <c:pt idx="69">
                  <c:v>1.0698128426332858</c:v>
                </c:pt>
                <c:pt idx="70">
                  <c:v>1.0679701953510961</c:v>
                </c:pt>
                <c:pt idx="71">
                  <c:v>1.066465585421692</c:v>
                </c:pt>
                <c:pt idx="72">
                  <c:v>1.0652509633118639</c:v>
                </c:pt>
                <c:pt idx="73">
                  <c:v>1.0642807403442762</c:v>
                </c:pt>
                <c:pt idx="74">
                  <c:v>1.0635121099381584</c:v>
                </c:pt>
                <c:pt idx="75">
                  <c:v>1.0629052968538908</c:v>
                </c:pt>
                <c:pt idx="76">
                  <c:v>1.0624237387301267</c:v>
                </c:pt>
                <c:pt idx="77">
                  <c:v>1.0620342046552489</c:v>
                </c:pt>
                <c:pt idx="78">
                  <c:v>1.0617068558604983</c:v>
                </c:pt>
                <c:pt idx="79">
                  <c:v>1.06141525386598</c:v>
                </c:pt>
                <c:pt idx="80">
                  <c:v>1.0611363215597405</c:v>
                </c:pt>
                <c:pt idx="81">
                  <c:v>1.0608502627514902</c:v>
                </c:pt>
                <c:pt idx="82">
                  <c:v>1.0605404457242071</c:v>
                </c:pt>
                <c:pt idx="83">
                  <c:v>1.0601932562167993</c:v>
                </c:pt>
                <c:pt idx="84">
                  <c:v>1.0597979251175977</c:v>
                </c:pt>
                <c:pt idx="85">
                  <c:v>1.0593463359399284</c:v>
                </c:pt>
                <c:pt idx="86">
                  <c:v>1.0588328168956647</c:v>
                </c:pt>
                <c:pt idx="87">
                  <c:v>1.0582539220885248</c:v>
                </c:pt>
                <c:pt idx="88">
                  <c:v>1.0576082060237808</c:v>
                </c:pt>
                <c:pt idx="89">
                  <c:v>1.0568959952823835</c:v>
                </c:pt>
                <c:pt idx="90">
                  <c:v>1.0561191608423968</c:v>
                </c:pt>
                <c:pt idx="91">
                  <c:v>1.0552808941555691</c:v>
                </c:pt>
                <c:pt idx="92">
                  <c:v>1.0543854897079719</c:v>
                </c:pt>
                <c:pt idx="93">
                  <c:v>1.053438136416379</c:v>
                </c:pt>
                <c:pt idx="94">
                  <c:v>1.0524447198414326</c:v>
                </c:pt>
                <c:pt idx="95">
                  <c:v>1.0514116368389756</c:v>
                </c:pt>
                <c:pt idx="96">
                  <c:v>1.0503456239260829</c:v>
                </c:pt>
                <c:pt idx="97">
                  <c:v>1.0492536003114323</c:v>
                </c:pt>
                <c:pt idx="98">
                  <c:v>1.0481425262334612</c:v>
                </c:pt>
                <c:pt idx="99">
                  <c:v>1.0470192769662832</c:v>
                </c:pt>
                <c:pt idx="100">
                  <c:v>1.0458905325942705</c:v>
                </c:pt>
                <c:pt idx="101">
                  <c:v>1.0447626834225443</c:v>
                </c:pt>
                <c:pt idx="102">
                  <c:v>1.0436417506830842</c:v>
                </c:pt>
                <c:pt idx="103">
                  <c:v>1.0425333220149342</c:v>
                </c:pt>
                <c:pt idx="104">
                  <c:v>1.0414425010419035</c:v>
                </c:pt>
                <c:pt idx="105">
                  <c:v>1.0403738702417051</c:v>
                </c:pt>
                <c:pt idx="106">
                  <c:v>1.0393314661958835</c:v>
                </c:pt>
                <c:pt idx="107">
                  <c:v>1.0383187662290081</c:v>
                </c:pt>
                <c:pt idx="108">
                  <c:v>1.0373386853872071</c:v>
                </c:pt>
                <c:pt idx="109">
                  <c:v>1.0363935826687083</c:v>
                </c:pt>
                <c:pt idx="110">
                  <c:v>1.0354852754009871</c:v>
                </c:pt>
                <c:pt idx="111">
                  <c:v>1.0346150606586972</c:v>
                </c:pt>
                <c:pt idx="112">
                  <c:v>1.0337837426319756</c:v>
                </c:pt>
                <c:pt idx="113">
                  <c:v>1.0329916648841</c:v>
                </c:pt>
                <c:pt idx="114">
                  <c:v>1.0322387464790495</c:v>
                </c:pt>
                <c:pt idx="115">
                  <c:v>1.0315245210113493</c:v>
                </c:pt>
                <c:pt idx="116">
                  <c:v>1.0308481776309635</c:v>
                </c:pt>
                <c:pt idx="117">
                  <c:v>1.0302086032231506</c:v>
                </c:pt>
                <c:pt idx="118">
                  <c:v>1.0296044249754859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843536"/>
        <c:axId val="259843928"/>
      </c:scatterChart>
      <c:valAx>
        <c:axId val="259843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Symbol"/>
                    <a:ea typeface="Symbol"/>
                    <a:cs typeface="Symbol"/>
                  </a:defRPr>
                </a:pPr>
                <a:r>
                  <a:rPr lang="en-US"/>
                  <a:t>r</a:t>
                </a:r>
              </a:p>
            </c:rich>
          </c:tx>
          <c:layout>
            <c:manualLayout>
              <c:xMode val="edge"/>
              <c:yMode val="edge"/>
              <c:x val="0.54762044028984502"/>
              <c:y val="0.875002670296235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59843928"/>
        <c:crosses val="autoZero"/>
        <c:crossBetween val="midCat"/>
      </c:valAx>
      <c:valAx>
        <c:axId val="259843928"/>
        <c:scaling>
          <c:orientation val="minMax"/>
          <c:max val="3.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Q</a:t>
                </a:r>
                <a:r>
                  <a:rPr lang="en-US" sz="1200" b="0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b</a:t>
                </a:r>
              </a:p>
            </c:rich>
          </c:tx>
          <c:layout>
            <c:manualLayout>
              <c:xMode val="edge"/>
              <c:yMode val="edge"/>
              <c:x val="1.1904792180214023E-2"/>
              <c:y val="0.370001129153836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59843536"/>
        <c:crosses val="autoZero"/>
        <c:crossBetween val="midCat"/>
        <c:majorUnit val="1"/>
        <c:minorUnit val="0.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legendEntry>
      <c:layout>
        <c:manualLayout>
          <c:xMode val="edge"/>
          <c:yMode val="edge"/>
          <c:x val="0.72023992690294836"/>
          <c:y val="7.7500236511952245E-2"/>
          <c:w val="0.23809584360428046"/>
          <c:h val="0.217500663759349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60" verticalDpi="360" copies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alpha!$A$7</c:f>
              <c:strCache>
                <c:ptCount val="1"/>
                <c:pt idx="0">
                  <c:v>diameter (mm)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alpha!$A$8:$A$78</c:f>
              <c:numCache>
                <c:formatCode>General</c:formatCode>
                <c:ptCount val="71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0.4</c:v>
                </c:pt>
                <c:pt idx="5">
                  <c:v>0.6</c:v>
                </c:pt>
                <c:pt idx="6">
                  <c:v>0.8</c:v>
                </c:pt>
                <c:pt idx="7">
                  <c:v>1</c:v>
                </c:pt>
                <c:pt idx="8">
                  <c:v>1.2</c:v>
                </c:pt>
                <c:pt idx="9">
                  <c:v>1.4</c:v>
                </c:pt>
                <c:pt idx="10">
                  <c:v>1.5999999999999999</c:v>
                </c:pt>
                <c:pt idx="11">
                  <c:v>1.7999999999999998</c:v>
                </c:pt>
                <c:pt idx="12">
                  <c:v>1.9999999999999998</c:v>
                </c:pt>
                <c:pt idx="13">
                  <c:v>2.1999999999999997</c:v>
                </c:pt>
                <c:pt idx="14">
                  <c:v>2.4</c:v>
                </c:pt>
                <c:pt idx="15">
                  <c:v>2.6</c:v>
                </c:pt>
                <c:pt idx="16">
                  <c:v>2.8000000000000003</c:v>
                </c:pt>
                <c:pt idx="17">
                  <c:v>3.0000000000000004</c:v>
                </c:pt>
                <c:pt idx="18">
                  <c:v>3.2000000000000006</c:v>
                </c:pt>
                <c:pt idx="19">
                  <c:v>3.4000000000000008</c:v>
                </c:pt>
                <c:pt idx="20">
                  <c:v>3.600000000000001</c:v>
                </c:pt>
                <c:pt idx="21">
                  <c:v>3.8000000000000012</c:v>
                </c:pt>
                <c:pt idx="22">
                  <c:v>4.0000000000000009</c:v>
                </c:pt>
                <c:pt idx="23">
                  <c:v>4.2000000000000011</c:v>
                </c:pt>
                <c:pt idx="24">
                  <c:v>4.4000000000000012</c:v>
                </c:pt>
                <c:pt idx="25">
                  <c:v>4.6000000000000014</c:v>
                </c:pt>
                <c:pt idx="26">
                  <c:v>4.8000000000000016</c:v>
                </c:pt>
                <c:pt idx="27">
                  <c:v>5.0000000000000018</c:v>
                </c:pt>
                <c:pt idx="28">
                  <c:v>5.200000000000002</c:v>
                </c:pt>
                <c:pt idx="29">
                  <c:v>5.4000000000000021</c:v>
                </c:pt>
                <c:pt idx="30">
                  <c:v>5.6000000000000023</c:v>
                </c:pt>
                <c:pt idx="31">
                  <c:v>5.8000000000000025</c:v>
                </c:pt>
                <c:pt idx="32">
                  <c:v>6.0000000000000027</c:v>
                </c:pt>
                <c:pt idx="33">
                  <c:v>6.2000000000000028</c:v>
                </c:pt>
                <c:pt idx="34">
                  <c:v>6.400000000000003</c:v>
                </c:pt>
                <c:pt idx="35">
                  <c:v>6.6000000000000032</c:v>
                </c:pt>
                <c:pt idx="36">
                  <c:v>6.8000000000000034</c:v>
                </c:pt>
                <c:pt idx="37">
                  <c:v>7.0000000000000036</c:v>
                </c:pt>
                <c:pt idx="38">
                  <c:v>7.2000000000000037</c:v>
                </c:pt>
                <c:pt idx="39">
                  <c:v>7.4000000000000039</c:v>
                </c:pt>
                <c:pt idx="40">
                  <c:v>7.6000000000000041</c:v>
                </c:pt>
                <c:pt idx="41">
                  <c:v>7.8000000000000043</c:v>
                </c:pt>
                <c:pt idx="42">
                  <c:v>8.0000000000000036</c:v>
                </c:pt>
                <c:pt idx="43">
                  <c:v>8.2000000000000028</c:v>
                </c:pt>
                <c:pt idx="44">
                  <c:v>8.4000000000000021</c:v>
                </c:pt>
                <c:pt idx="45">
                  <c:v>8.6000000000000014</c:v>
                </c:pt>
                <c:pt idx="46">
                  <c:v>8.8000000000000007</c:v>
                </c:pt>
                <c:pt idx="47">
                  <c:v>9</c:v>
                </c:pt>
                <c:pt idx="48">
                  <c:v>9.1999999999999993</c:v>
                </c:pt>
                <c:pt idx="49">
                  <c:v>9.3999999999999986</c:v>
                </c:pt>
                <c:pt idx="50">
                  <c:v>9.5999999999999979</c:v>
                </c:pt>
                <c:pt idx="51">
                  <c:v>9.7999999999999972</c:v>
                </c:pt>
                <c:pt idx="52">
                  <c:v>9.9999999999999964</c:v>
                </c:pt>
                <c:pt idx="53">
                  <c:v>10.199999999999996</c:v>
                </c:pt>
                <c:pt idx="54">
                  <c:v>10.399999999999995</c:v>
                </c:pt>
                <c:pt idx="55">
                  <c:v>10.599999999999994</c:v>
                </c:pt>
                <c:pt idx="56">
                  <c:v>10.799999999999994</c:v>
                </c:pt>
                <c:pt idx="57">
                  <c:v>10.999999999999993</c:v>
                </c:pt>
                <c:pt idx="58">
                  <c:v>11.199999999999992</c:v>
                </c:pt>
                <c:pt idx="59">
                  <c:v>11.399999999999991</c:v>
                </c:pt>
                <c:pt idx="60">
                  <c:v>11.599999999999991</c:v>
                </c:pt>
                <c:pt idx="61">
                  <c:v>11.79999999999999</c:v>
                </c:pt>
                <c:pt idx="62">
                  <c:v>11.999999999999989</c:v>
                </c:pt>
                <c:pt idx="63">
                  <c:v>12.199999999999989</c:v>
                </c:pt>
                <c:pt idx="64">
                  <c:v>12.399999999999988</c:v>
                </c:pt>
                <c:pt idx="65">
                  <c:v>12.599999999999987</c:v>
                </c:pt>
                <c:pt idx="66">
                  <c:v>12.799999999999986</c:v>
                </c:pt>
                <c:pt idx="67">
                  <c:v>12.999999999999986</c:v>
                </c:pt>
                <c:pt idx="68">
                  <c:v>13.199999999999985</c:v>
                </c:pt>
                <c:pt idx="69">
                  <c:v>13.399999999999984</c:v>
                </c:pt>
                <c:pt idx="70">
                  <c:v>13.599999999999984</c:v>
                </c:pt>
              </c:numCache>
            </c:numRef>
          </c:xVal>
          <c:yVal>
            <c:numRef>
              <c:f>alpha!$D$8:$D$78</c:f>
              <c:numCache>
                <c:formatCode>General</c:formatCode>
                <c:ptCount val="71"/>
                <c:pt idx="0">
                  <c:v>7.6334490904628183E-4</c:v>
                </c:pt>
                <c:pt idx="1">
                  <c:v>3.0526027272799183E-3</c:v>
                </c:pt>
                <c:pt idx="2">
                  <c:v>6.8654436105362038E-3</c:v>
                </c:pt>
                <c:pt idx="3">
                  <c:v>1.219798745182743E-2</c:v>
                </c:pt>
                <c:pt idx="4">
                  <c:v>4.8593629244088277E-2</c:v>
                </c:pt>
                <c:pt idx="5">
                  <c:v>0.10859559063151991</c:v>
                </c:pt>
                <c:pt idx="6">
                  <c:v>0.19123033277134915</c:v>
                </c:pt>
                <c:pt idx="7">
                  <c:v>0.29515989514242325</c:v>
                </c:pt>
                <c:pt idx="8">
                  <c:v>0.41870630371682438</c:v>
                </c:pt>
                <c:pt idx="9">
                  <c:v>0.55988212956385564</c:v>
                </c:pt>
                <c:pt idx="10">
                  <c:v>0.71642660347450748</c:v>
                </c:pt>
                <c:pt idx="11">
                  <c:v>0.88584658515559678</c:v>
                </c:pt>
                <c:pt idx="12">
                  <c:v>1.0654615927126787</c:v>
                </c:pt>
                <c:pt idx="13">
                  <c:v>1.2524520213785539</c:v>
                </c:pt>
                <c:pt idx="14">
                  <c:v>1.4439096212743208</c:v>
                </c:pt>
                <c:pt idx="15">
                  <c:v>1.6368892635710222</c:v>
                </c:pt>
                <c:pt idx="16">
                  <c:v>1.8284610035209501</c:v>
                </c:pt>
                <c:pt idx="17">
                  <c:v>2.0157614478128894</c:v>
                </c:pt>
                <c:pt idx="18">
                  <c:v>2.1960434525277184</c:v>
                </c:pt>
                <c:pt idx="19">
                  <c:v>2.3667232161730927</c:v>
                </c:pt>
                <c:pt idx="20">
                  <c:v>2.525423889003096</c:v>
                </c:pt>
                <c:pt idx="21">
                  <c:v>2.6700148938455479</c:v>
                </c:pt>
                <c:pt idx="22">
                  <c:v>2.7986462433783847</c:v>
                </c:pt>
                <c:pt idx="23">
                  <c:v>2.9097772423114927</c:v>
                </c:pt>
                <c:pt idx="24">
                  <c:v>3.0021990780583514</c:v>
                </c:pt>
                <c:pt idx="25">
                  <c:v>3.0750509278098876</c:v>
                </c:pt>
                <c:pt idx="26">
                  <c:v>3.1278293408588151</c:v>
                </c:pt>
                <c:pt idx="27">
                  <c:v>3.1603907898508794</c:v>
                </c:pt>
                <c:pt idx="28">
                  <c:v>3.1729474205778851</c:v>
                </c:pt>
                <c:pt idx="29">
                  <c:v>3.1660561641868683</c:v>
                </c:pt>
                <c:pt idx="30">
                  <c:v>3.1406015055219867</c:v>
                </c:pt>
                <c:pt idx="31">
                  <c:v>3.0977723241106836</c:v>
                </c:pt>
                <c:pt idx="32">
                  <c:v>3.0390333375865897</c:v>
                </c:pt>
                <c:pt idx="33">
                  <c:v>2.9660917788554273</c:v>
                </c:pt>
                <c:pt idx="34">
                  <c:v>2.8808600260641426</c:v>
                </c:pt>
                <c:pt idx="35">
                  <c:v>2.7854149767351779</c:v>
                </c:pt>
                <c:pt idx="36">
                  <c:v>2.6819550129193224</c:v>
                </c:pt>
                <c:pt idx="37">
                  <c:v>2.5727554419046297</c:v>
                </c:pt>
                <c:pt idx="38">
                  <c:v>2.4601233162776808</c:v>
                </c:pt>
                <c:pt idx="39">
                  <c:v>2.3463525377391692</c:v>
                </c:pt>
                <c:pt idx="40">
                  <c:v>2.2336801311924681</c:v>
                </c:pt>
                <c:pt idx="41">
                  <c:v>2.1242445398014262</c:v>
                </c:pt>
                <c:pt idx="42">
                  <c:v>2.0200467388731891</c:v>
                </c:pt>
                <c:pt idx="43">
                  <c:v>1.9229148978335897</c:v>
                </c:pt>
                <c:pt idx="44">
                  <c:v>1.8344732368159711</c:v>
                </c:pt>
                <c:pt idx="45">
                  <c:v>1.7561156293519786</c:v>
                </c:pt>
                <c:pt idx="46">
                  <c:v>1.6889843974485625</c:v>
                </c:pt>
                <c:pt idx="47">
                  <c:v>1.6339546322673586</c:v>
                </c:pt>
                <c:pt idx="48">
                  <c:v>1.5916242551422337</c:v>
                </c:pt>
                <c:pt idx="49">
                  <c:v>1.5623099123199364</c:v>
                </c:pt>
                <c:pt idx="50">
                  <c:v>1.5460486751644522</c:v>
                </c:pt>
                <c:pt idx="51">
                  <c:v>1.5426053981847163</c:v>
                </c:pt>
                <c:pt idx="52">
                  <c:v>1.5514854726104275</c:v>
                </c:pt>
                <c:pt idx="53">
                  <c:v>1.5719526057074946</c:v>
                </c:pt>
                <c:pt idx="54">
                  <c:v>1.6030511577730355</c:v>
                </c:pt>
                <c:pt idx="55">
                  <c:v>1.6436324817386212</c:v>
                </c:pt>
                <c:pt idx="56">
                  <c:v>1.6923846362377726</c:v>
                </c:pt>
                <c:pt idx="57">
                  <c:v>1.7478647832628549</c:v>
                </c:pt>
                <c:pt idx="58">
                  <c:v>1.8085335372290985</c:v>
                </c:pt>
                <c:pt idx="59">
                  <c:v>1.8727905041189656</c:v>
                </c:pt>
                <c:pt idx="60">
                  <c:v>1.939010237783783</c:v>
                </c:pt>
                <c:pt idx="61">
                  <c:v>2.0055778454576636</c:v>
                </c:pt>
                <c:pt idx="62">
                  <c:v>2.0709234957614777</c:v>
                </c:pt>
                <c:pt idx="63">
                  <c:v>2.1335551192675761</c:v>
                </c:pt>
                <c:pt idx="64">
                  <c:v>2.1920886430573772</c:v>
                </c:pt>
                <c:pt idx="65">
                  <c:v>2.2452751653310705</c:v>
                </c:pt>
                <c:pt idx="66">
                  <c:v>2.2920245524483001</c:v>
                </c:pt>
                <c:pt idx="67">
                  <c:v>2.3314250269845322</c:v>
                </c:pt>
                <c:pt idx="68">
                  <c:v>2.3627584094826757</c:v>
                </c:pt>
                <c:pt idx="69">
                  <c:v>2.3855107764199373</c:v>
                </c:pt>
                <c:pt idx="70">
                  <c:v>2.3993784002554666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4086352"/>
        <c:axId val="344085568"/>
      </c:scatterChart>
      <c:valAx>
        <c:axId val="34408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Diameter(</a:t>
                </a:r>
                <a:r>
                  <a:rPr lang="en-US">
                    <a:latin typeface="Symbol" panose="05050102010706020507" pitchFamily="18" charset="2"/>
                  </a:rPr>
                  <a:t>m</a:t>
                </a:r>
                <a:r>
                  <a:rPr lang="en-US"/>
                  <a:t>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085568"/>
        <c:crosses val="autoZero"/>
        <c:crossBetween val="midCat"/>
      </c:valAx>
      <c:valAx>
        <c:axId val="34408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Qc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086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alpha!$B$7</c:f>
              <c:strCache>
                <c:ptCount val="1"/>
                <c:pt idx="0">
                  <c:v>volume(mm)3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alpha!$B$8:$B$78</c:f>
              <c:numCache>
                <c:formatCode>General</c:formatCode>
                <c:ptCount val="71"/>
                <c:pt idx="0">
                  <c:v>6.5449846949787365E-5</c:v>
                </c:pt>
                <c:pt idx="1">
                  <c:v>5.2359877559829892E-4</c:v>
                </c:pt>
                <c:pt idx="2">
                  <c:v>1.7671458676442584E-3</c:v>
                </c:pt>
                <c:pt idx="3">
                  <c:v>4.1887902047863914E-3</c:v>
                </c:pt>
                <c:pt idx="4">
                  <c:v>3.3510321638291131E-2</c:v>
                </c:pt>
                <c:pt idx="5">
                  <c:v>0.11309733552923254</c:v>
                </c:pt>
                <c:pt idx="6">
                  <c:v>0.26808257310632905</c:v>
                </c:pt>
                <c:pt idx="7">
                  <c:v>0.52359877559829882</c:v>
                </c:pt>
                <c:pt idx="8">
                  <c:v>0.90477868423386032</c:v>
                </c:pt>
                <c:pt idx="9">
                  <c:v>1.4367550402417315</c:v>
                </c:pt>
                <c:pt idx="10">
                  <c:v>2.1446605848506315</c:v>
                </c:pt>
                <c:pt idx="11">
                  <c:v>3.0536280592892777</c:v>
                </c:pt>
                <c:pt idx="12">
                  <c:v>4.1887902047863887</c:v>
                </c:pt>
                <c:pt idx="13">
                  <c:v>5.575279762570684</c:v>
                </c:pt>
                <c:pt idx="14">
                  <c:v>7.2382294738708826</c:v>
                </c:pt>
                <c:pt idx="15">
                  <c:v>9.202772079915702</c:v>
                </c:pt>
                <c:pt idx="16">
                  <c:v>11.494040321933859</c:v>
                </c:pt>
                <c:pt idx="17">
                  <c:v>14.137166941154076</c:v>
                </c:pt>
                <c:pt idx="18">
                  <c:v>17.157284678805063</c:v>
                </c:pt>
                <c:pt idx="19">
                  <c:v>20.579526276115551</c:v>
                </c:pt>
                <c:pt idx="20">
                  <c:v>24.429024474314247</c:v>
                </c:pt>
                <c:pt idx="21">
                  <c:v>28.73091201462988</c:v>
                </c:pt>
                <c:pt idx="22">
                  <c:v>33.510321638291146</c:v>
                </c:pt>
                <c:pt idx="23">
                  <c:v>38.79238608652679</c:v>
                </c:pt>
                <c:pt idx="24">
                  <c:v>44.602238100565522</c:v>
                </c:pt>
                <c:pt idx="25">
                  <c:v>50.965010421636066</c:v>
                </c:pt>
                <c:pt idx="26">
                  <c:v>57.905835790967124</c:v>
                </c:pt>
                <c:pt idx="27">
                  <c:v>65.449846949787414</c:v>
                </c:pt>
                <c:pt idx="28">
                  <c:v>73.622176639325673</c:v>
                </c:pt>
                <c:pt idx="29">
                  <c:v>82.447957600810611</c:v>
                </c:pt>
                <c:pt idx="30">
                  <c:v>91.952322575470959</c:v>
                </c:pt>
                <c:pt idx="31">
                  <c:v>102.1604043045354</c:v>
                </c:pt>
                <c:pt idx="32">
                  <c:v>113.09733552923268</c:v>
                </c:pt>
                <c:pt idx="33">
                  <c:v>124.78824899079153</c:v>
                </c:pt>
                <c:pt idx="34">
                  <c:v>137.25827743044061</c:v>
                </c:pt>
                <c:pt idx="35">
                  <c:v>150.53255358940874</c:v>
                </c:pt>
                <c:pt idx="36">
                  <c:v>164.63621020892455</c:v>
                </c:pt>
                <c:pt idx="37">
                  <c:v>179.59438003021677</c:v>
                </c:pt>
                <c:pt idx="38">
                  <c:v>195.43219579451412</c:v>
                </c:pt>
                <c:pt idx="39">
                  <c:v>212.17479024304535</c:v>
                </c:pt>
                <c:pt idx="40">
                  <c:v>229.84729611703918</c:v>
                </c:pt>
                <c:pt idx="41">
                  <c:v>248.4748461577243</c:v>
                </c:pt>
                <c:pt idx="42">
                  <c:v>268.08257310632933</c:v>
                </c:pt>
                <c:pt idx="43">
                  <c:v>288.69560970408315</c:v>
                </c:pt>
                <c:pt idx="44">
                  <c:v>310.33908869221432</c:v>
                </c:pt>
                <c:pt idx="45">
                  <c:v>333.03814281195167</c:v>
                </c:pt>
                <c:pt idx="46">
                  <c:v>356.81790480452401</c:v>
                </c:pt>
                <c:pt idx="47">
                  <c:v>381.70350741115982</c:v>
                </c:pt>
                <c:pt idx="48">
                  <c:v>407.72008337308796</c:v>
                </c:pt>
                <c:pt idx="49">
                  <c:v>434.89276543153721</c:v>
                </c:pt>
                <c:pt idx="50">
                  <c:v>463.24668632773614</c:v>
                </c:pt>
                <c:pt idx="51">
                  <c:v>492.80697880291365</c:v>
                </c:pt>
                <c:pt idx="52">
                  <c:v>523.59877559829829</c:v>
                </c:pt>
                <c:pt idx="53">
                  <c:v>555.64720945511874</c:v>
                </c:pt>
                <c:pt idx="54">
                  <c:v>588.97741311460402</c:v>
                </c:pt>
                <c:pt idx="55">
                  <c:v>623.61451931798251</c:v>
                </c:pt>
                <c:pt idx="56">
                  <c:v>659.58366080648295</c:v>
                </c:pt>
                <c:pt idx="57">
                  <c:v>696.90997032133441</c:v>
                </c:pt>
                <c:pt idx="58">
                  <c:v>735.61858060376528</c:v>
                </c:pt>
                <c:pt idx="59">
                  <c:v>775.73462439500429</c:v>
                </c:pt>
                <c:pt idx="60">
                  <c:v>817.28323443628017</c:v>
                </c:pt>
                <c:pt idx="61">
                  <c:v>860.28954346882176</c:v>
                </c:pt>
                <c:pt idx="62">
                  <c:v>904.77868423385792</c:v>
                </c:pt>
                <c:pt idx="63">
                  <c:v>950.77578947261702</c:v>
                </c:pt>
                <c:pt idx="64">
                  <c:v>998.30599192632803</c:v>
                </c:pt>
                <c:pt idx="65">
                  <c:v>1047.3944243362193</c:v>
                </c:pt>
                <c:pt idx="66">
                  <c:v>1098.0662194435201</c:v>
                </c:pt>
                <c:pt idx="67">
                  <c:v>1150.3465099894586</c:v>
                </c:pt>
                <c:pt idx="68">
                  <c:v>1204.260428715264</c:v>
                </c:pt>
                <c:pt idx="69">
                  <c:v>1259.8331083621647</c:v>
                </c:pt>
                <c:pt idx="70">
                  <c:v>1317.0896816713896</c:v>
                </c:pt>
              </c:numCache>
            </c:numRef>
          </c:xVal>
          <c:yVal>
            <c:numRef>
              <c:f>alpha!$D$8:$D$78</c:f>
              <c:numCache>
                <c:formatCode>General</c:formatCode>
                <c:ptCount val="71"/>
                <c:pt idx="0">
                  <c:v>7.6334490904628183E-4</c:v>
                </c:pt>
                <c:pt idx="1">
                  <c:v>3.0526027272799183E-3</c:v>
                </c:pt>
                <c:pt idx="2">
                  <c:v>6.8654436105362038E-3</c:v>
                </c:pt>
                <c:pt idx="3">
                  <c:v>1.219798745182743E-2</c:v>
                </c:pt>
                <c:pt idx="4">
                  <c:v>4.8593629244088277E-2</c:v>
                </c:pt>
                <c:pt idx="5">
                  <c:v>0.10859559063151991</c:v>
                </c:pt>
                <c:pt idx="6">
                  <c:v>0.19123033277134915</c:v>
                </c:pt>
                <c:pt idx="7">
                  <c:v>0.29515989514242325</c:v>
                </c:pt>
                <c:pt idx="8">
                  <c:v>0.41870630371682438</c:v>
                </c:pt>
                <c:pt idx="9">
                  <c:v>0.55988212956385564</c:v>
                </c:pt>
                <c:pt idx="10">
                  <c:v>0.71642660347450748</c:v>
                </c:pt>
                <c:pt idx="11">
                  <c:v>0.88584658515559678</c:v>
                </c:pt>
                <c:pt idx="12">
                  <c:v>1.0654615927126787</c:v>
                </c:pt>
                <c:pt idx="13">
                  <c:v>1.2524520213785539</c:v>
                </c:pt>
                <c:pt idx="14">
                  <c:v>1.4439096212743208</c:v>
                </c:pt>
                <c:pt idx="15">
                  <c:v>1.6368892635710222</c:v>
                </c:pt>
                <c:pt idx="16">
                  <c:v>1.8284610035209501</c:v>
                </c:pt>
                <c:pt idx="17">
                  <c:v>2.0157614478128894</c:v>
                </c:pt>
                <c:pt idx="18">
                  <c:v>2.1960434525277184</c:v>
                </c:pt>
                <c:pt idx="19">
                  <c:v>2.3667232161730927</c:v>
                </c:pt>
                <c:pt idx="20">
                  <c:v>2.525423889003096</c:v>
                </c:pt>
                <c:pt idx="21">
                  <c:v>2.6700148938455479</c:v>
                </c:pt>
                <c:pt idx="22">
                  <c:v>2.7986462433783847</c:v>
                </c:pt>
                <c:pt idx="23">
                  <c:v>2.9097772423114927</c:v>
                </c:pt>
                <c:pt idx="24">
                  <c:v>3.0021990780583514</c:v>
                </c:pt>
                <c:pt idx="25">
                  <c:v>3.0750509278098876</c:v>
                </c:pt>
                <c:pt idx="26">
                  <c:v>3.1278293408588151</c:v>
                </c:pt>
                <c:pt idx="27">
                  <c:v>3.1603907898508794</c:v>
                </c:pt>
                <c:pt idx="28">
                  <c:v>3.1729474205778851</c:v>
                </c:pt>
                <c:pt idx="29">
                  <c:v>3.1660561641868683</c:v>
                </c:pt>
                <c:pt idx="30">
                  <c:v>3.1406015055219867</c:v>
                </c:pt>
                <c:pt idx="31">
                  <c:v>3.0977723241106836</c:v>
                </c:pt>
                <c:pt idx="32">
                  <c:v>3.0390333375865897</c:v>
                </c:pt>
                <c:pt idx="33">
                  <c:v>2.9660917788554273</c:v>
                </c:pt>
                <c:pt idx="34">
                  <c:v>2.8808600260641426</c:v>
                </c:pt>
                <c:pt idx="35">
                  <c:v>2.7854149767351779</c:v>
                </c:pt>
                <c:pt idx="36">
                  <c:v>2.6819550129193224</c:v>
                </c:pt>
                <c:pt idx="37">
                  <c:v>2.5727554419046297</c:v>
                </c:pt>
                <c:pt idx="38">
                  <c:v>2.4601233162776808</c:v>
                </c:pt>
                <c:pt idx="39">
                  <c:v>2.3463525377391692</c:v>
                </c:pt>
                <c:pt idx="40">
                  <c:v>2.2336801311924681</c:v>
                </c:pt>
                <c:pt idx="41">
                  <c:v>2.1242445398014262</c:v>
                </c:pt>
                <c:pt idx="42">
                  <c:v>2.0200467388731891</c:v>
                </c:pt>
                <c:pt idx="43">
                  <c:v>1.9229148978335897</c:v>
                </c:pt>
                <c:pt idx="44">
                  <c:v>1.8344732368159711</c:v>
                </c:pt>
                <c:pt idx="45">
                  <c:v>1.7561156293519786</c:v>
                </c:pt>
                <c:pt idx="46">
                  <c:v>1.6889843974485625</c:v>
                </c:pt>
                <c:pt idx="47">
                  <c:v>1.6339546322673586</c:v>
                </c:pt>
                <c:pt idx="48">
                  <c:v>1.5916242551422337</c:v>
                </c:pt>
                <c:pt idx="49">
                  <c:v>1.5623099123199364</c:v>
                </c:pt>
                <c:pt idx="50">
                  <c:v>1.5460486751644522</c:v>
                </c:pt>
                <c:pt idx="51">
                  <c:v>1.5426053981847163</c:v>
                </c:pt>
                <c:pt idx="52">
                  <c:v>1.5514854726104275</c:v>
                </c:pt>
                <c:pt idx="53">
                  <c:v>1.5719526057074946</c:v>
                </c:pt>
                <c:pt idx="54">
                  <c:v>1.6030511577730355</c:v>
                </c:pt>
                <c:pt idx="55">
                  <c:v>1.6436324817386212</c:v>
                </c:pt>
                <c:pt idx="56">
                  <c:v>1.6923846362377726</c:v>
                </c:pt>
                <c:pt idx="57">
                  <c:v>1.7478647832628549</c:v>
                </c:pt>
                <c:pt idx="58">
                  <c:v>1.8085335372290985</c:v>
                </c:pt>
                <c:pt idx="59">
                  <c:v>1.8727905041189656</c:v>
                </c:pt>
                <c:pt idx="60">
                  <c:v>1.939010237783783</c:v>
                </c:pt>
                <c:pt idx="61">
                  <c:v>2.0055778454576636</c:v>
                </c:pt>
                <c:pt idx="62">
                  <c:v>2.0709234957614777</c:v>
                </c:pt>
                <c:pt idx="63">
                  <c:v>2.1335551192675761</c:v>
                </c:pt>
                <c:pt idx="64">
                  <c:v>2.1920886430573772</c:v>
                </c:pt>
                <c:pt idx="65">
                  <c:v>2.2452751653310705</c:v>
                </c:pt>
                <c:pt idx="66">
                  <c:v>2.2920245524483001</c:v>
                </c:pt>
                <c:pt idx="67">
                  <c:v>2.3314250269845322</c:v>
                </c:pt>
                <c:pt idx="68">
                  <c:v>2.3627584094826757</c:v>
                </c:pt>
                <c:pt idx="69">
                  <c:v>2.3855107764199373</c:v>
                </c:pt>
                <c:pt idx="70">
                  <c:v>2.3993784002554666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864040"/>
        <c:axId val="261864432"/>
      </c:scatterChart>
      <c:valAx>
        <c:axId val="261864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Volume(</a:t>
                </a:r>
                <a:r>
                  <a:rPr lang="en-US">
                    <a:latin typeface="Symbol" panose="05050102010706020507" pitchFamily="18" charset="2"/>
                  </a:rPr>
                  <a:t>m</a:t>
                </a:r>
                <a:r>
                  <a:rPr lang="en-US"/>
                  <a:t>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864432"/>
        <c:crosses val="autoZero"/>
        <c:crossBetween val="midCat"/>
      </c:valAx>
      <c:valAx>
        <c:axId val="26186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Qc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864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18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12</xdr:col>
      <xdr:colOff>0</xdr:colOff>
      <xdr:row>18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18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6</xdr:col>
      <xdr:colOff>0</xdr:colOff>
      <xdr:row>36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0.81887</cdr:x>
      <cdr:y>0.66903</cdr:y>
    </cdr:from>
    <cdr:to>
      <cdr:x>0.89731</cdr:x>
      <cdr:y>0.73775</cdr:y>
    </cdr:to>
    <cdr:sp macro="" textlink="">
      <cdr:nvSpPr>
        <cdr:cNvPr id="2049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49900" y="1916009"/>
          <a:ext cx="311305" cy="1968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 </a:t>
          </a:r>
          <a:r>
            <a:rPr lang="en-US" sz="1000" b="0" i="0" u="none" strike="noStrike" baseline="0">
              <a:solidFill>
                <a:srgbClr val="000000"/>
              </a:solidFill>
              <a:latin typeface="Symbol"/>
              <a:cs typeface="Times New Roman"/>
            </a:rPr>
            <a:t>m</a:t>
          </a: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</a:t>
          </a:r>
        </a:p>
      </cdr:txBody>
    </cdr:sp>
  </cdr:relSizeAnchor>
  <cdr:relSizeAnchor xmlns:cdr="http://schemas.openxmlformats.org/drawingml/2006/chartDrawing">
    <cdr:from>
      <cdr:x>0.82301</cdr:x>
      <cdr:y>0.55208</cdr:y>
    </cdr:from>
    <cdr:to>
      <cdr:x>0.90145</cdr:x>
      <cdr:y>0.62081</cdr:y>
    </cdr:to>
    <cdr:sp macro="" textlink="">
      <cdr:nvSpPr>
        <cdr:cNvPr id="2050" name="Tex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6335" y="1581087"/>
          <a:ext cx="311306" cy="1968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 </a:t>
          </a:r>
          <a:r>
            <a:rPr lang="en-US" sz="1000" b="0" i="0" u="none" strike="noStrike" baseline="0">
              <a:solidFill>
                <a:srgbClr val="000000"/>
              </a:solidFill>
              <a:latin typeface="Symbol"/>
              <a:cs typeface="Times New Roman"/>
            </a:rPr>
            <a:t>m</a:t>
          </a: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</a:t>
          </a:r>
        </a:p>
      </cdr:txBody>
    </cdr:sp>
  </cdr:relSizeAnchor>
  <cdr:relSizeAnchor xmlns:cdr="http://schemas.openxmlformats.org/drawingml/2006/chartDrawing">
    <cdr:from>
      <cdr:x>0.82301</cdr:x>
      <cdr:y>0.3669</cdr:y>
    </cdr:from>
    <cdr:to>
      <cdr:x>0.90145</cdr:x>
      <cdr:y>0.43562</cdr:y>
    </cdr:to>
    <cdr:sp macro="" textlink="">
      <cdr:nvSpPr>
        <cdr:cNvPr id="2051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6335" y="1050735"/>
          <a:ext cx="311306" cy="1968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 </a:t>
          </a:r>
          <a:r>
            <a:rPr lang="en-US" sz="1000" b="0" i="0" u="none" strike="noStrike" baseline="0">
              <a:solidFill>
                <a:srgbClr val="000000"/>
              </a:solidFill>
              <a:latin typeface="Symbol"/>
              <a:cs typeface="Times New Roman"/>
            </a:rPr>
            <a:t>m</a:t>
          </a: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</a:t>
          </a:r>
        </a:p>
      </cdr:txBody>
    </cdr:sp>
  </cdr:relSizeAnchor>
  <cdr:relSizeAnchor xmlns:cdr="http://schemas.openxmlformats.org/drawingml/2006/chartDrawing">
    <cdr:from>
      <cdr:x>0.80937</cdr:x>
      <cdr:y>0.10623</cdr:y>
    </cdr:from>
    <cdr:to>
      <cdr:x>0.90218</cdr:x>
      <cdr:y>0.17496</cdr:y>
    </cdr:to>
    <cdr:sp macro="" textlink="">
      <cdr:nvSpPr>
        <cdr:cNvPr id="2052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2195" y="304236"/>
          <a:ext cx="368346" cy="1968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 </a:t>
          </a:r>
          <a:r>
            <a:rPr lang="en-US" sz="1000" b="0" i="0" u="none" strike="noStrike" baseline="0">
              <a:solidFill>
                <a:srgbClr val="000000"/>
              </a:solidFill>
              <a:latin typeface="Symbol"/>
              <a:cs typeface="Times New Roman"/>
            </a:rPr>
            <a:t>m</a:t>
          </a: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</a:t>
          </a:r>
        </a:p>
      </cdr:txBody>
    </cdr:sp>
  </cdr:relSizeAnchor>
  <cdr:relSizeAnchor xmlns:cdr="http://schemas.openxmlformats.org/drawingml/2006/chartDrawing">
    <cdr:from>
      <cdr:x>0.50341</cdr:x>
      <cdr:y>0.08381</cdr:y>
    </cdr:from>
    <cdr:to>
      <cdr:x>0.60572</cdr:x>
      <cdr:y>0.15253</cdr:y>
    </cdr:to>
    <cdr:sp macro="" textlink="">
      <cdr:nvSpPr>
        <cdr:cNvPr id="2053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7910" y="240014"/>
          <a:ext cx="406051" cy="1968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n=1.05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16</xdr:row>
      <xdr:rowOff>0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7</xdr:col>
      <xdr:colOff>0</xdr:colOff>
      <xdr:row>31</xdr:row>
      <xdr:rowOff>152400</xdr:rowOff>
    </xdr:to>
    <xdr:graphicFrame macro="">
      <xdr:nvGraphicFramePr>
        <xdr:cNvPr id="30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7</xdr:col>
      <xdr:colOff>0</xdr:colOff>
      <xdr:row>48</xdr:row>
      <xdr:rowOff>0</xdr:rowOff>
    </xdr:to>
    <xdr:graphicFrame macro="">
      <xdr:nvGraphicFramePr>
        <xdr:cNvPr id="307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12699</xdr:colOff>
      <xdr:row>0</xdr:row>
      <xdr:rowOff>0</xdr:rowOff>
    </xdr:from>
    <xdr:to>
      <xdr:col>10</xdr:col>
      <xdr:colOff>339724</xdr:colOff>
      <xdr:row>11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0</xdr:rowOff>
    </xdr:from>
    <xdr:to>
      <xdr:col>10</xdr:col>
      <xdr:colOff>327025</xdr:colOff>
      <xdr:row>23</xdr:row>
      <xdr:rowOff>101600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323850</xdr:colOff>
      <xdr:row>0</xdr:row>
      <xdr:rowOff>0</xdr:rowOff>
    </xdr:from>
    <xdr:to>
      <xdr:col>16</xdr:col>
      <xdr:colOff>41275</xdr:colOff>
      <xdr:row>11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9"/>
  <sheetViews>
    <sheetView topLeftCell="A2" workbookViewId="0">
      <selection activeCell="I5" sqref="I5"/>
    </sheetView>
  </sheetViews>
  <sheetFormatPr defaultRowHeight="12.5" x14ac:dyDescent="0.25"/>
  <cols>
    <col min="2" max="2" width="27.6328125" customWidth="1"/>
    <col min="3" max="3" width="12.08984375" customWidth="1"/>
  </cols>
  <sheetData>
    <row r="1" spans="2:3" x14ac:dyDescent="0.25">
      <c r="B1" s="1" t="s">
        <v>21</v>
      </c>
    </row>
    <row r="2" spans="2:3" x14ac:dyDescent="0.25">
      <c r="B2" s="8" t="s">
        <v>18</v>
      </c>
      <c r="C2">
        <v>1</v>
      </c>
    </row>
    <row r="3" spans="2:3" x14ac:dyDescent="0.25">
      <c r="B3" s="8" t="s">
        <v>19</v>
      </c>
      <c r="C3">
        <v>1.34</v>
      </c>
    </row>
    <row r="4" spans="2:3" x14ac:dyDescent="0.25">
      <c r="B4" s="8" t="s">
        <v>17</v>
      </c>
      <c r="C4" s="9">
        <v>1.41</v>
      </c>
    </row>
    <row r="5" spans="2:3" x14ac:dyDescent="0.25">
      <c r="B5" s="1" t="s">
        <v>22</v>
      </c>
    </row>
    <row r="6" spans="2:3" x14ac:dyDescent="0.25">
      <c r="B6" s="8" t="s">
        <v>20</v>
      </c>
      <c r="C6" s="5">
        <f>C4/C3</f>
        <v>1.0522388059701491</v>
      </c>
    </row>
    <row r="7" spans="2:3" x14ac:dyDescent="0.25">
      <c r="B7" s="8" t="s">
        <v>27</v>
      </c>
      <c r="C7">
        <v>2.5000000000000001E-3</v>
      </c>
    </row>
    <row r="9" spans="2:3" ht="13" x14ac:dyDescent="0.3">
      <c r="B9" s="1" t="s">
        <v>23</v>
      </c>
      <c r="C9" s="10">
        <v>10</v>
      </c>
    </row>
    <row r="10" spans="2:3" ht="13" x14ac:dyDescent="0.3">
      <c r="B10" s="1" t="s">
        <v>25</v>
      </c>
      <c r="C10" s="10">
        <v>540</v>
      </c>
    </row>
    <row r="11" spans="2:3" x14ac:dyDescent="0.25">
      <c r="B11" s="1" t="s">
        <v>24</v>
      </c>
      <c r="C11" s="5">
        <f>C10/1000/C3</f>
        <v>0.40298507462686567</v>
      </c>
    </row>
    <row r="13" spans="2:3" ht="15.5" x14ac:dyDescent="0.4">
      <c r="B13" s="1" t="s">
        <v>26</v>
      </c>
      <c r="C13" s="4">
        <f>2*PI()*(C6-1)*C9/C11</f>
        <v>8.1448698426401762</v>
      </c>
    </row>
    <row r="14" spans="2:3" ht="15.5" x14ac:dyDescent="0.4">
      <c r="B14" s="1" t="s">
        <v>12</v>
      </c>
      <c r="C14" s="4">
        <f>C7/(C6-1)</f>
        <v>4.7857142857143029E-2</v>
      </c>
    </row>
    <row r="15" spans="2:3" ht="15.5" x14ac:dyDescent="0.4">
      <c r="B15" s="6" t="s">
        <v>13</v>
      </c>
      <c r="C15" s="4">
        <f>ATAN(C14)</f>
        <v>4.7820657146339991E-2</v>
      </c>
    </row>
    <row r="17" spans="2:3" x14ac:dyDescent="0.25">
      <c r="B17" s="1" t="s">
        <v>28</v>
      </c>
      <c r="C17" s="3">
        <f>2-4*EXP(-1*C13*C14)*((COS(C15)/C13*SIN(C13-C15)+((COS(C15)/C13)^2*COS(C13-2*C15))))+4*((COS(C15)/C13)^2*COS(2*C15))</f>
        <v>1.7453559749485112</v>
      </c>
    </row>
    <row r="18" spans="2:3" x14ac:dyDescent="0.25">
      <c r="B18" s="1" t="s">
        <v>30</v>
      </c>
      <c r="C18" s="3">
        <f>1+(EXP(-2*C13*C14)*(2*C13*C14+1)-1)/(2*C13^2*C14^2)</f>
        <v>0.39485443236721762</v>
      </c>
    </row>
    <row r="19" spans="2:3" x14ac:dyDescent="0.25">
      <c r="B19" s="1" t="s">
        <v>29</v>
      </c>
      <c r="C19" s="3">
        <f>C17-C18</f>
        <v>1.3505015425812936</v>
      </c>
    </row>
  </sheetData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6"/>
  <sheetViews>
    <sheetView workbookViewId="0">
      <selection activeCell="C1" sqref="A1:C1048576"/>
    </sheetView>
  </sheetViews>
  <sheetFormatPr defaultRowHeight="12.5" x14ac:dyDescent="0.25"/>
  <cols>
    <col min="1" max="1" width="12.1796875" customWidth="1"/>
    <col min="2" max="2" width="22.90625" customWidth="1"/>
    <col min="3" max="3" width="13.81640625" customWidth="1"/>
    <col min="5" max="5" width="9.36328125" bestFit="1" customWidth="1"/>
    <col min="7" max="7" width="9.36328125" bestFit="1" customWidth="1"/>
    <col min="10" max="10" width="23.453125" customWidth="1"/>
  </cols>
  <sheetData>
    <row r="1" spans="1:22" ht="15.5" x14ac:dyDescent="0.4">
      <c r="B1" s="1" t="s">
        <v>6</v>
      </c>
      <c r="C1" s="5">
        <v>0.4</v>
      </c>
      <c r="D1" s="5"/>
      <c r="E1" s="5">
        <v>0.4</v>
      </c>
      <c r="F1" s="5"/>
      <c r="G1" s="5">
        <v>0.4</v>
      </c>
      <c r="J1" s="1" t="s">
        <v>6</v>
      </c>
      <c r="K1" s="5">
        <v>0.3</v>
      </c>
      <c r="L1" s="5"/>
      <c r="M1" s="5">
        <v>0.375</v>
      </c>
      <c r="N1" s="5"/>
      <c r="O1" s="5">
        <v>0.45</v>
      </c>
      <c r="P1" s="5"/>
      <c r="Q1" s="5">
        <v>0.52500000000000002</v>
      </c>
      <c r="R1" s="7" t="s">
        <v>16</v>
      </c>
      <c r="S1">
        <v>1</v>
      </c>
      <c r="T1">
        <v>3</v>
      </c>
      <c r="U1">
        <v>5</v>
      </c>
      <c r="V1">
        <v>10</v>
      </c>
    </row>
    <row r="2" spans="1:22" ht="15.5" x14ac:dyDescent="0.4">
      <c r="B2" s="1" t="s">
        <v>5</v>
      </c>
      <c r="C2" s="5">
        <f>C1/1.34</f>
        <v>0.29850746268656714</v>
      </c>
      <c r="D2" s="5"/>
      <c r="E2" s="5">
        <f>E1/1.34</f>
        <v>0.29850746268656714</v>
      </c>
      <c r="F2" s="5"/>
      <c r="G2" s="5">
        <f>G1/1.34</f>
        <v>0.29850746268656714</v>
      </c>
      <c r="I2">
        <v>0.4</v>
      </c>
      <c r="J2" s="1" t="s">
        <v>5</v>
      </c>
      <c r="K2" s="5">
        <f>K1*1.34</f>
        <v>0.40200000000000002</v>
      </c>
      <c r="L2" s="5"/>
      <c r="M2" s="5">
        <f>M1*1.34</f>
        <v>0.50250000000000006</v>
      </c>
      <c r="N2" s="5"/>
      <c r="O2" s="5">
        <f>O1*1.34</f>
        <v>0.60300000000000009</v>
      </c>
      <c r="P2" s="5"/>
      <c r="Q2" s="5">
        <f>Q1*1.34</f>
        <v>0.70350000000000013</v>
      </c>
      <c r="R2" s="5"/>
    </row>
    <row r="3" spans="1:22" ht="15" x14ac:dyDescent="0.4">
      <c r="A3" s="1" t="s">
        <v>7</v>
      </c>
      <c r="B3" s="2" t="s">
        <v>10</v>
      </c>
      <c r="C3">
        <v>1.0049999999999999</v>
      </c>
      <c r="E3">
        <v>1.01</v>
      </c>
      <c r="G3">
        <v>1.05</v>
      </c>
      <c r="I3">
        <v>1.1000000000000001</v>
      </c>
      <c r="J3" s="2" t="s">
        <v>10</v>
      </c>
      <c r="K3">
        <v>1.05</v>
      </c>
      <c r="M3">
        <v>1.05</v>
      </c>
      <c r="O3">
        <v>1.05</v>
      </c>
      <c r="Q3">
        <v>1.05</v>
      </c>
    </row>
    <row r="4" spans="1:22" ht="15" x14ac:dyDescent="0.4">
      <c r="A4" s="1" t="s">
        <v>8</v>
      </c>
      <c r="B4" s="2" t="s">
        <v>11</v>
      </c>
      <c r="C4">
        <v>0</v>
      </c>
      <c r="E4">
        <v>0</v>
      </c>
      <c r="G4">
        <v>0</v>
      </c>
      <c r="I4">
        <v>0</v>
      </c>
      <c r="J4" s="2" t="s">
        <v>11</v>
      </c>
      <c r="K4">
        <v>0</v>
      </c>
      <c r="M4">
        <v>0</v>
      </c>
      <c r="O4">
        <v>0</v>
      </c>
      <c r="Q4">
        <v>0</v>
      </c>
    </row>
    <row r="5" spans="1:22" ht="15.5" x14ac:dyDescent="0.4">
      <c r="B5" s="1" t="s">
        <v>12</v>
      </c>
      <c r="C5">
        <f>C4/(C3-1)</f>
        <v>0</v>
      </c>
      <c r="E5">
        <f>E4/(E3-1)</f>
        <v>0</v>
      </c>
      <c r="G5">
        <f>G4/(G3-1)</f>
        <v>0</v>
      </c>
      <c r="I5">
        <f>I4/(I3-1)</f>
        <v>0</v>
      </c>
      <c r="J5" s="1" t="s">
        <v>12</v>
      </c>
      <c r="K5">
        <f>K4/(K3-1)</f>
        <v>0</v>
      </c>
      <c r="M5">
        <f>M4/(M3-1)</f>
        <v>0</v>
      </c>
      <c r="O5">
        <f>O4/(O3-1)</f>
        <v>0</v>
      </c>
      <c r="Q5">
        <f>Q4/(Q3-1)</f>
        <v>0</v>
      </c>
    </row>
    <row r="6" spans="1:22" ht="15.5" x14ac:dyDescent="0.4">
      <c r="B6" s="6" t="s">
        <v>13</v>
      </c>
      <c r="C6">
        <f>ATAN(C5)</f>
        <v>0</v>
      </c>
      <c r="E6">
        <f>ATAN(E5)</f>
        <v>0</v>
      </c>
      <c r="G6">
        <f>ATAN(G5)</f>
        <v>0</v>
      </c>
      <c r="I6">
        <f>ATAN(I5)</f>
        <v>0</v>
      </c>
      <c r="J6" s="6" t="s">
        <v>13</v>
      </c>
      <c r="K6">
        <f>ATAN(K5)</f>
        <v>0</v>
      </c>
      <c r="M6">
        <f>ATAN(M5)</f>
        <v>0</v>
      </c>
      <c r="O6">
        <f>ATAN(O5)</f>
        <v>0</v>
      </c>
      <c r="Q6">
        <f>ATAN(Q5)</f>
        <v>0</v>
      </c>
    </row>
    <row r="7" spans="1:22" ht="15" x14ac:dyDescent="0.4">
      <c r="A7" s="1" t="s">
        <v>9</v>
      </c>
      <c r="B7" s="1" t="s">
        <v>14</v>
      </c>
      <c r="C7" t="s">
        <v>2</v>
      </c>
      <c r="D7" s="1" t="s">
        <v>14</v>
      </c>
      <c r="E7" t="s">
        <v>2</v>
      </c>
      <c r="F7" s="1" t="s">
        <v>14</v>
      </c>
      <c r="G7" t="s">
        <v>2</v>
      </c>
      <c r="H7" s="1" t="s">
        <v>14</v>
      </c>
      <c r="I7" t="s">
        <v>2</v>
      </c>
      <c r="J7" s="1" t="s">
        <v>14</v>
      </c>
      <c r="K7" t="s">
        <v>2</v>
      </c>
      <c r="L7" s="1" t="s">
        <v>14</v>
      </c>
      <c r="M7" t="s">
        <v>2</v>
      </c>
      <c r="N7" s="1" t="s">
        <v>14</v>
      </c>
      <c r="O7" t="s">
        <v>2</v>
      </c>
      <c r="P7" s="1" t="s">
        <v>14</v>
      </c>
      <c r="Q7" t="s">
        <v>2</v>
      </c>
      <c r="S7" s="6" t="s">
        <v>15</v>
      </c>
      <c r="T7" s="6" t="s">
        <v>15</v>
      </c>
      <c r="U7" s="6" t="s">
        <v>15</v>
      </c>
      <c r="V7" s="6" t="s">
        <v>15</v>
      </c>
    </row>
    <row r="8" spans="1:22" x14ac:dyDescent="0.25">
      <c r="A8">
        <v>0.05</v>
      </c>
      <c r="B8">
        <f>2*PI()*(C$3-1)*$A8/C$2</f>
        <v>5.2621676947627915E-3</v>
      </c>
      <c r="C8" s="11">
        <f t="shared" ref="C8:C39" si="0">2-4*EXP(-1*B8*C$5)*((COS(C$6)/B8*SIN(B8-C$6)+((COS(C$6)/B8)^2*COS(B8-2*C$6))))+4*((COS(C$6)/B8)^2*COS(2*C$6))</f>
        <v>1.3845157809555531E-5</v>
      </c>
      <c r="D8">
        <f t="shared" ref="D8:D39" si="1">2*PI()*(E$3-1)*$A8/E$2</f>
        <v>1.0524335389525819E-2</v>
      </c>
      <c r="E8">
        <f t="shared" ref="E8:E39" si="2">2-4*EXP(-1*D8*E$5)*((COS(E$6)/D8*SIN(D8-E$6)+((COS(E$6)/D8)^2*COS(D8-2*E$6))))+4*((COS(E$6)/D8)^2*COS(2*E$6))</f>
        <v>5.5380478443112224E-5</v>
      </c>
      <c r="F8">
        <f t="shared" ref="F8:F39" si="3">2*PI()*(G$3-1)*$A8/G$2</f>
        <v>5.2621676947629092E-2</v>
      </c>
      <c r="G8">
        <f t="shared" ref="G8:G39" si="4">2-4*EXP(-1*F8*G$5)*((COS(G$6)/F8*SIN(F8-G$6)+((COS(G$6)/F8)^2*COS(F8-2*G$6))))+4*((COS(G$6)/F8)^2*COS(2*G$6))</f>
        <v>1.3843074686974433E-3</v>
      </c>
      <c r="H8">
        <f t="shared" ref="H8:H39" si="5">2*PI()*(I$3-1)*$A8/I$2</f>
        <v>7.8539816339744897E-2</v>
      </c>
      <c r="I8">
        <f t="shared" ref="I8:I39" si="6">2-4*EXP(-1*H8*I$5)*((COS(I$6)/H8*SIN(H8-I$6)+((COS(I$6)/H8)^2*COS(H8-2*I$6))))+4*((COS(I$6)/H8)^2*COS(2*I$6))</f>
        <v>3.0831945820182227E-3</v>
      </c>
      <c r="J8">
        <f t="shared" ref="J8:J23" si="7">2*PI()*(K$3-1)*$A8/K$2</f>
        <v>3.9074535492410398E-2</v>
      </c>
      <c r="K8">
        <f t="shared" ref="K8:K23" si="8">2-4*EXP(-1*J8*K$5)*((COS(K$6)/J8*SIN(J8-K$6)+((COS(K$6)/J8)^2*COS(J8-2*K$6))))+4*((COS(K$6)/J8)^2*COS(2*K$6))</f>
        <v>7.6334490904628183E-4</v>
      </c>
      <c r="L8">
        <f t="shared" ref="L8:L23" si="9">2*PI()*(M$3-1)*$A8/M$2</f>
        <v>3.1259628393928318E-2</v>
      </c>
      <c r="M8">
        <f t="shared" ref="M8:M23" si="10">2-4*EXP(-1*L8*M$5)*((COS(M$6)/L8*SIN(L8-M$6)+((COS(M$6)/L8)^2*COS(L8-2*M$6))))+4*((COS(M$6)/L8)^2*COS(2*M$6))</f>
        <v>4.8855566092242952E-4</v>
      </c>
      <c r="N8">
        <f t="shared" ref="N8:N23" si="11">2*PI()*(O$3-1)*$A8/O$2</f>
        <v>2.6049690328273596E-2</v>
      </c>
      <c r="O8">
        <f t="shared" ref="O8:O23" si="12">2-4*EXP(-1*N8*O$5)*((COS(O$6)/N8*SIN(N8-O$6)+((COS(O$6)/N8)^2*COS(N8-2*O$6))))+4*((COS(O$6)/N8)^2*COS(2*O$6))</f>
        <v>3.392803919268772E-4</v>
      </c>
      <c r="P8">
        <f t="shared" ref="P8:P23" si="13">2*PI()*(Q$3-1)*$A8/Q$2</f>
        <v>2.2328305995663083E-2</v>
      </c>
      <c r="Q8">
        <f t="shared" ref="Q8:Q23" si="14">2-4*EXP(-1*P8*Q$5)*((COS(Q$6)/P8*SIN(P8-Q$6)+((COS(Q$6)/P8)^2*COS(P8-2*Q$6))))+4*((COS(Q$6)/P8)^2*COS(2*Q$6))</f>
        <v>2.4926971946115373E-4</v>
      </c>
      <c r="S8">
        <f>1000*2*PI()*S$1*($Q$3-1)/$P8</f>
        <v>14069.999999999998</v>
      </c>
      <c r="T8">
        <f t="shared" ref="T8:V23" si="15">1000*2*PI()*T$1*($Q$3-1)/$P8</f>
        <v>42210</v>
      </c>
      <c r="U8">
        <f t="shared" si="15"/>
        <v>70350</v>
      </c>
      <c r="V8">
        <f t="shared" si="15"/>
        <v>140700</v>
      </c>
    </row>
    <row r="9" spans="1:22" x14ac:dyDescent="0.25">
      <c r="A9">
        <v>0.1</v>
      </c>
      <c r="B9">
        <f t="shared" ref="B9:B39" si="16">2*PI()*(C$3-1)*$A9/C$2</f>
        <v>1.0524335389525583E-2</v>
      </c>
      <c r="C9">
        <f t="shared" si="0"/>
        <v>5.5380478443112224E-5</v>
      </c>
      <c r="D9">
        <f t="shared" si="1"/>
        <v>2.1048670779051638E-2</v>
      </c>
      <c r="E9">
        <f t="shared" si="2"/>
        <v>2.2151781922730152E-4</v>
      </c>
      <c r="F9">
        <f t="shared" si="3"/>
        <v>0.10524335389525818</v>
      </c>
      <c r="G9">
        <f t="shared" si="4"/>
        <v>5.5346748964097969E-3</v>
      </c>
      <c r="H9">
        <f t="shared" si="5"/>
        <v>0.15707963267948979</v>
      </c>
      <c r="I9">
        <f t="shared" si="6"/>
        <v>1.2320104628912532E-2</v>
      </c>
      <c r="J9">
        <f t="shared" si="7"/>
        <v>7.8149070984820795E-2</v>
      </c>
      <c r="K9">
        <f t="shared" si="8"/>
        <v>3.0526027272799183E-3</v>
      </c>
      <c r="L9">
        <f t="shared" si="9"/>
        <v>6.2519256787856636E-2</v>
      </c>
      <c r="M9">
        <f t="shared" si="10"/>
        <v>1.9539043980785209E-3</v>
      </c>
      <c r="N9">
        <f t="shared" si="11"/>
        <v>5.2099380656547192E-2</v>
      </c>
      <c r="O9">
        <f t="shared" si="12"/>
        <v>1.3569680886575952E-3</v>
      </c>
      <c r="P9">
        <f t="shared" si="13"/>
        <v>4.4656611991326166E-2</v>
      </c>
      <c r="Q9">
        <f t="shared" si="14"/>
        <v>9.9699603356384614E-4</v>
      </c>
      <c r="S9">
        <f t="shared" ref="S9:V24" si="17">1000*2*PI()*S$1*($Q$3-1)/$P9</f>
        <v>7034.9999999999991</v>
      </c>
      <c r="T9">
        <f t="shared" si="15"/>
        <v>21105</v>
      </c>
      <c r="U9">
        <f t="shared" si="15"/>
        <v>35175</v>
      </c>
      <c r="V9">
        <f t="shared" si="15"/>
        <v>70350</v>
      </c>
    </row>
    <row r="10" spans="1:22" x14ac:dyDescent="0.25">
      <c r="A10">
        <v>0.15</v>
      </c>
      <c r="B10">
        <f t="shared" si="16"/>
        <v>1.5786503084288375E-2</v>
      </c>
      <c r="C10">
        <f t="shared" si="0"/>
        <v>1.2460511425160803E-4</v>
      </c>
      <c r="D10">
        <f t="shared" si="1"/>
        <v>3.1573006168577451E-2</v>
      </c>
      <c r="E10">
        <f t="shared" si="2"/>
        <v>4.9839975645227241E-4</v>
      </c>
      <c r="F10">
        <f t="shared" si="3"/>
        <v>0.15786503084288725</v>
      </c>
      <c r="G10">
        <f t="shared" si="4"/>
        <v>1.24434426546145E-2</v>
      </c>
      <c r="H10">
        <f t="shared" si="5"/>
        <v>0.23561944901923468</v>
      </c>
      <c r="I10">
        <f t="shared" si="6"/>
        <v>2.7672767649008279E-2</v>
      </c>
      <c r="J10">
        <f t="shared" si="7"/>
        <v>0.11722360647723118</v>
      </c>
      <c r="K10">
        <f t="shared" si="8"/>
        <v>6.8654436105362038E-3</v>
      </c>
      <c r="L10">
        <f t="shared" si="9"/>
        <v>9.3778885181784941E-2</v>
      </c>
      <c r="M10">
        <f t="shared" si="10"/>
        <v>4.3950917122970168E-3</v>
      </c>
      <c r="N10">
        <f t="shared" si="11"/>
        <v>7.8149070984820782E-2</v>
      </c>
      <c r="O10">
        <f t="shared" si="12"/>
        <v>3.0526027272799183E-3</v>
      </c>
      <c r="P10">
        <f t="shared" si="13"/>
        <v>6.6984917986989231E-2</v>
      </c>
      <c r="Q10">
        <f t="shared" si="14"/>
        <v>2.2429304320894516E-3</v>
      </c>
      <c r="S10">
        <f t="shared" si="17"/>
        <v>4690.0000000000009</v>
      </c>
      <c r="T10">
        <f t="shared" si="15"/>
        <v>14070.000000000004</v>
      </c>
      <c r="U10">
        <f t="shared" si="15"/>
        <v>23450.000000000004</v>
      </c>
      <c r="V10">
        <f t="shared" si="15"/>
        <v>46900.000000000007</v>
      </c>
    </row>
    <row r="11" spans="1:22" x14ac:dyDescent="0.25">
      <c r="A11">
        <v>0.2</v>
      </c>
      <c r="B11">
        <f t="shared" si="16"/>
        <v>2.1048670779051166E-2</v>
      </c>
      <c r="C11">
        <f t="shared" si="0"/>
        <v>2.2151781922730152E-4</v>
      </c>
      <c r="D11">
        <f t="shared" si="1"/>
        <v>4.2097341558103275E-2</v>
      </c>
      <c r="E11">
        <f t="shared" si="2"/>
        <v>8.8600584649611847E-4</v>
      </c>
      <c r="F11">
        <f t="shared" si="3"/>
        <v>0.21048670779051637</v>
      </c>
      <c r="G11">
        <f t="shared" si="4"/>
        <v>2.2097862366791787E-2</v>
      </c>
      <c r="H11">
        <f t="shared" si="5"/>
        <v>0.31415926535897959</v>
      </c>
      <c r="I11">
        <f t="shared" si="6"/>
        <v>4.907810788793654E-2</v>
      </c>
      <c r="J11">
        <f t="shared" si="7"/>
        <v>0.15629814196964159</v>
      </c>
      <c r="K11">
        <f t="shared" si="8"/>
        <v>1.219798745182743E-2</v>
      </c>
      <c r="L11">
        <f t="shared" si="9"/>
        <v>0.12503851357571327</v>
      </c>
      <c r="M11">
        <f t="shared" si="10"/>
        <v>7.8105275461552992E-3</v>
      </c>
      <c r="N11">
        <f t="shared" si="11"/>
        <v>0.10419876131309438</v>
      </c>
      <c r="O11">
        <f t="shared" si="12"/>
        <v>5.4254172976584414E-3</v>
      </c>
      <c r="P11">
        <f t="shared" si="13"/>
        <v>8.9313223982652332E-2</v>
      </c>
      <c r="Q11">
        <f t="shared" si="14"/>
        <v>3.9866588368795419E-3</v>
      </c>
      <c r="S11">
        <f t="shared" si="17"/>
        <v>3517.4999999999995</v>
      </c>
      <c r="T11">
        <f t="shared" si="15"/>
        <v>10552.5</v>
      </c>
      <c r="U11">
        <f t="shared" si="15"/>
        <v>17587.5</v>
      </c>
      <c r="V11">
        <f t="shared" si="15"/>
        <v>35175</v>
      </c>
    </row>
    <row r="12" spans="1:22" x14ac:dyDescent="0.25">
      <c r="A12">
        <v>0.4</v>
      </c>
      <c r="B12">
        <f t="shared" si="16"/>
        <v>4.2097341558102332E-2</v>
      </c>
      <c r="C12">
        <f t="shared" si="0"/>
        <v>8.8600584695086582E-4</v>
      </c>
      <c r="D12">
        <f t="shared" si="1"/>
        <v>8.4194683116206551E-2</v>
      </c>
      <c r="E12">
        <f t="shared" si="2"/>
        <v>3.5429767381174315E-3</v>
      </c>
      <c r="F12">
        <f t="shared" si="3"/>
        <v>0.42097341558103274</v>
      </c>
      <c r="G12">
        <f t="shared" si="4"/>
        <v>8.7740762628627067E-2</v>
      </c>
      <c r="H12">
        <f t="shared" si="5"/>
        <v>0.62831853071795918</v>
      </c>
      <c r="I12">
        <f t="shared" si="6"/>
        <v>0.19310528339560307</v>
      </c>
      <c r="J12">
        <f t="shared" si="7"/>
        <v>0.31259628393928318</v>
      </c>
      <c r="K12">
        <f t="shared" si="8"/>
        <v>4.8593629244088277E-2</v>
      </c>
      <c r="L12">
        <f t="shared" si="9"/>
        <v>0.25007702715142655</v>
      </c>
      <c r="M12">
        <f t="shared" si="10"/>
        <v>3.1160788724591271E-2</v>
      </c>
      <c r="N12">
        <f t="shared" si="11"/>
        <v>0.20839752262618877</v>
      </c>
      <c r="O12">
        <f t="shared" si="12"/>
        <v>2.1662428238172993E-2</v>
      </c>
      <c r="P12">
        <f t="shared" si="13"/>
        <v>0.17862644796530466</v>
      </c>
      <c r="Q12">
        <f t="shared" si="14"/>
        <v>1.5925446430244961E-2</v>
      </c>
      <c r="S12">
        <f t="shared" si="17"/>
        <v>1758.7499999999998</v>
      </c>
      <c r="T12">
        <f t="shared" si="15"/>
        <v>5276.25</v>
      </c>
      <c r="U12">
        <f t="shared" si="15"/>
        <v>8793.75</v>
      </c>
      <c r="V12">
        <f t="shared" si="15"/>
        <v>17587.5</v>
      </c>
    </row>
    <row r="13" spans="1:22" x14ac:dyDescent="0.25">
      <c r="A13">
        <v>0.6</v>
      </c>
      <c r="B13">
        <f t="shared" si="16"/>
        <v>6.3146012337153501E-2</v>
      </c>
      <c r="C13">
        <f t="shared" si="0"/>
        <v>1.9932678280838445E-3</v>
      </c>
      <c r="D13">
        <f t="shared" si="1"/>
        <v>0.12629202467430981</v>
      </c>
      <c r="E13">
        <f t="shared" si="2"/>
        <v>7.9677741166506166E-3</v>
      </c>
      <c r="F13">
        <f t="shared" si="3"/>
        <v>0.631460123371549</v>
      </c>
      <c r="G13">
        <f t="shared" si="4"/>
        <v>0.19499818987604911</v>
      </c>
      <c r="H13">
        <f t="shared" si="5"/>
        <v>0.94247779607693871</v>
      </c>
      <c r="I13">
        <f t="shared" si="6"/>
        <v>0.42269573033251895</v>
      </c>
      <c r="J13">
        <f t="shared" si="7"/>
        <v>0.46889442590892472</v>
      </c>
      <c r="K13">
        <f t="shared" si="8"/>
        <v>0.10859559063151991</v>
      </c>
      <c r="L13">
        <f t="shared" si="9"/>
        <v>0.37511554072713976</v>
      </c>
      <c r="M13">
        <f t="shared" si="10"/>
        <v>6.9807771611067437E-2</v>
      </c>
      <c r="N13">
        <f t="shared" si="11"/>
        <v>0.31259628393928313</v>
      </c>
      <c r="O13">
        <f t="shared" si="12"/>
        <v>4.8593629244088277E-2</v>
      </c>
      <c r="P13">
        <f t="shared" si="13"/>
        <v>0.26793967194795693</v>
      </c>
      <c r="Q13">
        <f t="shared" si="14"/>
        <v>3.5752922718110369E-2</v>
      </c>
      <c r="S13">
        <f t="shared" si="17"/>
        <v>1172.5000000000002</v>
      </c>
      <c r="T13">
        <f t="shared" si="15"/>
        <v>3517.5000000000009</v>
      </c>
      <c r="U13">
        <f t="shared" si="15"/>
        <v>5862.5000000000009</v>
      </c>
      <c r="V13">
        <f t="shared" si="15"/>
        <v>11725.000000000002</v>
      </c>
    </row>
    <row r="14" spans="1:22" x14ac:dyDescent="0.25">
      <c r="A14">
        <v>0.8</v>
      </c>
      <c r="B14">
        <f t="shared" si="16"/>
        <v>8.4194683116204663E-2</v>
      </c>
      <c r="C14">
        <f t="shared" si="0"/>
        <v>3.5429767381174315E-3</v>
      </c>
      <c r="D14">
        <f t="shared" si="1"/>
        <v>0.1683893662324131</v>
      </c>
      <c r="E14">
        <f t="shared" si="2"/>
        <v>1.4155171688230439E-2</v>
      </c>
      <c r="F14">
        <f t="shared" si="3"/>
        <v>0.84194683116206548</v>
      </c>
      <c r="G14">
        <f t="shared" si="4"/>
        <v>0.34072369677629588</v>
      </c>
      <c r="H14">
        <f t="shared" si="5"/>
        <v>1.2566370614359184</v>
      </c>
      <c r="I14">
        <f t="shared" si="6"/>
        <v>0.72297348560413477</v>
      </c>
      <c r="J14">
        <f t="shared" si="7"/>
        <v>0.62519256787856636</v>
      </c>
      <c r="K14">
        <f t="shared" si="8"/>
        <v>0.19123033277134915</v>
      </c>
      <c r="L14">
        <f t="shared" si="9"/>
        <v>0.50015405430285309</v>
      </c>
      <c r="M14">
        <f t="shared" si="10"/>
        <v>0.12334961928530674</v>
      </c>
      <c r="N14">
        <f t="shared" si="11"/>
        <v>0.41679504525237754</v>
      </c>
      <c r="O14">
        <f t="shared" si="12"/>
        <v>8.602440918354759E-2</v>
      </c>
      <c r="P14">
        <f t="shared" si="13"/>
        <v>0.35725289593060933</v>
      </c>
      <c r="Q14">
        <f t="shared" si="14"/>
        <v>6.3363775755366447E-2</v>
      </c>
      <c r="S14">
        <f t="shared" si="17"/>
        <v>879.37499999999989</v>
      </c>
      <c r="T14">
        <f t="shared" si="15"/>
        <v>2638.125</v>
      </c>
      <c r="U14">
        <f t="shared" si="15"/>
        <v>4396.875</v>
      </c>
      <c r="V14">
        <f t="shared" si="15"/>
        <v>8793.75</v>
      </c>
    </row>
    <row r="15" spans="1:22" x14ac:dyDescent="0.25">
      <c r="A15">
        <v>1</v>
      </c>
      <c r="B15">
        <f t="shared" si="16"/>
        <v>0.10524335389525584</v>
      </c>
      <c r="C15">
        <f t="shared" si="0"/>
        <v>5.5346748964097969E-3</v>
      </c>
      <c r="D15">
        <f t="shared" si="1"/>
        <v>0.21048670779051637</v>
      </c>
      <c r="E15">
        <f t="shared" si="2"/>
        <v>2.2097862366791787E-2</v>
      </c>
      <c r="F15">
        <f t="shared" si="3"/>
        <v>1.0524335389525816</v>
      </c>
      <c r="G15">
        <f t="shared" si="4"/>
        <v>0.52065886975596509</v>
      </c>
      <c r="H15">
        <f t="shared" si="5"/>
        <v>1.5707963267948979</v>
      </c>
      <c r="I15">
        <f t="shared" si="6"/>
        <v>1.0746598488070807</v>
      </c>
      <c r="J15">
        <f t="shared" si="7"/>
        <v>0.7814907098482079</v>
      </c>
      <c r="K15">
        <f t="shared" si="8"/>
        <v>0.29515989514242325</v>
      </c>
      <c r="L15">
        <f t="shared" si="9"/>
        <v>0.62519256787856625</v>
      </c>
      <c r="M15">
        <f t="shared" si="10"/>
        <v>0.1912303327713456</v>
      </c>
      <c r="N15">
        <f t="shared" si="11"/>
        <v>0.5209938065654719</v>
      </c>
      <c r="O15">
        <f t="shared" si="12"/>
        <v>0.13368453194277308</v>
      </c>
      <c r="P15">
        <f t="shared" si="13"/>
        <v>0.44656611991326162</v>
      </c>
      <c r="Q15">
        <f t="shared" si="14"/>
        <v>9.8611451128274297E-2</v>
      </c>
      <c r="S15">
        <f t="shared" si="17"/>
        <v>703.5</v>
      </c>
      <c r="T15">
        <f t="shared" si="15"/>
        <v>2110.5</v>
      </c>
      <c r="U15">
        <f t="shared" si="15"/>
        <v>3517.5</v>
      </c>
      <c r="V15">
        <f t="shared" si="15"/>
        <v>7035</v>
      </c>
    </row>
    <row r="16" spans="1:22" x14ac:dyDescent="0.25">
      <c r="A16">
        <f t="shared" ref="A16:A47" si="18">A15+0.2</f>
        <v>1.2</v>
      </c>
      <c r="B16">
        <f t="shared" si="16"/>
        <v>0.126292024674307</v>
      </c>
      <c r="C16">
        <f t="shared" si="0"/>
        <v>7.9677741166506166E-3</v>
      </c>
      <c r="D16">
        <f t="shared" si="1"/>
        <v>0.25258404934861961</v>
      </c>
      <c r="E16">
        <f t="shared" si="2"/>
        <v>3.1786467983422995E-2</v>
      </c>
      <c r="F16">
        <f t="shared" si="3"/>
        <v>1.262920246743098</v>
      </c>
      <c r="G16">
        <f t="shared" si="4"/>
        <v>0.72957371482791533</v>
      </c>
      <c r="H16">
        <f t="shared" si="5"/>
        <v>1.8849555921538774</v>
      </c>
      <c r="I16">
        <f t="shared" si="6"/>
        <v>1.4554748489360843</v>
      </c>
      <c r="J16">
        <f t="shared" si="7"/>
        <v>0.93778885181784943</v>
      </c>
      <c r="K16">
        <f t="shared" si="8"/>
        <v>0.41870630371682438</v>
      </c>
      <c r="L16">
        <f t="shared" si="9"/>
        <v>0.75023108145427952</v>
      </c>
      <c r="M16">
        <f t="shared" si="10"/>
        <v>0.27274627272897511</v>
      </c>
      <c r="N16">
        <f t="shared" si="11"/>
        <v>0.62519256787856625</v>
      </c>
      <c r="O16">
        <f t="shared" si="12"/>
        <v>0.1912303327713456</v>
      </c>
      <c r="P16">
        <f t="shared" si="13"/>
        <v>0.53587934389591385</v>
      </c>
      <c r="Q16">
        <f t="shared" si="14"/>
        <v>0.14130902750936514</v>
      </c>
      <c r="S16">
        <f t="shared" si="17"/>
        <v>586.25000000000011</v>
      </c>
      <c r="T16">
        <f t="shared" si="15"/>
        <v>1758.7500000000005</v>
      </c>
      <c r="U16">
        <f t="shared" si="15"/>
        <v>2931.2500000000005</v>
      </c>
      <c r="V16">
        <f t="shared" si="15"/>
        <v>5862.5000000000009</v>
      </c>
    </row>
    <row r="17" spans="1:22" x14ac:dyDescent="0.25">
      <c r="A17">
        <f t="shared" si="18"/>
        <v>1.4</v>
      </c>
      <c r="B17">
        <f t="shared" si="16"/>
        <v>0.14734069545335818</v>
      </c>
      <c r="C17">
        <f t="shared" si="0"/>
        <v>1.0841555902942446E-2</v>
      </c>
      <c r="D17">
        <f t="shared" si="1"/>
        <v>0.29468139090672291</v>
      </c>
      <c r="E17">
        <f t="shared" si="2"/>
        <v>4.3209551745910346E-2</v>
      </c>
      <c r="F17">
        <f t="shared" si="3"/>
        <v>1.4734069545336144</v>
      </c>
      <c r="G17">
        <f t="shared" si="4"/>
        <v>0.96143851555157056</v>
      </c>
      <c r="H17">
        <f t="shared" si="5"/>
        <v>2.199114857512857</v>
      </c>
      <c r="I17">
        <f t="shared" si="6"/>
        <v>1.8417437220567525</v>
      </c>
      <c r="J17">
        <f t="shared" si="7"/>
        <v>1.0940869937874909</v>
      </c>
      <c r="K17">
        <f t="shared" si="8"/>
        <v>0.55988212956385564</v>
      </c>
      <c r="L17">
        <f t="shared" si="9"/>
        <v>0.87526959502999269</v>
      </c>
      <c r="M17">
        <f t="shared" si="10"/>
        <v>0.3670543787596614</v>
      </c>
      <c r="N17">
        <f t="shared" si="11"/>
        <v>0.7293913291916605</v>
      </c>
      <c r="O17">
        <f t="shared" si="12"/>
        <v>0.2582475093531329</v>
      </c>
      <c r="P17">
        <f t="shared" si="13"/>
        <v>0.62519256787856614</v>
      </c>
      <c r="Q17">
        <f t="shared" si="14"/>
        <v>0.19123033277134915</v>
      </c>
      <c r="S17">
        <f t="shared" si="17"/>
        <v>502.50000000000011</v>
      </c>
      <c r="T17">
        <f t="shared" si="15"/>
        <v>1507.5000000000005</v>
      </c>
      <c r="U17">
        <f t="shared" si="15"/>
        <v>2512.5000000000005</v>
      </c>
      <c r="V17">
        <f t="shared" si="15"/>
        <v>5025.0000000000009</v>
      </c>
    </row>
    <row r="18" spans="1:22" x14ac:dyDescent="0.25">
      <c r="A18">
        <f t="shared" si="18"/>
        <v>1.5999999999999999</v>
      </c>
      <c r="B18">
        <f t="shared" si="16"/>
        <v>0.1683893662324093</v>
      </c>
      <c r="C18">
        <f t="shared" si="0"/>
        <v>1.4155171688202017E-2</v>
      </c>
      <c r="D18">
        <f t="shared" si="1"/>
        <v>0.33677873246482615</v>
      </c>
      <c r="E18">
        <f t="shared" si="2"/>
        <v>5.6353633431037053E-2</v>
      </c>
      <c r="F18">
        <f t="shared" si="3"/>
        <v>1.6838936623241305</v>
      </c>
      <c r="G18">
        <f t="shared" si="4"/>
        <v>1.209621124473532</v>
      </c>
      <c r="H18">
        <f t="shared" si="5"/>
        <v>2.5132741228718363</v>
      </c>
      <c r="I18">
        <f t="shared" si="6"/>
        <v>2.2100841105812004</v>
      </c>
      <c r="J18">
        <f t="shared" si="7"/>
        <v>1.2503851357571325</v>
      </c>
      <c r="K18">
        <f t="shared" si="8"/>
        <v>0.71642660347450748</v>
      </c>
      <c r="L18">
        <f t="shared" si="9"/>
        <v>1.000308108605706</v>
      </c>
      <c r="M18">
        <f t="shared" si="10"/>
        <v>0.4731820038293213</v>
      </c>
      <c r="N18">
        <f t="shared" si="11"/>
        <v>0.83359009050475485</v>
      </c>
      <c r="O18">
        <f t="shared" si="12"/>
        <v>0.33425448340976249</v>
      </c>
      <c r="P18">
        <f t="shared" si="13"/>
        <v>0.71450579186121843</v>
      </c>
      <c r="Q18">
        <f t="shared" si="14"/>
        <v>0.24811129354867756</v>
      </c>
      <c r="S18">
        <f t="shared" si="17"/>
        <v>439.68750000000011</v>
      </c>
      <c r="T18">
        <f t="shared" si="15"/>
        <v>1319.0625000000005</v>
      </c>
      <c r="U18">
        <f t="shared" si="15"/>
        <v>2198.4375000000005</v>
      </c>
      <c r="V18">
        <f t="shared" si="15"/>
        <v>4396.8750000000009</v>
      </c>
    </row>
    <row r="19" spans="1:22" x14ac:dyDescent="0.25">
      <c r="A19">
        <f t="shared" si="18"/>
        <v>1.7999999999999998</v>
      </c>
      <c r="B19">
        <f t="shared" si="16"/>
        <v>0.18943803701146048</v>
      </c>
      <c r="C19">
        <f t="shared" si="0"/>
        <v>1.7907643116302552E-2</v>
      </c>
      <c r="D19">
        <f t="shared" si="1"/>
        <v>0.37887607402292939</v>
      </c>
      <c r="E19">
        <f t="shared" si="2"/>
        <v>7.1203207288153436E-2</v>
      </c>
      <c r="F19">
        <f t="shared" si="3"/>
        <v>1.8943803701146469</v>
      </c>
      <c r="G19">
        <f t="shared" si="4"/>
        <v>1.4671027755910444</v>
      </c>
      <c r="H19">
        <f t="shared" si="5"/>
        <v>2.827433388230816</v>
      </c>
      <c r="I19">
        <f t="shared" si="6"/>
        <v>2.5390444825017751</v>
      </c>
      <c r="J19">
        <f t="shared" si="7"/>
        <v>1.4066832777267742</v>
      </c>
      <c r="K19">
        <f t="shared" si="8"/>
        <v>0.88584658515559678</v>
      </c>
      <c r="L19">
        <f t="shared" si="9"/>
        <v>1.1253466221814192</v>
      </c>
      <c r="M19">
        <f t="shared" si="10"/>
        <v>0.59003824128117088</v>
      </c>
      <c r="N19">
        <f t="shared" si="11"/>
        <v>0.93778885181784932</v>
      </c>
      <c r="O19">
        <f t="shared" si="12"/>
        <v>0.41870630371682527</v>
      </c>
      <c r="P19">
        <f t="shared" si="13"/>
        <v>0.80381901584387083</v>
      </c>
      <c r="Q19">
        <f t="shared" si="14"/>
        <v>0.31165150965141653</v>
      </c>
      <c r="S19">
        <f t="shared" si="17"/>
        <v>390.83333333333337</v>
      </c>
      <c r="T19">
        <f t="shared" si="15"/>
        <v>1172.5000000000002</v>
      </c>
      <c r="U19">
        <f t="shared" si="15"/>
        <v>1954.166666666667</v>
      </c>
      <c r="V19">
        <f t="shared" si="15"/>
        <v>3908.3333333333339</v>
      </c>
    </row>
    <row r="20" spans="1:22" x14ac:dyDescent="0.25">
      <c r="A20">
        <f t="shared" si="18"/>
        <v>1.9999999999999998</v>
      </c>
      <c r="B20">
        <f t="shared" si="16"/>
        <v>0.21048670779051162</v>
      </c>
      <c r="C20">
        <f t="shared" si="0"/>
        <v>2.2097862366791787E-2</v>
      </c>
      <c r="D20">
        <f t="shared" si="1"/>
        <v>0.42097341558103263</v>
      </c>
      <c r="E20">
        <f t="shared" si="2"/>
        <v>8.7740762628627067E-2</v>
      </c>
      <c r="F20">
        <f t="shared" si="3"/>
        <v>2.1048670779051633</v>
      </c>
      <c r="G20">
        <f t="shared" si="4"/>
        <v>1.7267048844210515</v>
      </c>
      <c r="H20">
        <f t="shared" si="5"/>
        <v>3.1415926535897953</v>
      </c>
      <c r="I20">
        <f t="shared" si="6"/>
        <v>2.810569469138704</v>
      </c>
      <c r="J20">
        <f t="shared" si="7"/>
        <v>1.5629814196964156</v>
      </c>
      <c r="K20">
        <f t="shared" si="8"/>
        <v>1.0654615927126787</v>
      </c>
      <c r="L20">
        <f t="shared" si="9"/>
        <v>1.2503851357571323</v>
      </c>
      <c r="M20">
        <f t="shared" si="10"/>
        <v>0.71642660347450748</v>
      </c>
      <c r="N20">
        <f t="shared" si="11"/>
        <v>1.0419876131309436</v>
      </c>
      <c r="O20">
        <f t="shared" si="12"/>
        <v>0.51099905674837665</v>
      </c>
      <c r="P20">
        <f t="shared" si="13"/>
        <v>0.89313223982652301</v>
      </c>
      <c r="Q20">
        <f t="shared" si="14"/>
        <v>0.38151604330962563</v>
      </c>
      <c r="S20">
        <f t="shared" si="17"/>
        <v>351.75000000000011</v>
      </c>
      <c r="T20">
        <f t="shared" si="15"/>
        <v>1055.2500000000005</v>
      </c>
      <c r="U20">
        <f t="shared" si="15"/>
        <v>1758.7500000000005</v>
      </c>
      <c r="V20">
        <f t="shared" si="15"/>
        <v>3517.5000000000009</v>
      </c>
    </row>
    <row r="21" spans="1:22" x14ac:dyDescent="0.25">
      <c r="A21">
        <f t="shared" si="18"/>
        <v>2.1999999999999997</v>
      </c>
      <c r="B21">
        <f t="shared" si="16"/>
        <v>0.2315353785695628</v>
      </c>
      <c r="C21">
        <f t="shared" si="0"/>
        <v>2.6724592523123647E-2</v>
      </c>
      <c r="D21">
        <f t="shared" si="1"/>
        <v>0.46307075713913592</v>
      </c>
      <c r="E21">
        <f t="shared" si="2"/>
        <v>0.10594680707195536</v>
      </c>
      <c r="F21">
        <f t="shared" si="3"/>
        <v>2.3153537856956796</v>
      </c>
      <c r="G21">
        <f t="shared" si="4"/>
        <v>1.9813189561235811</v>
      </c>
      <c r="H21">
        <f t="shared" si="5"/>
        <v>3.4557519189487751</v>
      </c>
      <c r="I21">
        <f t="shared" si="6"/>
        <v>3.0111829299943893</v>
      </c>
      <c r="J21">
        <f t="shared" si="7"/>
        <v>1.7192795616660572</v>
      </c>
      <c r="K21">
        <f t="shared" si="8"/>
        <v>1.2524520213785539</v>
      </c>
      <c r="L21">
        <f t="shared" si="9"/>
        <v>1.3754236493328456</v>
      </c>
      <c r="M21">
        <f t="shared" si="10"/>
        <v>0.85105889447688066</v>
      </c>
      <c r="N21">
        <f t="shared" si="11"/>
        <v>1.1461863744440379</v>
      </c>
      <c r="O21">
        <f t="shared" si="12"/>
        <v>0.61047474680618041</v>
      </c>
      <c r="P21">
        <f t="shared" si="13"/>
        <v>0.98244546380917541</v>
      </c>
      <c r="Q21">
        <f t="shared" si="14"/>
        <v>0.45733741186649457</v>
      </c>
      <c r="S21">
        <f t="shared" si="17"/>
        <v>319.77272727272731</v>
      </c>
      <c r="T21">
        <f t="shared" si="15"/>
        <v>959.31818181818198</v>
      </c>
      <c r="U21">
        <f t="shared" si="15"/>
        <v>1598.8636363636367</v>
      </c>
      <c r="V21">
        <f t="shared" si="15"/>
        <v>3197.7272727272734</v>
      </c>
    </row>
    <row r="22" spans="1:22" x14ac:dyDescent="0.25">
      <c r="A22">
        <f t="shared" si="18"/>
        <v>2.4</v>
      </c>
      <c r="B22">
        <f t="shared" si="16"/>
        <v>0.252584049348614</v>
      </c>
      <c r="C22">
        <f t="shared" si="0"/>
        <v>3.1786467983422995E-2</v>
      </c>
      <c r="D22">
        <f t="shared" si="1"/>
        <v>0.50516809869723922</v>
      </c>
      <c r="E22">
        <f t="shared" si="2"/>
        <v>0.12579989241565315</v>
      </c>
      <c r="F22">
        <f t="shared" si="3"/>
        <v>2.525840493486196</v>
      </c>
      <c r="G22">
        <f t="shared" si="4"/>
        <v>2.2241316624673928</v>
      </c>
      <c r="H22">
        <f t="shared" si="5"/>
        <v>3.7699111843077548</v>
      </c>
      <c r="I22">
        <f t="shared" si="6"/>
        <v>3.1328032533567987</v>
      </c>
      <c r="J22">
        <f t="shared" si="7"/>
        <v>1.8755777036356989</v>
      </c>
      <c r="K22">
        <f t="shared" si="8"/>
        <v>1.4439096212743208</v>
      </c>
      <c r="L22">
        <f t="shared" si="9"/>
        <v>1.500462162908559</v>
      </c>
      <c r="M22">
        <f t="shared" si="10"/>
        <v>0.99257010467181273</v>
      </c>
      <c r="N22">
        <f t="shared" si="11"/>
        <v>1.2503851357571325</v>
      </c>
      <c r="O22">
        <f t="shared" si="12"/>
        <v>0.71642660347450748</v>
      </c>
      <c r="P22">
        <f t="shared" si="13"/>
        <v>1.0717586877918277</v>
      </c>
      <c r="Q22">
        <f t="shared" si="14"/>
        <v>0.53871777125382181</v>
      </c>
      <c r="S22">
        <f t="shared" si="17"/>
        <v>293.12500000000006</v>
      </c>
      <c r="T22">
        <f t="shared" si="15"/>
        <v>879.37500000000023</v>
      </c>
      <c r="U22">
        <f t="shared" si="15"/>
        <v>1465.6250000000002</v>
      </c>
      <c r="V22">
        <f t="shared" si="15"/>
        <v>2931.2500000000005</v>
      </c>
    </row>
    <row r="23" spans="1:22" x14ac:dyDescent="0.25">
      <c r="A23">
        <f t="shared" si="18"/>
        <v>2.6</v>
      </c>
      <c r="B23">
        <f t="shared" si="16"/>
        <v>0.27363272012766521</v>
      </c>
      <c r="C23">
        <f t="shared" si="0"/>
        <v>3.7281994914103223E-2</v>
      </c>
      <c r="D23">
        <f t="shared" si="1"/>
        <v>0.54726544025534252</v>
      </c>
      <c r="E23">
        <f t="shared" si="2"/>
        <v>0.14727664309229027</v>
      </c>
      <c r="F23">
        <f t="shared" si="3"/>
        <v>2.7363272012767124</v>
      </c>
      <c r="G23">
        <f t="shared" si="4"/>
        <v>2.4488373761418192</v>
      </c>
      <c r="H23">
        <f t="shared" si="5"/>
        <v>4.0840704496667346</v>
      </c>
      <c r="I23">
        <f t="shared" si="6"/>
        <v>3.173135670419966</v>
      </c>
      <c r="J23">
        <f t="shared" si="7"/>
        <v>2.0318758456053403</v>
      </c>
      <c r="K23">
        <f t="shared" si="8"/>
        <v>1.6368892635710222</v>
      </c>
      <c r="L23">
        <f t="shared" si="9"/>
        <v>1.6255006764842723</v>
      </c>
      <c r="M23">
        <f t="shared" si="10"/>
        <v>1.1395341428079977</v>
      </c>
      <c r="N23">
        <f t="shared" si="11"/>
        <v>1.3545838970702269</v>
      </c>
      <c r="O23">
        <f t="shared" si="12"/>
        <v>0.82810477060584642</v>
      </c>
      <c r="P23">
        <f t="shared" si="13"/>
        <v>1.1610719117744801</v>
      </c>
      <c r="Q23">
        <f t="shared" si="14"/>
        <v>0.62523127638282361</v>
      </c>
      <c r="S23">
        <f t="shared" si="17"/>
        <v>270.57692307692309</v>
      </c>
      <c r="T23">
        <f t="shared" si="15"/>
        <v>811.7307692307694</v>
      </c>
      <c r="U23">
        <f t="shared" si="15"/>
        <v>1352.8846153846155</v>
      </c>
      <c r="V23">
        <f t="shared" si="15"/>
        <v>2705.7692307692309</v>
      </c>
    </row>
    <row r="24" spans="1:22" x14ac:dyDescent="0.25">
      <c r="A24">
        <f t="shared" si="18"/>
        <v>2.8000000000000003</v>
      </c>
      <c r="B24">
        <f t="shared" si="16"/>
        <v>0.29468139090671636</v>
      </c>
      <c r="C24">
        <f t="shared" si="0"/>
        <v>4.3209551745917452E-2</v>
      </c>
      <c r="D24">
        <f t="shared" si="1"/>
        <v>0.58936278181344592</v>
      </c>
      <c r="E24">
        <f t="shared" si="2"/>
        <v>0.17035178717335242</v>
      </c>
      <c r="F24">
        <f t="shared" si="3"/>
        <v>2.9468139090672292</v>
      </c>
      <c r="G24">
        <f t="shared" si="4"/>
        <v>2.6498309561732882</v>
      </c>
      <c r="H24">
        <f t="shared" si="5"/>
        <v>4.3982297150257148</v>
      </c>
      <c r="I24">
        <f t="shared" si="6"/>
        <v>3.1356206516668825</v>
      </c>
      <c r="J24">
        <f t="shared" ref="J24:J39" si="19">2*PI()*(K$3-1)*$A24/K$2</f>
        <v>2.1881739875749826</v>
      </c>
      <c r="K24">
        <f t="shared" ref="K24:K39" si="20">2-4*EXP(-1*J24*K$5)*((COS(K$6)/J24*SIN(J24-K$6)+((COS(K$6)/J24)^2*COS(J24-2*K$6))))+4*((COS(K$6)/J24)^2*COS(2*K$6))</f>
        <v>1.8284610035209501</v>
      </c>
      <c r="L24">
        <f t="shared" ref="L24:L39" si="21">2*PI()*(M$3-1)*$A24/M$2</f>
        <v>1.7505391900599858</v>
      </c>
      <c r="M24">
        <f t="shared" ref="M24:M39" si="22">2-4*EXP(-1*L24*M$5)*((COS(M$6)/L24*SIN(L24-M$6)+((COS(M$6)/L24)^2*COS(L24-2*M$6))))+4*((COS(M$6)/L24)^2*COS(2*M$6))</f>
        <v>1.2904802110654754</v>
      </c>
      <c r="N24">
        <f t="shared" ref="N24:N39" si="23">2*PI()*(O$3-1)*$A24/O$2</f>
        <v>1.4587826583833214</v>
      </c>
      <c r="O24">
        <f t="shared" ref="O24:O39" si="24">2-4*EXP(-1*N24*O$5)*((COS(O$6)/N24*SIN(N24-O$6)+((COS(O$6)/N24)^2*COS(N24-2*O$6))))+4*((COS(O$6)/N24)^2*COS(2*O$6))</f>
        <v>0.94472232781950871</v>
      </c>
      <c r="P24">
        <f t="shared" ref="P24:P39" si="25">2*PI()*(Q$3-1)*$A24/Q$2</f>
        <v>1.2503851357571327</v>
      </c>
      <c r="Q24">
        <f t="shared" ref="Q24:Q39" si="26">2-4*EXP(-1*P24*Q$5)*((COS(Q$6)/P24*SIN(P24-Q$6)+((COS(Q$6)/P24)^2*COS(P24-2*Q$6))))+4*((COS(Q$6)/P24)^2*COS(2*Q$6))</f>
        <v>0.71642660347450748</v>
      </c>
      <c r="S24">
        <f t="shared" si="17"/>
        <v>251.24999999999997</v>
      </c>
      <c r="T24">
        <f t="shared" si="17"/>
        <v>753.74999999999989</v>
      </c>
      <c r="U24">
        <f t="shared" si="17"/>
        <v>1256.2499999999998</v>
      </c>
      <c r="V24">
        <f t="shared" si="17"/>
        <v>2512.4999999999995</v>
      </c>
    </row>
    <row r="25" spans="1:22" x14ac:dyDescent="0.25">
      <c r="A25">
        <f t="shared" si="18"/>
        <v>3.0000000000000004</v>
      </c>
      <c r="B25">
        <f t="shared" si="16"/>
        <v>0.31573006168576756</v>
      </c>
      <c r="C25">
        <f t="shared" si="0"/>
        <v>4.9567389712500187E-2</v>
      </c>
      <c r="D25">
        <f t="shared" si="1"/>
        <v>0.63146012337154922</v>
      </c>
      <c r="E25">
        <f t="shared" si="2"/>
        <v>0.19499818987604911</v>
      </c>
      <c r="F25">
        <f t="shared" si="3"/>
        <v>3.1573006168577455</v>
      </c>
      <c r="G25">
        <f t="shared" si="4"/>
        <v>2.8223743408307804</v>
      </c>
      <c r="H25">
        <f t="shared" si="5"/>
        <v>4.7123889803846941</v>
      </c>
      <c r="I25">
        <f t="shared" si="6"/>
        <v>3.0289529118542631</v>
      </c>
      <c r="J25">
        <f t="shared" si="19"/>
        <v>2.344472129544624</v>
      </c>
      <c r="K25">
        <f t="shared" si="20"/>
        <v>2.0157614478128894</v>
      </c>
      <c r="L25">
        <f t="shared" si="21"/>
        <v>1.8755777036356991</v>
      </c>
      <c r="M25">
        <f t="shared" si="22"/>
        <v>1.4439096212743214</v>
      </c>
      <c r="N25">
        <f t="shared" si="23"/>
        <v>1.5629814196964158</v>
      </c>
      <c r="O25">
        <f t="shared" si="24"/>
        <v>1.0654615927126792</v>
      </c>
      <c r="P25">
        <f t="shared" si="25"/>
        <v>1.3396983597397851</v>
      </c>
      <c r="Q25">
        <f t="shared" si="26"/>
        <v>0.8118296183441589</v>
      </c>
      <c r="S25">
        <f t="shared" ref="S25:V40" si="27">1000*2*PI()*S$1*($Q$3-1)/$P25</f>
        <v>234.49999999999994</v>
      </c>
      <c r="T25">
        <f t="shared" si="27"/>
        <v>703.49999999999989</v>
      </c>
      <c r="U25">
        <f t="shared" si="27"/>
        <v>1172.4999999999998</v>
      </c>
      <c r="V25">
        <f t="shared" si="27"/>
        <v>2344.9999999999995</v>
      </c>
    </row>
    <row r="26" spans="1:22" x14ac:dyDescent="0.25">
      <c r="A26">
        <f t="shared" si="18"/>
        <v>3.2000000000000006</v>
      </c>
      <c r="B26">
        <f t="shared" si="16"/>
        <v>0.33677873246481871</v>
      </c>
      <c r="C26">
        <f t="shared" si="0"/>
        <v>5.6353633431029948E-2</v>
      </c>
      <c r="D26">
        <f t="shared" si="1"/>
        <v>0.67355746492965252</v>
      </c>
      <c r="E26">
        <f t="shared" si="2"/>
        <v>0.22118688952564014</v>
      </c>
      <c r="F26">
        <f t="shared" si="3"/>
        <v>3.3677873246482619</v>
      </c>
      <c r="G26">
        <f t="shared" si="4"/>
        <v>2.9627314947118117</v>
      </c>
      <c r="H26">
        <f t="shared" si="5"/>
        <v>5.0265482457436734</v>
      </c>
      <c r="I26">
        <f t="shared" si="6"/>
        <v>2.8662192536510771</v>
      </c>
      <c r="J26">
        <f t="shared" si="19"/>
        <v>2.5007702715142655</v>
      </c>
      <c r="K26">
        <f t="shared" si="20"/>
        <v>2.1960434525277184</v>
      </c>
      <c r="L26">
        <f t="shared" si="21"/>
        <v>2.0006162172114124</v>
      </c>
      <c r="M26">
        <f t="shared" si="22"/>
        <v>1.5983128455833557</v>
      </c>
      <c r="N26">
        <f t="shared" si="23"/>
        <v>1.6671801810095102</v>
      </c>
      <c r="O26">
        <f t="shared" si="24"/>
        <v>1.1894806496663539</v>
      </c>
      <c r="P26">
        <f t="shared" si="25"/>
        <v>1.4290115837224373</v>
      </c>
      <c r="Q26">
        <f t="shared" si="26"/>
        <v>0.91094617375054798</v>
      </c>
      <c r="S26">
        <f t="shared" si="27"/>
        <v>219.84374999999997</v>
      </c>
      <c r="T26">
        <f t="shared" si="27"/>
        <v>659.53125</v>
      </c>
      <c r="U26">
        <f t="shared" si="27"/>
        <v>1099.21875</v>
      </c>
      <c r="V26">
        <f t="shared" si="27"/>
        <v>2198.4375</v>
      </c>
    </row>
    <row r="27" spans="1:22" x14ac:dyDescent="0.25">
      <c r="A27">
        <f t="shared" si="18"/>
        <v>3.4000000000000008</v>
      </c>
      <c r="B27">
        <f t="shared" si="16"/>
        <v>0.35782740324386991</v>
      </c>
      <c r="C27">
        <f t="shared" si="0"/>
        <v>6.3566281524920498E-2</v>
      </c>
      <c r="D27">
        <f t="shared" si="1"/>
        <v>0.71565480648775581</v>
      </c>
      <c r="E27">
        <f t="shared" si="2"/>
        <v>0.24888713592240297</v>
      </c>
      <c r="F27">
        <f t="shared" si="3"/>
        <v>3.5782740324387792</v>
      </c>
      <c r="G27">
        <f t="shared" si="4"/>
        <v>3.0682674366455038</v>
      </c>
      <c r="H27">
        <f t="shared" si="5"/>
        <v>5.3407075111026545</v>
      </c>
      <c r="I27">
        <f t="shared" si="6"/>
        <v>2.6637326902878375</v>
      </c>
      <c r="J27">
        <f t="shared" si="19"/>
        <v>2.6570684134839078</v>
      </c>
      <c r="K27">
        <f t="shared" si="20"/>
        <v>2.3667232161730927</v>
      </c>
      <c r="L27">
        <f t="shared" si="21"/>
        <v>2.1256547307871259</v>
      </c>
      <c r="M27">
        <f t="shared" si="22"/>
        <v>1.7521865926969871</v>
      </c>
      <c r="N27">
        <f t="shared" si="23"/>
        <v>1.771378942322605</v>
      </c>
      <c r="O27">
        <f t="shared" si="24"/>
        <v>1.3159200492969887</v>
      </c>
      <c r="P27">
        <f t="shared" si="25"/>
        <v>1.5183248077050899</v>
      </c>
      <c r="Q27">
        <f t="shared" si="26"/>
        <v>1.0132650181281515</v>
      </c>
      <c r="S27">
        <f t="shared" si="27"/>
        <v>206.91176470588229</v>
      </c>
      <c r="T27">
        <f t="shared" si="27"/>
        <v>620.73529411764696</v>
      </c>
      <c r="U27">
        <f t="shared" si="27"/>
        <v>1034.5588235294115</v>
      </c>
      <c r="V27">
        <f t="shared" si="27"/>
        <v>2069.117647058823</v>
      </c>
    </row>
    <row r="28" spans="1:22" x14ac:dyDescent="0.25">
      <c r="A28">
        <f t="shared" si="18"/>
        <v>3.600000000000001</v>
      </c>
      <c r="B28">
        <f t="shared" si="16"/>
        <v>0.37887607402292112</v>
      </c>
      <c r="C28">
        <f t="shared" si="0"/>
        <v>7.1203207288149883E-2</v>
      </c>
      <c r="D28">
        <f t="shared" si="1"/>
        <v>0.75775214804585911</v>
      </c>
      <c r="E28">
        <f t="shared" si="2"/>
        <v>0.27806643105895468</v>
      </c>
      <c r="F28">
        <f t="shared" si="3"/>
        <v>3.7887607402292955</v>
      </c>
      <c r="G28">
        <f t="shared" si="4"/>
        <v>3.1375083997169133</v>
      </c>
      <c r="H28">
        <f t="shared" si="5"/>
        <v>5.6548667764616338</v>
      </c>
      <c r="I28">
        <f t="shared" si="6"/>
        <v>2.4396626745054419</v>
      </c>
      <c r="J28">
        <f t="shared" si="19"/>
        <v>2.8133665554535492</v>
      </c>
      <c r="K28">
        <f t="shared" si="20"/>
        <v>2.525423889003096</v>
      </c>
      <c r="L28">
        <f t="shared" si="21"/>
        <v>2.2506932443628394</v>
      </c>
      <c r="M28">
        <f t="shared" si="22"/>
        <v>1.9040507012991417</v>
      </c>
      <c r="N28">
        <f t="shared" si="23"/>
        <v>1.8755777036356993</v>
      </c>
      <c r="O28">
        <f t="shared" si="24"/>
        <v>1.4439096212743217</v>
      </c>
      <c r="P28">
        <f t="shared" si="25"/>
        <v>1.6076380316877423</v>
      </c>
      <c r="Q28">
        <f t="shared" si="26"/>
        <v>1.1182607973450018</v>
      </c>
      <c r="S28">
        <f t="shared" si="27"/>
        <v>195.4166666666666</v>
      </c>
      <c r="T28">
        <f t="shared" si="27"/>
        <v>586.24999999999989</v>
      </c>
      <c r="U28">
        <f t="shared" si="27"/>
        <v>977.08333333333303</v>
      </c>
      <c r="V28">
        <f t="shared" si="27"/>
        <v>1954.1666666666661</v>
      </c>
    </row>
    <row r="29" spans="1:22" x14ac:dyDescent="0.25">
      <c r="A29">
        <f t="shared" si="18"/>
        <v>3.8000000000000012</v>
      </c>
      <c r="B29">
        <f t="shared" si="16"/>
        <v>0.39992474480197227</v>
      </c>
      <c r="C29">
        <f t="shared" si="0"/>
        <v>7.9262159391284115E-2</v>
      </c>
      <c r="D29">
        <f t="shared" si="1"/>
        <v>0.7998494896039624</v>
      </c>
      <c r="E29">
        <f t="shared" si="2"/>
        <v>0.30869057213037721</v>
      </c>
      <c r="F29">
        <f t="shared" si="3"/>
        <v>3.9992474480198119</v>
      </c>
      <c r="G29">
        <f t="shared" si="4"/>
        <v>3.1701615940603123</v>
      </c>
      <c r="H29">
        <f t="shared" si="5"/>
        <v>5.969026041820614</v>
      </c>
      <c r="I29">
        <f t="shared" si="6"/>
        <v>2.2125750957190125</v>
      </c>
      <c r="J29">
        <f t="shared" si="19"/>
        <v>2.9696646974231911</v>
      </c>
      <c r="K29">
        <f t="shared" si="20"/>
        <v>2.6700148938455479</v>
      </c>
      <c r="L29">
        <f t="shared" si="21"/>
        <v>2.3757317579385528</v>
      </c>
      <c r="M29">
        <f t="shared" si="22"/>
        <v>2.0524646454503026</v>
      </c>
      <c r="N29">
        <f t="shared" si="23"/>
        <v>1.9797764649487939</v>
      </c>
      <c r="O29">
        <f t="shared" si="24"/>
        <v>1.5725753424077493</v>
      </c>
      <c r="P29">
        <f t="shared" si="25"/>
        <v>1.6969512556703947</v>
      </c>
      <c r="Q29">
        <f t="shared" si="26"/>
        <v>1.2253971305742399</v>
      </c>
      <c r="S29">
        <f t="shared" si="27"/>
        <v>185.13157894736835</v>
      </c>
      <c r="T29">
        <f t="shared" si="27"/>
        <v>555.39473684210509</v>
      </c>
      <c r="U29">
        <f t="shared" si="27"/>
        <v>925.65789473684185</v>
      </c>
      <c r="V29">
        <f t="shared" si="27"/>
        <v>1851.3157894736837</v>
      </c>
    </row>
    <row r="30" spans="1:22" x14ac:dyDescent="0.25">
      <c r="A30">
        <f t="shared" si="18"/>
        <v>4.0000000000000009</v>
      </c>
      <c r="B30">
        <f t="shared" si="16"/>
        <v>0.42097341558102341</v>
      </c>
      <c r="C30">
        <f t="shared" si="0"/>
        <v>8.7740762628627067E-2</v>
      </c>
      <c r="D30">
        <f t="shared" si="1"/>
        <v>0.84194683116206559</v>
      </c>
      <c r="E30">
        <f t="shared" si="2"/>
        <v>0.34072369677629766</v>
      </c>
      <c r="F30">
        <f t="shared" si="3"/>
        <v>4.2097341558103274</v>
      </c>
      <c r="G30">
        <f t="shared" si="4"/>
        <v>3.1670945038377312</v>
      </c>
      <c r="H30">
        <f t="shared" si="5"/>
        <v>6.2831853071795924</v>
      </c>
      <c r="I30">
        <f t="shared" si="6"/>
        <v>1.9999999999999962</v>
      </c>
      <c r="J30">
        <f t="shared" si="19"/>
        <v>3.125962839392832</v>
      </c>
      <c r="K30">
        <f t="shared" si="20"/>
        <v>2.7986462433783847</v>
      </c>
      <c r="L30">
        <f t="shared" si="21"/>
        <v>2.5007702715142655</v>
      </c>
      <c r="M30">
        <f t="shared" si="22"/>
        <v>2.1960434525277184</v>
      </c>
      <c r="N30">
        <f t="shared" si="23"/>
        <v>2.083975226261888</v>
      </c>
      <c r="O30">
        <f t="shared" si="24"/>
        <v>1.701046201604167</v>
      </c>
      <c r="P30">
        <f t="shared" si="25"/>
        <v>1.7862644796530467</v>
      </c>
      <c r="Q30">
        <f t="shared" si="26"/>
        <v>1.3341297409373605</v>
      </c>
      <c r="S30">
        <f t="shared" si="27"/>
        <v>175.87499999999997</v>
      </c>
      <c r="T30">
        <f t="shared" si="27"/>
        <v>527.625</v>
      </c>
      <c r="U30">
        <f t="shared" si="27"/>
        <v>879.37499999999989</v>
      </c>
      <c r="V30">
        <f t="shared" si="27"/>
        <v>1758.7499999999998</v>
      </c>
    </row>
    <row r="31" spans="1:22" x14ac:dyDescent="0.25">
      <c r="A31">
        <f t="shared" si="18"/>
        <v>4.2000000000000011</v>
      </c>
      <c r="B31">
        <f t="shared" si="16"/>
        <v>0.44202208636007456</v>
      </c>
      <c r="C31">
        <f t="shared" si="0"/>
        <v>9.6636518706450403E-2</v>
      </c>
      <c r="D31">
        <f t="shared" si="1"/>
        <v>0.884044172720169</v>
      </c>
      <c r="E31">
        <f t="shared" si="2"/>
        <v>0.37412833049104144</v>
      </c>
      <c r="F31">
        <f t="shared" si="3"/>
        <v>4.4202208636008438</v>
      </c>
      <c r="G31">
        <f t="shared" si="4"/>
        <v>3.130275097598461</v>
      </c>
      <c r="H31">
        <f t="shared" si="5"/>
        <v>6.5973445725385726</v>
      </c>
      <c r="I31">
        <f t="shared" si="6"/>
        <v>1.8171395615900432</v>
      </c>
      <c r="J31">
        <f t="shared" si="19"/>
        <v>3.2822609813624739</v>
      </c>
      <c r="K31">
        <f t="shared" si="20"/>
        <v>2.9097772423114927</v>
      </c>
      <c r="L31">
        <f t="shared" si="21"/>
        <v>2.6258087850899789</v>
      </c>
      <c r="M31">
        <f t="shared" si="22"/>
        <v>2.333472842596271</v>
      </c>
      <c r="N31">
        <f t="shared" si="23"/>
        <v>2.1881739875749822</v>
      </c>
      <c r="O31">
        <f t="shared" si="24"/>
        <v>1.8284610035209494</v>
      </c>
      <c r="P31">
        <f t="shared" si="25"/>
        <v>1.8755777036356991</v>
      </c>
      <c r="Q31">
        <f t="shared" si="26"/>
        <v>1.4439096212743214</v>
      </c>
      <c r="S31">
        <f t="shared" si="27"/>
        <v>167.49999999999997</v>
      </c>
      <c r="T31">
        <f t="shared" si="27"/>
        <v>502.49999999999994</v>
      </c>
      <c r="U31">
        <f t="shared" si="27"/>
        <v>837.49999999999989</v>
      </c>
      <c r="V31">
        <f t="shared" si="27"/>
        <v>1674.9999999999998</v>
      </c>
    </row>
    <row r="32" spans="1:22" x14ac:dyDescent="0.25">
      <c r="A32">
        <f t="shared" si="18"/>
        <v>4.4000000000000012</v>
      </c>
      <c r="B32">
        <f t="shared" si="16"/>
        <v>0.46307075713912582</v>
      </c>
      <c r="C32">
        <f t="shared" si="0"/>
        <v>0.10594680707194826</v>
      </c>
      <c r="D32">
        <f t="shared" si="1"/>
        <v>0.92614151427827229</v>
      </c>
      <c r="E32">
        <f t="shared" si="2"/>
        <v>0.40886543613486381</v>
      </c>
      <c r="F32">
        <f t="shared" si="3"/>
        <v>4.6307075713913601</v>
      </c>
      <c r="G32">
        <f t="shared" si="4"/>
        <v>3.0626757125004844</v>
      </c>
      <c r="H32">
        <f t="shared" si="5"/>
        <v>6.911503837897552</v>
      </c>
      <c r="I32">
        <f t="shared" si="6"/>
        <v>1.675814330015287</v>
      </c>
      <c r="J32">
        <f t="shared" si="19"/>
        <v>3.4385591233321153</v>
      </c>
      <c r="K32">
        <f t="shared" si="20"/>
        <v>3.0021990780583514</v>
      </c>
      <c r="L32">
        <f t="shared" si="21"/>
        <v>2.750847298665692</v>
      </c>
      <c r="M32">
        <f t="shared" si="22"/>
        <v>2.4635234088311364</v>
      </c>
      <c r="N32">
        <f t="shared" si="23"/>
        <v>2.2923727488880767</v>
      </c>
      <c r="O32">
        <f t="shared" si="24"/>
        <v>1.9539750534754479</v>
      </c>
      <c r="P32">
        <f t="shared" si="25"/>
        <v>1.9648909276183515</v>
      </c>
      <c r="Q32">
        <f t="shared" si="26"/>
        <v>1.5541862152217993</v>
      </c>
      <c r="S32">
        <f t="shared" si="27"/>
        <v>159.8863636363636</v>
      </c>
      <c r="T32">
        <f t="shared" si="27"/>
        <v>479.65909090909088</v>
      </c>
      <c r="U32">
        <f t="shared" si="27"/>
        <v>799.43181818181802</v>
      </c>
      <c r="V32">
        <f t="shared" si="27"/>
        <v>1598.863636363636</v>
      </c>
    </row>
    <row r="33" spans="1:22" x14ac:dyDescent="0.25">
      <c r="A33">
        <f t="shared" si="18"/>
        <v>4.6000000000000014</v>
      </c>
      <c r="B33">
        <f t="shared" si="16"/>
        <v>0.48411942791817697</v>
      </c>
      <c r="C33">
        <f t="shared" si="0"/>
        <v>0.11566888578259693</v>
      </c>
      <c r="D33">
        <f t="shared" si="1"/>
        <v>0.9682388558363757</v>
      </c>
      <c r="E33">
        <f t="shared" si="2"/>
        <v>0.44489446547633626</v>
      </c>
      <c r="F33">
        <f t="shared" si="3"/>
        <v>4.8411942791818774</v>
      </c>
      <c r="G33">
        <f t="shared" si="4"/>
        <v>2.9681446370976832</v>
      </c>
      <c r="H33">
        <f t="shared" si="5"/>
        <v>7.225663103256533</v>
      </c>
      <c r="I33">
        <f t="shared" si="6"/>
        <v>1.5837235834646468</v>
      </c>
      <c r="J33">
        <f t="shared" si="19"/>
        <v>3.5948572653017576</v>
      </c>
      <c r="K33">
        <f t="shared" si="20"/>
        <v>3.0750509278098876</v>
      </c>
      <c r="L33">
        <f t="shared" si="21"/>
        <v>2.8758858122414059</v>
      </c>
      <c r="M33">
        <f t="shared" si="22"/>
        <v>2.5850636716147761</v>
      </c>
      <c r="N33">
        <f t="shared" si="23"/>
        <v>2.3965715102011713</v>
      </c>
      <c r="O33">
        <f t="shared" si="24"/>
        <v>2.0767666674191432</v>
      </c>
      <c r="P33">
        <f t="shared" si="25"/>
        <v>2.0542041516010041</v>
      </c>
      <c r="Q33">
        <f t="shared" si="26"/>
        <v>1.6644105937369988</v>
      </c>
      <c r="S33">
        <f t="shared" si="27"/>
        <v>152.9347826086956</v>
      </c>
      <c r="T33">
        <f t="shared" si="27"/>
        <v>458.80434782608683</v>
      </c>
      <c r="U33">
        <f t="shared" si="27"/>
        <v>764.67391304347802</v>
      </c>
      <c r="V33">
        <f t="shared" si="27"/>
        <v>1529.347826086956</v>
      </c>
    </row>
    <row r="34" spans="1:22" x14ac:dyDescent="0.25">
      <c r="A34">
        <f t="shared" si="18"/>
        <v>4.8000000000000016</v>
      </c>
      <c r="B34">
        <f t="shared" si="16"/>
        <v>0.50516809869722823</v>
      </c>
      <c r="C34">
        <f t="shared" si="0"/>
        <v>0.12579989241564604</v>
      </c>
      <c r="D34">
        <f t="shared" si="1"/>
        <v>1.0103361973944789</v>
      </c>
      <c r="E34">
        <f t="shared" si="2"/>
        <v>0.48217341269316716</v>
      </c>
      <c r="F34">
        <f t="shared" si="3"/>
        <v>5.0516809869723938</v>
      </c>
      <c r="G34">
        <f t="shared" si="4"/>
        <v>2.8512505188254953</v>
      </c>
      <c r="H34">
        <f t="shared" si="5"/>
        <v>7.5398223686155124</v>
      </c>
      <c r="I34">
        <f t="shared" si="6"/>
        <v>1.5440677475775271</v>
      </c>
      <c r="J34">
        <f t="shared" si="19"/>
        <v>3.7511554072713995</v>
      </c>
      <c r="K34">
        <f t="shared" si="20"/>
        <v>3.1278293408588151</v>
      </c>
      <c r="L34">
        <f t="shared" si="21"/>
        <v>3.0009243258171194</v>
      </c>
      <c r="M34">
        <f t="shared" si="22"/>
        <v>2.6970718540215679</v>
      </c>
      <c r="N34">
        <f t="shared" si="23"/>
        <v>2.5007702715142659</v>
      </c>
      <c r="O34">
        <f t="shared" si="24"/>
        <v>2.1960434525277188</v>
      </c>
      <c r="P34">
        <f t="shared" si="25"/>
        <v>2.1435173755836563</v>
      </c>
      <c r="Q34">
        <f t="shared" si="26"/>
        <v>1.7740386072903818</v>
      </c>
      <c r="S34">
        <f t="shared" si="27"/>
        <v>146.56249999999997</v>
      </c>
      <c r="T34">
        <f t="shared" si="27"/>
        <v>439.68749999999994</v>
      </c>
      <c r="U34">
        <f t="shared" si="27"/>
        <v>732.81249999999989</v>
      </c>
      <c r="V34">
        <f t="shared" si="27"/>
        <v>1465.6249999999998</v>
      </c>
    </row>
    <row r="35" spans="1:22" x14ac:dyDescent="0.25">
      <c r="A35">
        <f t="shared" si="18"/>
        <v>5.0000000000000018</v>
      </c>
      <c r="B35">
        <f t="shared" si="16"/>
        <v>0.52621676947627938</v>
      </c>
      <c r="C35">
        <f t="shared" si="0"/>
        <v>0.13633684501746401</v>
      </c>
      <c r="D35">
        <f t="shared" si="1"/>
        <v>1.0524335389525823</v>
      </c>
      <c r="E35">
        <f t="shared" si="2"/>
        <v>0.52065886975596554</v>
      </c>
      <c r="F35">
        <f t="shared" si="3"/>
        <v>5.262167694762911</v>
      </c>
      <c r="G35">
        <f t="shared" si="4"/>
        <v>2.717105621760977</v>
      </c>
      <c r="H35">
        <f t="shared" si="5"/>
        <v>7.8539816339744926</v>
      </c>
      <c r="I35">
        <f t="shared" si="6"/>
        <v>1.5555497396370321</v>
      </c>
      <c r="J35">
        <f t="shared" si="19"/>
        <v>3.9074535492410409</v>
      </c>
      <c r="K35">
        <f t="shared" si="20"/>
        <v>3.1603907898508794</v>
      </c>
      <c r="L35">
        <f t="shared" si="21"/>
        <v>3.1259628393928325</v>
      </c>
      <c r="M35">
        <f t="shared" si="22"/>
        <v>2.7986462433783847</v>
      </c>
      <c r="N35">
        <f t="shared" si="23"/>
        <v>2.6049690328273605</v>
      </c>
      <c r="O35">
        <f t="shared" si="24"/>
        <v>2.3110483061806777</v>
      </c>
      <c r="P35">
        <f t="shared" si="25"/>
        <v>2.2328305995663089</v>
      </c>
      <c r="Q35">
        <f t="shared" si="26"/>
        <v>1.8825339941658732</v>
      </c>
      <c r="S35">
        <f t="shared" si="27"/>
        <v>140.69999999999996</v>
      </c>
      <c r="T35">
        <f t="shared" si="27"/>
        <v>422.09999999999985</v>
      </c>
      <c r="U35">
        <f t="shared" si="27"/>
        <v>703.49999999999977</v>
      </c>
      <c r="V35">
        <f t="shared" si="27"/>
        <v>1406.9999999999995</v>
      </c>
    </row>
    <row r="36" spans="1:22" x14ac:dyDescent="0.25">
      <c r="A36">
        <f t="shared" si="18"/>
        <v>5.200000000000002</v>
      </c>
      <c r="B36">
        <f t="shared" si="16"/>
        <v>0.54726544025533053</v>
      </c>
      <c r="C36">
        <f t="shared" si="0"/>
        <v>0.14727664309228494</v>
      </c>
      <c r="D36">
        <f t="shared" si="1"/>
        <v>1.0945308805106855</v>
      </c>
      <c r="E36">
        <f t="shared" si="2"/>
        <v>0.56030608361684164</v>
      </c>
      <c r="F36">
        <f t="shared" si="3"/>
        <v>5.4726544025534274</v>
      </c>
      <c r="G36">
        <f t="shared" si="4"/>
        <v>2.5711746264782676</v>
      </c>
      <c r="H36">
        <f t="shared" si="5"/>
        <v>8.1681408993334728</v>
      </c>
      <c r="I36">
        <f t="shared" si="6"/>
        <v>1.6127404458530923</v>
      </c>
      <c r="J36">
        <f t="shared" si="19"/>
        <v>4.0637516912106824</v>
      </c>
      <c r="K36">
        <f t="shared" si="20"/>
        <v>3.1729474205778851</v>
      </c>
      <c r="L36">
        <f t="shared" si="21"/>
        <v>3.251001352968546</v>
      </c>
      <c r="M36">
        <f t="shared" si="22"/>
        <v>2.8890140222189551</v>
      </c>
      <c r="N36">
        <f t="shared" si="23"/>
        <v>2.7091677941404546</v>
      </c>
      <c r="O36">
        <f t="shared" si="24"/>
        <v>2.4210650837842103</v>
      </c>
      <c r="P36">
        <f t="shared" si="25"/>
        <v>2.3221438235489611</v>
      </c>
      <c r="Q36">
        <f t="shared" si="26"/>
        <v>1.989371425649642</v>
      </c>
      <c r="S36">
        <f t="shared" si="27"/>
        <v>135.28846153846149</v>
      </c>
      <c r="T36">
        <f t="shared" si="27"/>
        <v>405.86538461538453</v>
      </c>
      <c r="U36">
        <f t="shared" si="27"/>
        <v>676.44230769230751</v>
      </c>
      <c r="V36">
        <f t="shared" si="27"/>
        <v>1352.884615384615</v>
      </c>
    </row>
    <row r="37" spans="1:22" x14ac:dyDescent="0.25">
      <c r="A37">
        <f t="shared" si="18"/>
        <v>5.4000000000000021</v>
      </c>
      <c r="B37">
        <f t="shared" si="16"/>
        <v>0.56831411103438167</v>
      </c>
      <c r="C37">
        <f t="shared" si="0"/>
        <v>0.1586160686301028</v>
      </c>
      <c r="D37">
        <f t="shared" si="1"/>
        <v>1.1366282220687889</v>
      </c>
      <c r="E37">
        <f t="shared" si="2"/>
        <v>0.60106901512228417</v>
      </c>
      <c r="F37">
        <f t="shared" si="3"/>
        <v>5.6831411103439438</v>
      </c>
      <c r="G37">
        <f t="shared" si="4"/>
        <v>2.419076074756128</v>
      </c>
      <c r="H37">
        <f t="shared" si="5"/>
        <v>8.4823001646924521</v>
      </c>
      <c r="I37">
        <f t="shared" si="6"/>
        <v>1.7067640006318103</v>
      </c>
      <c r="J37">
        <f t="shared" si="19"/>
        <v>4.2200498331803242</v>
      </c>
      <c r="K37">
        <f t="shared" si="20"/>
        <v>3.1660561641868683</v>
      </c>
      <c r="L37">
        <f t="shared" si="21"/>
        <v>3.376039866544259</v>
      </c>
      <c r="M37">
        <f t="shared" si="22"/>
        <v>2.9675384719833127</v>
      </c>
      <c r="N37">
        <f t="shared" si="23"/>
        <v>2.8133665554535492</v>
      </c>
      <c r="O37">
        <f t="shared" si="24"/>
        <v>2.525423889003096</v>
      </c>
      <c r="P37">
        <f t="shared" si="25"/>
        <v>2.4114570475316137</v>
      </c>
      <c r="Q37">
        <f t="shared" si="26"/>
        <v>2.0940394693559901</v>
      </c>
      <c r="S37">
        <f t="shared" si="27"/>
        <v>130.27777777777771</v>
      </c>
      <c r="T37">
        <f t="shared" si="27"/>
        <v>390.8333333333332</v>
      </c>
      <c r="U37">
        <f t="shared" si="27"/>
        <v>651.38888888888869</v>
      </c>
      <c r="V37">
        <f t="shared" si="27"/>
        <v>1302.7777777777774</v>
      </c>
    </row>
    <row r="38" spans="1:22" x14ac:dyDescent="0.25">
      <c r="A38">
        <f t="shared" si="18"/>
        <v>5.6000000000000023</v>
      </c>
      <c r="B38">
        <f t="shared" si="16"/>
        <v>0.58936278181343293</v>
      </c>
      <c r="C38">
        <f t="shared" si="0"/>
        <v>0.17035178717334531</v>
      </c>
      <c r="D38">
        <f t="shared" si="1"/>
        <v>1.1787255636268921</v>
      </c>
      <c r="E38">
        <f t="shared" si="2"/>
        <v>0.64290039956727751</v>
      </c>
      <c r="F38">
        <f t="shared" si="3"/>
        <v>5.8936278181344601</v>
      </c>
      <c r="G38">
        <f t="shared" si="4"/>
        <v>2.2663837052741478</v>
      </c>
      <c r="H38">
        <f t="shared" si="5"/>
        <v>8.7964594300514314</v>
      </c>
      <c r="I38">
        <f t="shared" si="6"/>
        <v>1.8262335429477268</v>
      </c>
      <c r="J38">
        <f t="shared" si="19"/>
        <v>4.3763479751499661</v>
      </c>
      <c r="K38">
        <f t="shared" si="20"/>
        <v>3.1406015055219867</v>
      </c>
      <c r="L38">
        <f t="shared" si="21"/>
        <v>3.5010783801199725</v>
      </c>
      <c r="M38">
        <f t="shared" si="22"/>
        <v>3.0337244739826978</v>
      </c>
      <c r="N38">
        <f t="shared" si="23"/>
        <v>2.9175653167666438</v>
      </c>
      <c r="O38">
        <f t="shared" si="24"/>
        <v>2.6235059434819386</v>
      </c>
      <c r="P38">
        <f t="shared" si="25"/>
        <v>2.5007702715142659</v>
      </c>
      <c r="Q38">
        <f t="shared" si="26"/>
        <v>2.1960434525277188</v>
      </c>
      <c r="S38">
        <f t="shared" si="27"/>
        <v>125.62499999999996</v>
      </c>
      <c r="T38">
        <f t="shared" si="27"/>
        <v>376.87499999999989</v>
      </c>
      <c r="U38">
        <f t="shared" si="27"/>
        <v>628.12499999999977</v>
      </c>
      <c r="V38">
        <f t="shared" si="27"/>
        <v>1256.2499999999995</v>
      </c>
    </row>
    <row r="39" spans="1:22" x14ac:dyDescent="0.25">
      <c r="A39">
        <f t="shared" si="18"/>
        <v>5.8000000000000025</v>
      </c>
      <c r="B39">
        <f t="shared" si="16"/>
        <v>0.61041145259248408</v>
      </c>
      <c r="C39">
        <f t="shared" si="0"/>
        <v>0.18248034892187981</v>
      </c>
      <c r="D39">
        <f t="shared" si="1"/>
        <v>1.2208229051849955</v>
      </c>
      <c r="E39">
        <f t="shared" si="2"/>
        <v>0.68575180880546194</v>
      </c>
      <c r="F39">
        <f t="shared" si="3"/>
        <v>6.1041145259249765</v>
      </c>
      <c r="G39">
        <f t="shared" si="4"/>
        <v>2.118434800254088</v>
      </c>
      <c r="H39">
        <f t="shared" si="5"/>
        <v>9.1106186954104107</v>
      </c>
      <c r="I39">
        <f t="shared" si="6"/>
        <v>1.958349669008288</v>
      </c>
      <c r="J39">
        <f t="shared" si="19"/>
        <v>4.532646117119608</v>
      </c>
      <c r="K39">
        <f t="shared" si="20"/>
        <v>3.0977723241106836</v>
      </c>
      <c r="L39">
        <f t="shared" si="21"/>
        <v>3.626116893695686</v>
      </c>
      <c r="M39">
        <f t="shared" si="22"/>
        <v>3.0872222541725018</v>
      </c>
      <c r="N39">
        <f t="shared" si="23"/>
        <v>3.0217640780797379</v>
      </c>
      <c r="O39">
        <f t="shared" si="24"/>
        <v>2.7147479970197561</v>
      </c>
      <c r="P39">
        <f t="shared" si="25"/>
        <v>2.5900834954969185</v>
      </c>
      <c r="Q39">
        <f t="shared" si="26"/>
        <v>2.2949082078544714</v>
      </c>
      <c r="S39">
        <f t="shared" si="27"/>
        <v>121.29310344827582</v>
      </c>
      <c r="T39">
        <f t="shared" si="27"/>
        <v>363.87931034482745</v>
      </c>
      <c r="U39">
        <f t="shared" si="27"/>
        <v>606.46551724137908</v>
      </c>
      <c r="V39">
        <f t="shared" si="27"/>
        <v>1212.9310344827582</v>
      </c>
    </row>
    <row r="40" spans="1:22" x14ac:dyDescent="0.25">
      <c r="A40">
        <f t="shared" si="18"/>
        <v>6.0000000000000027</v>
      </c>
      <c r="B40">
        <f t="shared" ref="B40:B71" si="28">2*PI()*(C$3-1)*$A40/C$2</f>
        <v>0.63146012337153534</v>
      </c>
      <c r="C40">
        <f t="shared" ref="C40:C71" si="29">2-4*EXP(-1*B40*C$5)*((COS(C$6)/B40*SIN(B40-C$6)+((COS(C$6)/B40)^2*COS(B40-2*C$6))))+4*((COS(C$6)/B40)^2*COS(2*C$6))</f>
        <v>0.19499818987604201</v>
      </c>
      <c r="D40">
        <f t="shared" ref="D40:D71" si="30">2*PI()*(E$3-1)*$A40/E$2</f>
        <v>1.2629202467430987</v>
      </c>
      <c r="E40">
        <f t="shared" ref="E40:E71" si="31">2-4*EXP(-1*D40*E$5)*((COS(E$6)/D40*SIN(D40-E$6)+((COS(E$6)/D40)^2*COS(D40-2*E$6))))+4*((COS(E$6)/D40)^2*COS(2*E$6))</f>
        <v>0.72957371482791622</v>
      </c>
      <c r="F40">
        <f t="shared" ref="F40:F71" si="32">2*PI()*(G$3-1)*$A40/G$2</f>
        <v>6.3146012337154929</v>
      </c>
      <c r="G40">
        <f t="shared" ref="G40:G71" si="33">2-4*EXP(-1*F40*G$5)*((COS(G$6)/F40*SIN(F40-G$6)+((COS(G$6)/F40)^2*COS(F40-2*G$6))))+4*((COS(G$6)/F40)^2*COS(2*G$6))</f>
        <v>1.9801522754804215</v>
      </c>
      <c r="H40">
        <f t="shared" ref="H40:H71" si="34">2*PI()*(I$3-1)*$A40/I$2</f>
        <v>9.4247779607693918</v>
      </c>
      <c r="I40">
        <f t="shared" ref="I40:I71" si="35">2-4*EXP(-1*H40*I$5)*((COS(I$6)/H40*SIN(H40-I$6)+((COS(I$6)/H40)^2*COS(H40-2*I$6))))+4*((COS(I$6)/H40)^2*COS(2*I$6))</f>
        <v>2.0900632743487497</v>
      </c>
      <c r="J40">
        <f t="shared" ref="J40:J55" si="36">2*PI()*(K$3-1)*$A40/K$2</f>
        <v>4.6889442590892489</v>
      </c>
      <c r="K40">
        <f t="shared" ref="K40:K55" si="37">2-4*EXP(-1*J40*K$5)*((COS(K$6)/J40*SIN(J40-K$6)+((COS(K$6)/J40)^2*COS(J40-2*K$6))))+4*((COS(K$6)/J40)^2*COS(2*K$6))</f>
        <v>3.0390333375865897</v>
      </c>
      <c r="L40">
        <f t="shared" ref="L40:L55" si="38">2*PI()*(M$3-1)*$A40/M$2</f>
        <v>3.7511554072713991</v>
      </c>
      <c r="M40">
        <f t="shared" ref="M40:M55" si="39">2-4*EXP(-1*L40*M$5)*((COS(M$6)/L40*SIN(L40-M$6)+((COS(M$6)/L40)^2*COS(L40-2*M$6))))+4*((COS(M$6)/L40)^2*COS(2*M$6))</f>
        <v>3.1278293408588151</v>
      </c>
      <c r="N40">
        <f t="shared" ref="N40:N55" si="40">2*PI()*(O$3-1)*$A40/O$2</f>
        <v>3.1259628393928325</v>
      </c>
      <c r="O40">
        <f t="shared" ref="O40:O55" si="41">2-4*EXP(-1*N40*O$5)*((COS(O$6)/N40*SIN(N40-O$6)+((COS(O$6)/N40)^2*COS(N40-2*O$6))))+4*((COS(O$6)/N40)^2*COS(2*O$6))</f>
        <v>2.7986462433783847</v>
      </c>
      <c r="P40">
        <f t="shared" ref="P40:P55" si="42">2*PI()*(Q$3-1)*$A40/Q$2</f>
        <v>2.6793967194795707</v>
      </c>
      <c r="Q40">
        <f t="shared" ref="Q40:Q55" si="43">2-4*EXP(-1*P40*Q$5)*((COS(Q$6)/P40*SIN(P40-Q$6)+((COS(Q$6)/P40)^2*COS(P40-2*Q$6))))+4*((COS(Q$6)/P40)^2*COS(2*Q$6))</f>
        <v>2.3901806851708471</v>
      </c>
      <c r="S40">
        <f t="shared" si="27"/>
        <v>117.24999999999996</v>
      </c>
      <c r="T40">
        <f t="shared" si="27"/>
        <v>351.74999999999989</v>
      </c>
      <c r="U40">
        <f t="shared" si="27"/>
        <v>586.24999999999977</v>
      </c>
      <c r="V40">
        <f t="shared" si="27"/>
        <v>1172.4999999999995</v>
      </c>
    </row>
    <row r="41" spans="1:22" x14ac:dyDescent="0.25">
      <c r="A41">
        <f t="shared" si="18"/>
        <v>6.2000000000000028</v>
      </c>
      <c r="B41">
        <f t="shared" si="28"/>
        <v>0.65250879415058649</v>
      </c>
      <c r="C41">
        <f t="shared" si="29"/>
        <v>0.20790163301721876</v>
      </c>
      <c r="D41">
        <f t="shared" si="30"/>
        <v>1.3050175883012021</v>
      </c>
      <c r="E41">
        <f t="shared" si="31"/>
        <v>0.77431555472119129</v>
      </c>
      <c r="F41">
        <f t="shared" si="32"/>
        <v>6.5250879415060092</v>
      </c>
      <c r="G41">
        <f t="shared" si="33"/>
        <v>1.8558866152943752</v>
      </c>
      <c r="H41">
        <f t="shared" si="34"/>
        <v>9.7389372261283711</v>
      </c>
      <c r="I41">
        <f t="shared" si="35"/>
        <v>2.2092025660520314</v>
      </c>
      <c r="J41">
        <f t="shared" si="36"/>
        <v>4.8452424010588908</v>
      </c>
      <c r="K41">
        <f t="shared" si="37"/>
        <v>2.9660917788554273</v>
      </c>
      <c r="L41">
        <f t="shared" si="38"/>
        <v>3.8761939208471126</v>
      </c>
      <c r="M41">
        <f t="shared" si="39"/>
        <v>3.1554907273090445</v>
      </c>
      <c r="N41">
        <f t="shared" si="40"/>
        <v>3.2301616007059271</v>
      </c>
      <c r="O41">
        <f t="shared" si="41"/>
        <v>2.8747597114147179</v>
      </c>
      <c r="P41">
        <f t="shared" si="42"/>
        <v>2.7687099434622229</v>
      </c>
      <c r="Q41">
        <f t="shared" si="43"/>
        <v>2.4814324133209205</v>
      </c>
      <c r="S41">
        <f t="shared" ref="S41:V56" si="44">1000*2*PI()*S$1*($Q$3-1)/$P41</f>
        <v>113.46774193548384</v>
      </c>
      <c r="T41">
        <f t="shared" si="44"/>
        <v>340.40322580645153</v>
      </c>
      <c r="U41">
        <f t="shared" si="44"/>
        <v>567.33870967741916</v>
      </c>
      <c r="V41">
        <f t="shared" si="44"/>
        <v>1134.6774193548383</v>
      </c>
    </row>
    <row r="42" spans="1:22" x14ac:dyDescent="0.25">
      <c r="A42">
        <f t="shared" si="18"/>
        <v>6.400000000000003</v>
      </c>
      <c r="B42">
        <f t="shared" si="28"/>
        <v>0.67355746492963764</v>
      </c>
      <c r="C42">
        <f t="shared" si="29"/>
        <v>0.22118688952563126</v>
      </c>
      <c r="D42">
        <f t="shared" si="30"/>
        <v>1.3471149298593053</v>
      </c>
      <c r="E42">
        <f t="shared" si="31"/>
        <v>0.8199257969133158</v>
      </c>
      <c r="F42">
        <f t="shared" si="32"/>
        <v>6.7355746492965265</v>
      </c>
      <c r="G42">
        <f t="shared" si="33"/>
        <v>1.7492829070416196</v>
      </c>
      <c r="H42">
        <f t="shared" si="34"/>
        <v>10.053096491487352</v>
      </c>
      <c r="I42">
        <f t="shared" si="35"/>
        <v>2.3054706580952784</v>
      </c>
      <c r="J42">
        <f t="shared" si="36"/>
        <v>5.0015405430285327</v>
      </c>
      <c r="K42">
        <f t="shared" si="37"/>
        <v>2.8808600260641426</v>
      </c>
      <c r="L42">
        <f t="shared" si="38"/>
        <v>4.0012324344228265</v>
      </c>
      <c r="M42">
        <f t="shared" si="39"/>
        <v>3.1702972540430423</v>
      </c>
      <c r="N42">
        <f t="shared" si="40"/>
        <v>3.3343603620190216</v>
      </c>
      <c r="O42">
        <f t="shared" si="41"/>
        <v>2.942713105987667</v>
      </c>
      <c r="P42">
        <f t="shared" si="42"/>
        <v>2.8580231674448759</v>
      </c>
      <c r="Q42">
        <f t="shared" si="43"/>
        <v>2.5682617975006128</v>
      </c>
      <c r="S42">
        <f t="shared" si="44"/>
        <v>109.92187499999994</v>
      </c>
      <c r="T42">
        <f t="shared" si="44"/>
        <v>329.76562499999983</v>
      </c>
      <c r="U42">
        <f t="shared" si="44"/>
        <v>549.60937499999977</v>
      </c>
      <c r="V42">
        <f t="shared" si="44"/>
        <v>1099.2187499999995</v>
      </c>
    </row>
    <row r="43" spans="1:22" x14ac:dyDescent="0.25">
      <c r="A43">
        <f t="shared" si="18"/>
        <v>6.6000000000000032</v>
      </c>
      <c r="B43">
        <f t="shared" si="28"/>
        <v>0.6946061357086889</v>
      </c>
      <c r="C43">
        <f t="shared" si="29"/>
        <v>0.23485006003480891</v>
      </c>
      <c r="D43">
        <f t="shared" si="30"/>
        <v>1.3892122714174087</v>
      </c>
      <c r="E43">
        <f t="shared" si="31"/>
        <v>0.86635200861475292</v>
      </c>
      <c r="F43">
        <f t="shared" si="32"/>
        <v>6.9460613570870429</v>
      </c>
      <c r="G43">
        <f t="shared" si="33"/>
        <v>1.6631772009951995</v>
      </c>
      <c r="H43">
        <f t="shared" si="34"/>
        <v>10.367255756846331</v>
      </c>
      <c r="I43">
        <f t="shared" si="35"/>
        <v>2.3712345401479986</v>
      </c>
      <c r="J43">
        <f t="shared" si="36"/>
        <v>5.1578386849981745</v>
      </c>
      <c r="K43">
        <f t="shared" si="37"/>
        <v>2.7854149767351779</v>
      </c>
      <c r="L43">
        <f t="shared" si="38"/>
        <v>4.12627094799854</v>
      </c>
      <c r="M43">
        <f t="shared" si="39"/>
        <v>3.1724822480492536</v>
      </c>
      <c r="N43">
        <f t="shared" si="40"/>
        <v>3.4385591233321162</v>
      </c>
      <c r="O43">
        <f t="shared" si="41"/>
        <v>3.0021990780583523</v>
      </c>
      <c r="P43">
        <f t="shared" si="42"/>
        <v>2.9473363914275281</v>
      </c>
      <c r="Q43">
        <f t="shared" si="43"/>
        <v>2.6502962385071123</v>
      </c>
      <c r="S43">
        <f t="shared" si="44"/>
        <v>106.59090909090904</v>
      </c>
      <c r="T43">
        <f t="shared" si="44"/>
        <v>319.77272727272714</v>
      </c>
      <c r="U43">
        <f t="shared" si="44"/>
        <v>532.95454545454527</v>
      </c>
      <c r="V43">
        <f t="shared" si="44"/>
        <v>1065.9090909090905</v>
      </c>
    </row>
    <row r="44" spans="1:22" x14ac:dyDescent="0.25">
      <c r="A44">
        <f t="shared" si="18"/>
        <v>6.8000000000000034</v>
      </c>
      <c r="B44">
        <f t="shared" si="28"/>
        <v>0.71565480648773994</v>
      </c>
      <c r="C44">
        <f t="shared" si="29"/>
        <v>0.24888713592239053</v>
      </c>
      <c r="D44">
        <f t="shared" si="30"/>
        <v>1.4313096129755121</v>
      </c>
      <c r="E44">
        <f t="shared" si="31"/>
        <v>0.91354092435969059</v>
      </c>
      <c r="F44">
        <f t="shared" si="32"/>
        <v>7.1565480648775592</v>
      </c>
      <c r="G44">
        <f t="shared" si="33"/>
        <v>1.5995252533644122</v>
      </c>
      <c r="H44">
        <f t="shared" si="34"/>
        <v>10.681415022205311</v>
      </c>
      <c r="I44">
        <f t="shared" si="35"/>
        <v>2.4020468865845328</v>
      </c>
      <c r="J44">
        <f t="shared" si="36"/>
        <v>5.3141368269678164</v>
      </c>
      <c r="K44">
        <f t="shared" si="37"/>
        <v>2.6819550129193224</v>
      </c>
      <c r="L44">
        <f t="shared" si="38"/>
        <v>4.2513094615742526</v>
      </c>
      <c r="M44">
        <f t="shared" si="39"/>
        <v>3.162416478007402</v>
      </c>
      <c r="N44">
        <f t="shared" si="40"/>
        <v>3.5427578846452108</v>
      </c>
      <c r="O44">
        <f t="shared" si="41"/>
        <v>3.0529799085306903</v>
      </c>
      <c r="P44">
        <f t="shared" si="42"/>
        <v>3.0366496154101803</v>
      </c>
      <c r="Q44">
        <f t="shared" si="43"/>
        <v>2.7271940615274843</v>
      </c>
      <c r="S44">
        <f t="shared" si="44"/>
        <v>103.45588235294113</v>
      </c>
      <c r="T44">
        <f t="shared" si="44"/>
        <v>310.36764705882342</v>
      </c>
      <c r="U44">
        <f t="shared" si="44"/>
        <v>517.27941176470574</v>
      </c>
      <c r="V44">
        <f t="shared" si="44"/>
        <v>1034.5588235294115</v>
      </c>
    </row>
    <row r="45" spans="1:22" x14ac:dyDescent="0.25">
      <c r="A45">
        <f t="shared" si="18"/>
        <v>7.0000000000000036</v>
      </c>
      <c r="B45">
        <f t="shared" si="28"/>
        <v>0.7367034772667912</v>
      </c>
      <c r="C45">
        <f t="shared" si="29"/>
        <v>0.26329400063674413</v>
      </c>
      <c r="D45">
        <f t="shared" si="30"/>
        <v>1.4734069545336155</v>
      </c>
      <c r="E45">
        <f t="shared" si="31"/>
        <v>0.96143851555157234</v>
      </c>
      <c r="F45">
        <f t="shared" si="32"/>
        <v>7.3670347726680756</v>
      </c>
      <c r="G45">
        <f t="shared" si="33"/>
        <v>1.5593654478296461</v>
      </c>
      <c r="H45">
        <f t="shared" si="34"/>
        <v>10.99557428756429</v>
      </c>
      <c r="I45">
        <f t="shared" si="35"/>
        <v>2.3968671951952985</v>
      </c>
      <c r="J45">
        <f t="shared" si="36"/>
        <v>5.4704349689374583</v>
      </c>
      <c r="K45">
        <f t="shared" si="37"/>
        <v>2.5727554419046297</v>
      </c>
      <c r="L45">
        <f t="shared" si="38"/>
        <v>4.3763479751499661</v>
      </c>
      <c r="M45">
        <f t="shared" si="39"/>
        <v>3.1406015055219867</v>
      </c>
      <c r="N45">
        <f t="shared" si="40"/>
        <v>3.6469566459583049</v>
      </c>
      <c r="O45">
        <f t="shared" si="41"/>
        <v>3.0948885956217493</v>
      </c>
      <c r="P45">
        <f t="shared" si="42"/>
        <v>3.1259628393928329</v>
      </c>
      <c r="Q45">
        <f t="shared" si="43"/>
        <v>2.7986462433783852</v>
      </c>
      <c r="S45">
        <f t="shared" si="44"/>
        <v>100.49999999999994</v>
      </c>
      <c r="T45">
        <f t="shared" si="44"/>
        <v>301.49999999999989</v>
      </c>
      <c r="U45">
        <f t="shared" si="44"/>
        <v>502.49999999999977</v>
      </c>
      <c r="V45">
        <f t="shared" si="44"/>
        <v>1004.9999999999995</v>
      </c>
    </row>
    <row r="46" spans="1:22" x14ac:dyDescent="0.25">
      <c r="A46">
        <f t="shared" si="18"/>
        <v>7.2000000000000037</v>
      </c>
      <c r="B46">
        <f t="shared" si="28"/>
        <v>0.75775214804584234</v>
      </c>
      <c r="C46">
        <f t="shared" si="29"/>
        <v>0.27806643105894402</v>
      </c>
      <c r="D46">
        <f t="shared" si="30"/>
        <v>1.5155042960917187</v>
      </c>
      <c r="E46">
        <f t="shared" si="31"/>
        <v>1.0099900609154415</v>
      </c>
      <c r="F46">
        <f t="shared" si="32"/>
        <v>7.577521480458592</v>
      </c>
      <c r="G46">
        <f t="shared" si="33"/>
        <v>1.5428163842745493</v>
      </c>
      <c r="H46">
        <f t="shared" si="34"/>
        <v>11.309733552923271</v>
      </c>
      <c r="I46">
        <f t="shared" si="35"/>
        <v>2.357975834953459</v>
      </c>
      <c r="J46">
        <f t="shared" si="36"/>
        <v>5.6267331109071002</v>
      </c>
      <c r="K46">
        <f t="shared" si="37"/>
        <v>2.4601233162776808</v>
      </c>
      <c r="L46">
        <f t="shared" si="38"/>
        <v>4.5013864887256796</v>
      </c>
      <c r="M46">
        <f t="shared" si="39"/>
        <v>3.1076615321096002</v>
      </c>
      <c r="N46">
        <f t="shared" si="40"/>
        <v>3.7511554072713995</v>
      </c>
      <c r="O46">
        <f t="shared" si="41"/>
        <v>3.1278293408588151</v>
      </c>
      <c r="P46">
        <f t="shared" si="42"/>
        <v>3.2152760633754851</v>
      </c>
      <c r="Q46">
        <f t="shared" si="43"/>
        <v>2.8643779284567565</v>
      </c>
      <c r="S46">
        <f t="shared" si="44"/>
        <v>97.708333333333286</v>
      </c>
      <c r="T46">
        <f t="shared" si="44"/>
        <v>293.12499999999989</v>
      </c>
      <c r="U46">
        <f t="shared" si="44"/>
        <v>488.54166666666646</v>
      </c>
      <c r="V46">
        <f t="shared" si="44"/>
        <v>977.08333333333292</v>
      </c>
    </row>
    <row r="47" spans="1:22" x14ac:dyDescent="0.25">
      <c r="A47">
        <f t="shared" si="18"/>
        <v>7.4000000000000039</v>
      </c>
      <c r="B47">
        <f t="shared" si="28"/>
        <v>0.7788008188248936</v>
      </c>
      <c r="C47">
        <f t="shared" si="29"/>
        <v>0.29320009889964904</v>
      </c>
      <c r="D47">
        <f t="shared" si="30"/>
        <v>1.5576016376498221</v>
      </c>
      <c r="E47">
        <f t="shared" si="31"/>
        <v>1.0591402177585025</v>
      </c>
      <c r="F47">
        <f t="shared" si="32"/>
        <v>7.7880081882491092</v>
      </c>
      <c r="G47">
        <f t="shared" si="33"/>
        <v>1.5491083222242148</v>
      </c>
      <c r="H47">
        <f t="shared" si="34"/>
        <v>11.623892818282251</v>
      </c>
      <c r="I47">
        <f t="shared" si="35"/>
        <v>2.2906013392354816</v>
      </c>
      <c r="J47">
        <f t="shared" si="36"/>
        <v>5.7830312528767411</v>
      </c>
      <c r="K47">
        <f t="shared" si="37"/>
        <v>2.3463525377391692</v>
      </c>
      <c r="L47">
        <f t="shared" si="38"/>
        <v>4.6264250023013931</v>
      </c>
      <c r="M47">
        <f t="shared" si="39"/>
        <v>3.0643338599853909</v>
      </c>
      <c r="N47">
        <f t="shared" si="40"/>
        <v>3.8553541685844941</v>
      </c>
      <c r="O47">
        <f t="shared" si="41"/>
        <v>3.1517774341244769</v>
      </c>
      <c r="P47">
        <f t="shared" si="42"/>
        <v>3.3045892873581377</v>
      </c>
      <c r="Q47">
        <f t="shared" si="43"/>
        <v>2.9241497250681729</v>
      </c>
      <c r="S47">
        <f t="shared" si="44"/>
        <v>95.067567567567522</v>
      </c>
      <c r="T47">
        <f t="shared" si="44"/>
        <v>285.2027027027026</v>
      </c>
      <c r="U47">
        <f t="shared" si="44"/>
        <v>475.33783783783758</v>
      </c>
      <c r="V47">
        <f t="shared" si="44"/>
        <v>950.67567567567517</v>
      </c>
    </row>
    <row r="48" spans="1:22" x14ac:dyDescent="0.25">
      <c r="A48">
        <f t="shared" ref="A48:A79" si="45">A47+0.2</f>
        <v>7.6000000000000041</v>
      </c>
      <c r="B48">
        <f t="shared" si="28"/>
        <v>0.79984948960394475</v>
      </c>
      <c r="C48">
        <f t="shared" si="29"/>
        <v>0.30869057213036477</v>
      </c>
      <c r="D48">
        <f t="shared" si="30"/>
        <v>1.5996989792079253</v>
      </c>
      <c r="E48">
        <f t="shared" si="31"/>
        <v>1.1088330939392324</v>
      </c>
      <c r="F48">
        <f t="shared" si="32"/>
        <v>7.9984948960396256</v>
      </c>
      <c r="G48">
        <f t="shared" si="33"/>
        <v>1.5766464202392412</v>
      </c>
      <c r="H48">
        <f t="shared" si="34"/>
        <v>11.93805208364123</v>
      </c>
      <c r="I48">
        <f t="shared" si="35"/>
        <v>2.2023053960844461</v>
      </c>
      <c r="J48">
        <f t="shared" si="36"/>
        <v>5.939329394846383</v>
      </c>
      <c r="K48">
        <f t="shared" si="37"/>
        <v>2.2336801311924681</v>
      </c>
      <c r="L48">
        <f t="shared" si="38"/>
        <v>4.7514635158771066</v>
      </c>
      <c r="M48">
        <f t="shared" si="39"/>
        <v>3.0114581013277926</v>
      </c>
      <c r="N48">
        <f t="shared" si="40"/>
        <v>3.9595529298975882</v>
      </c>
      <c r="O48">
        <f t="shared" si="41"/>
        <v>3.1667785434635181</v>
      </c>
      <c r="P48">
        <f t="shared" si="42"/>
        <v>3.3939025113407899</v>
      </c>
      <c r="Q48">
        <f t="shared" si="43"/>
        <v>2.9777587752555945</v>
      </c>
      <c r="S48">
        <f t="shared" si="44"/>
        <v>92.565789473684163</v>
      </c>
      <c r="T48">
        <f t="shared" si="44"/>
        <v>277.69736842105254</v>
      </c>
      <c r="U48">
        <f t="shared" si="44"/>
        <v>462.82894736842087</v>
      </c>
      <c r="V48">
        <f t="shared" si="44"/>
        <v>925.65789473684174</v>
      </c>
    </row>
    <row r="49" spans="1:22" x14ac:dyDescent="0.25">
      <c r="A49">
        <f t="shared" si="45"/>
        <v>7.8000000000000043</v>
      </c>
      <c r="B49">
        <f t="shared" si="28"/>
        <v>0.82089816038299601</v>
      </c>
      <c r="C49">
        <f t="shared" si="29"/>
        <v>0.32453331644857908</v>
      </c>
      <c r="D49">
        <f t="shared" si="30"/>
        <v>1.6417963207660287</v>
      </c>
      <c r="E49">
        <f t="shared" si="31"/>
        <v>1.1590123204445228</v>
      </c>
      <c r="F49">
        <f t="shared" si="32"/>
        <v>8.2089816038301411</v>
      </c>
      <c r="G49">
        <f t="shared" si="33"/>
        <v>1.6231025676608137</v>
      </c>
      <c r="H49">
        <f t="shared" si="34"/>
        <v>12.252211349000209</v>
      </c>
      <c r="I49">
        <f t="shared" si="35"/>
        <v>2.1021894418154075</v>
      </c>
      <c r="J49">
        <f t="shared" si="36"/>
        <v>6.0956275368160249</v>
      </c>
      <c r="K49">
        <f t="shared" si="37"/>
        <v>2.1242445398014262</v>
      </c>
      <c r="L49">
        <f t="shared" si="38"/>
        <v>4.8765020294528192</v>
      </c>
      <c r="M49">
        <f t="shared" si="39"/>
        <v>2.949964285457479</v>
      </c>
      <c r="N49">
        <f t="shared" si="40"/>
        <v>4.0637516912106824</v>
      </c>
      <c r="O49">
        <f t="shared" si="41"/>
        <v>3.1729474205778851</v>
      </c>
      <c r="P49">
        <f t="shared" si="42"/>
        <v>3.4832157353234421</v>
      </c>
      <c r="Q49">
        <f t="shared" si="43"/>
        <v>3.0250395927467784</v>
      </c>
      <c r="S49">
        <f t="shared" si="44"/>
        <v>90.192307692307651</v>
      </c>
      <c r="T49">
        <f t="shared" si="44"/>
        <v>270.57692307692298</v>
      </c>
      <c r="U49">
        <f t="shared" si="44"/>
        <v>450.96153846153828</v>
      </c>
      <c r="V49">
        <f t="shared" si="44"/>
        <v>901.92307692307656</v>
      </c>
    </row>
    <row r="50" spans="1:22" x14ac:dyDescent="0.25">
      <c r="A50">
        <f t="shared" si="45"/>
        <v>8.0000000000000036</v>
      </c>
      <c r="B50">
        <f t="shared" si="28"/>
        <v>0.84194683116204705</v>
      </c>
      <c r="C50">
        <f t="shared" si="29"/>
        <v>0.34072369677628345</v>
      </c>
      <c r="D50">
        <f t="shared" si="30"/>
        <v>1.6838936623241316</v>
      </c>
      <c r="E50">
        <f t="shared" si="31"/>
        <v>1.2096211244735329</v>
      </c>
      <c r="F50">
        <f t="shared" si="32"/>
        <v>8.4194683116206583</v>
      </c>
      <c r="G50">
        <f t="shared" si="33"/>
        <v>1.685531603591969</v>
      </c>
      <c r="H50">
        <f t="shared" si="34"/>
        <v>12.56637061435919</v>
      </c>
      <c r="I50">
        <f t="shared" si="35"/>
        <v>1.9999999999999944</v>
      </c>
      <c r="J50">
        <f t="shared" si="36"/>
        <v>6.2519256787856667</v>
      </c>
      <c r="K50">
        <f t="shared" si="37"/>
        <v>2.0200467388731891</v>
      </c>
      <c r="L50">
        <f t="shared" si="38"/>
        <v>5.0015405430285327</v>
      </c>
      <c r="M50">
        <f t="shared" si="39"/>
        <v>2.8808600260641426</v>
      </c>
      <c r="N50">
        <f t="shared" si="40"/>
        <v>4.1679504525237769</v>
      </c>
      <c r="O50">
        <f t="shared" si="41"/>
        <v>3.170466038021345</v>
      </c>
      <c r="P50">
        <f t="shared" si="42"/>
        <v>3.5725289593060947</v>
      </c>
      <c r="Q50">
        <f t="shared" si="43"/>
        <v>3.0658646651633181</v>
      </c>
      <c r="S50">
        <f t="shared" si="44"/>
        <v>87.937499999999957</v>
      </c>
      <c r="T50">
        <f t="shared" si="44"/>
        <v>263.81249999999989</v>
      </c>
      <c r="U50">
        <f t="shared" si="44"/>
        <v>439.68749999999983</v>
      </c>
      <c r="V50">
        <f t="shared" si="44"/>
        <v>879.37499999999966</v>
      </c>
    </row>
    <row r="51" spans="1:22" x14ac:dyDescent="0.25">
      <c r="A51">
        <f t="shared" si="45"/>
        <v>8.2000000000000028</v>
      </c>
      <c r="B51">
        <f t="shared" si="28"/>
        <v>0.86299550194109809</v>
      </c>
      <c r="C51">
        <f t="shared" si="29"/>
        <v>0.35725697879131779</v>
      </c>
      <c r="D51">
        <f t="shared" si="30"/>
        <v>1.7259910038822348</v>
      </c>
      <c r="E51">
        <f t="shared" si="31"/>
        <v>1.260602402926388</v>
      </c>
      <c r="F51">
        <f t="shared" si="32"/>
        <v>8.6299550194111738</v>
      </c>
      <c r="G51">
        <f t="shared" si="33"/>
        <v>1.7605068956507752</v>
      </c>
      <c r="H51">
        <f t="shared" si="34"/>
        <v>12.880529879718168</v>
      </c>
      <c r="I51">
        <f t="shared" si="35"/>
        <v>1.9052159519420142</v>
      </c>
      <c r="J51">
        <f t="shared" si="36"/>
        <v>6.4082238207553068</v>
      </c>
      <c r="K51">
        <f t="shared" si="37"/>
        <v>1.9229148978335897</v>
      </c>
      <c r="L51">
        <f t="shared" si="38"/>
        <v>5.1265790566042453</v>
      </c>
      <c r="M51">
        <f t="shared" si="39"/>
        <v>2.805216921099388</v>
      </c>
      <c r="N51">
        <f t="shared" si="40"/>
        <v>4.2721492138368706</v>
      </c>
      <c r="O51">
        <f t="shared" si="41"/>
        <v>3.1595811790177359</v>
      </c>
      <c r="P51">
        <f t="shared" si="42"/>
        <v>3.6618421832887464</v>
      </c>
      <c r="Q51">
        <f t="shared" si="43"/>
        <v>3.100144818177931</v>
      </c>
      <c r="S51">
        <f t="shared" si="44"/>
        <v>85.792682926829244</v>
      </c>
      <c r="T51">
        <f t="shared" si="44"/>
        <v>257.37804878048775</v>
      </c>
      <c r="U51">
        <f t="shared" si="44"/>
        <v>428.9634146341462</v>
      </c>
      <c r="V51">
        <f t="shared" si="44"/>
        <v>857.92682926829241</v>
      </c>
    </row>
    <row r="52" spans="1:22" x14ac:dyDescent="0.25">
      <c r="A52">
        <f t="shared" si="45"/>
        <v>8.4000000000000021</v>
      </c>
      <c r="B52">
        <f t="shared" si="28"/>
        <v>0.88404417272014912</v>
      </c>
      <c r="C52">
        <f t="shared" si="29"/>
        <v>0.37412833049102545</v>
      </c>
      <c r="D52">
        <f t="shared" si="30"/>
        <v>1.768088345440338</v>
      </c>
      <c r="E52">
        <f t="shared" si="31"/>
        <v>1.3118987961953457</v>
      </c>
      <c r="F52">
        <f t="shared" si="32"/>
        <v>8.8404417272016875</v>
      </c>
      <c r="G52">
        <f t="shared" si="33"/>
        <v>1.8442696362257589</v>
      </c>
      <c r="H52">
        <f t="shared" si="34"/>
        <v>13.194689145077145</v>
      </c>
      <c r="I52">
        <f t="shared" si="35"/>
        <v>1.8261994616333406</v>
      </c>
      <c r="J52">
        <f t="shared" si="36"/>
        <v>6.5645219627249478</v>
      </c>
      <c r="K52">
        <f t="shared" si="37"/>
        <v>1.8344732368159711</v>
      </c>
      <c r="L52">
        <f t="shared" si="38"/>
        <v>5.2516175701799579</v>
      </c>
      <c r="M52">
        <f t="shared" si="39"/>
        <v>2.7241563661025854</v>
      </c>
      <c r="N52">
        <f t="shared" si="40"/>
        <v>4.3763479751499643</v>
      </c>
      <c r="O52">
        <f t="shared" si="41"/>
        <v>3.1406015055219867</v>
      </c>
      <c r="P52">
        <f t="shared" si="42"/>
        <v>3.7511554072713982</v>
      </c>
      <c r="Q52">
        <f t="shared" si="43"/>
        <v>3.1278293408588147</v>
      </c>
      <c r="S52">
        <f t="shared" si="44"/>
        <v>83.749999999999986</v>
      </c>
      <c r="T52">
        <f t="shared" si="44"/>
        <v>251.24999999999997</v>
      </c>
      <c r="U52">
        <f t="shared" si="44"/>
        <v>418.74999999999994</v>
      </c>
      <c r="V52">
        <f t="shared" si="44"/>
        <v>837.49999999999989</v>
      </c>
    </row>
    <row r="53" spans="1:22" x14ac:dyDescent="0.25">
      <c r="A53">
        <f t="shared" si="45"/>
        <v>8.6000000000000014</v>
      </c>
      <c r="B53">
        <f t="shared" si="28"/>
        <v>0.90509284349920038</v>
      </c>
      <c r="C53">
        <f t="shared" si="29"/>
        <v>0.39133282378763568</v>
      </c>
      <c r="D53">
        <f t="shared" si="30"/>
        <v>1.810185686998441</v>
      </c>
      <c r="E53">
        <f t="shared" si="31"/>
        <v>1.3634527621558075</v>
      </c>
      <c r="F53">
        <f t="shared" si="32"/>
        <v>9.0509284349922048</v>
      </c>
      <c r="G53">
        <f t="shared" si="33"/>
        <v>1.9328858266502922</v>
      </c>
      <c r="H53">
        <f t="shared" si="34"/>
        <v>13.508848410436125</v>
      </c>
      <c r="I53">
        <f t="shared" si="35"/>
        <v>1.7694836612939979</v>
      </c>
      <c r="J53">
        <f t="shared" si="36"/>
        <v>6.7208201046945888</v>
      </c>
      <c r="K53">
        <f t="shared" si="37"/>
        <v>1.7561156293519786</v>
      </c>
      <c r="L53">
        <f t="shared" si="38"/>
        <v>5.3766560837556714</v>
      </c>
      <c r="M53">
        <f t="shared" si="39"/>
        <v>2.6388349674477634</v>
      </c>
      <c r="N53">
        <f t="shared" si="40"/>
        <v>4.4805467364630589</v>
      </c>
      <c r="O53">
        <f t="shared" si="41"/>
        <v>3.1138941345794708</v>
      </c>
      <c r="P53">
        <f t="shared" si="42"/>
        <v>3.8404686312540504</v>
      </c>
      <c r="Q53">
        <f t="shared" si="43"/>
        <v>3.1489058729901709</v>
      </c>
      <c r="S53">
        <f t="shared" si="44"/>
        <v>81.802325581395337</v>
      </c>
      <c r="T53">
        <f t="shared" si="44"/>
        <v>245.40697674418604</v>
      </c>
      <c r="U53">
        <f t="shared" si="44"/>
        <v>409.01162790697674</v>
      </c>
      <c r="V53">
        <f t="shared" si="44"/>
        <v>818.02325581395348</v>
      </c>
    </row>
    <row r="54" spans="1:22" x14ac:dyDescent="0.25">
      <c r="A54">
        <f t="shared" si="45"/>
        <v>8.8000000000000007</v>
      </c>
      <c r="B54">
        <f t="shared" si="28"/>
        <v>0.92614151427825142</v>
      </c>
      <c r="C54">
        <f t="shared" si="29"/>
        <v>0.40886543613484605</v>
      </c>
      <c r="D54">
        <f t="shared" si="30"/>
        <v>1.8522830285565441</v>
      </c>
      <c r="E54">
        <f t="shared" si="31"/>
        <v>1.415206650254361</v>
      </c>
      <c r="F54">
        <f t="shared" si="32"/>
        <v>9.2614151427827203</v>
      </c>
      <c r="G54">
        <f t="shared" si="33"/>
        <v>2.0224047707424573</v>
      </c>
      <c r="H54">
        <f t="shared" si="34"/>
        <v>13.823007675795102</v>
      </c>
      <c r="I54">
        <f t="shared" si="35"/>
        <v>1.7392554077684115</v>
      </c>
      <c r="J54">
        <f t="shared" si="36"/>
        <v>6.8771182466642298</v>
      </c>
      <c r="K54">
        <f t="shared" si="37"/>
        <v>1.6889843974485625</v>
      </c>
      <c r="L54">
        <f t="shared" si="38"/>
        <v>5.5016945973313831</v>
      </c>
      <c r="M54">
        <f t="shared" si="39"/>
        <v>2.5504297452352809</v>
      </c>
      <c r="N54">
        <f t="shared" si="40"/>
        <v>4.5847454977761526</v>
      </c>
      <c r="O54">
        <f t="shared" si="41"/>
        <v>3.0798807571775035</v>
      </c>
      <c r="P54">
        <f t="shared" si="42"/>
        <v>3.9297818552367021</v>
      </c>
      <c r="Q54">
        <f t="shared" si="43"/>
        <v>3.1634000566959917</v>
      </c>
      <c r="S54">
        <f t="shared" si="44"/>
        <v>79.943181818181827</v>
      </c>
      <c r="T54">
        <f t="shared" si="44"/>
        <v>239.82954545454547</v>
      </c>
      <c r="U54">
        <f t="shared" si="44"/>
        <v>399.71590909090912</v>
      </c>
      <c r="V54">
        <f t="shared" si="44"/>
        <v>799.43181818181824</v>
      </c>
    </row>
    <row r="55" spans="1:22" x14ac:dyDescent="0.25">
      <c r="A55">
        <f t="shared" si="45"/>
        <v>9</v>
      </c>
      <c r="B55">
        <f t="shared" si="28"/>
        <v>0.94719018505730246</v>
      </c>
      <c r="C55">
        <f t="shared" si="29"/>
        <v>0.42672105218500445</v>
      </c>
      <c r="D55">
        <f t="shared" si="30"/>
        <v>1.8943803701146473</v>
      </c>
      <c r="E55">
        <f t="shared" si="31"/>
        <v>1.4671027755910453</v>
      </c>
      <c r="F55">
        <f t="shared" si="32"/>
        <v>9.4719018505732357</v>
      </c>
      <c r="G55">
        <f t="shared" si="33"/>
        <v>2.1090129899878276</v>
      </c>
      <c r="H55">
        <f t="shared" si="34"/>
        <v>14.137166941154081</v>
      </c>
      <c r="I55">
        <f t="shared" si="35"/>
        <v>1.7370719399141299</v>
      </c>
      <c r="J55">
        <f t="shared" si="36"/>
        <v>7.0334163886338716</v>
      </c>
      <c r="K55">
        <f t="shared" si="37"/>
        <v>1.6339546322673586</v>
      </c>
      <c r="L55">
        <f t="shared" si="38"/>
        <v>5.6267331109070966</v>
      </c>
      <c r="M55">
        <f t="shared" si="39"/>
        <v>2.4601233162776834</v>
      </c>
      <c r="N55">
        <f t="shared" si="40"/>
        <v>4.6889442590892472</v>
      </c>
      <c r="O55">
        <f t="shared" si="41"/>
        <v>3.0390333375865906</v>
      </c>
      <c r="P55">
        <f t="shared" si="42"/>
        <v>4.0190950792193547</v>
      </c>
      <c r="Q55">
        <f t="shared" si="43"/>
        <v>3.1713749562096747</v>
      </c>
      <c r="S55">
        <f t="shared" si="44"/>
        <v>78.166666666666671</v>
      </c>
      <c r="T55">
        <f t="shared" si="44"/>
        <v>234.5</v>
      </c>
      <c r="U55">
        <f t="shared" si="44"/>
        <v>390.83333333333331</v>
      </c>
      <c r="V55">
        <f t="shared" si="44"/>
        <v>781.66666666666663</v>
      </c>
    </row>
    <row r="56" spans="1:22" x14ac:dyDescent="0.25">
      <c r="A56">
        <f t="shared" si="45"/>
        <v>9.1999999999999993</v>
      </c>
      <c r="B56">
        <f t="shared" si="28"/>
        <v>0.9682388558363535</v>
      </c>
      <c r="C56">
        <f t="shared" si="29"/>
        <v>0.44489446547631673</v>
      </c>
      <c r="D56">
        <f t="shared" si="30"/>
        <v>1.9364777116727503</v>
      </c>
      <c r="E56">
        <f t="shared" si="31"/>
        <v>1.5190834928931811</v>
      </c>
      <c r="F56">
        <f t="shared" si="32"/>
        <v>9.6823885583637512</v>
      </c>
      <c r="G56">
        <f t="shared" si="33"/>
        <v>2.1891777954129683</v>
      </c>
      <c r="H56">
        <f t="shared" si="34"/>
        <v>14.451326206513059</v>
      </c>
      <c r="I56">
        <f t="shared" si="35"/>
        <v>1.7618279717541026</v>
      </c>
      <c r="J56">
        <f t="shared" ref="J56:J71" si="46">2*PI()*(K$3-1)*$A56/K$2</f>
        <v>7.1897145306035117</v>
      </c>
      <c r="K56">
        <f t="shared" ref="K56:K71" si="47">2-4*EXP(-1*J56*K$5)*((COS(K$6)/J56*SIN(J56-K$6)+((COS(K$6)/J56)^2*COS(J56-2*K$6))))+4*((COS(K$6)/J56)^2*COS(2*K$6))</f>
        <v>1.5916242551422337</v>
      </c>
      <c r="L56">
        <f t="shared" ref="L56:L71" si="48">2*PI()*(M$3-1)*$A56/M$2</f>
        <v>5.7517716244828092</v>
      </c>
      <c r="M56">
        <f t="shared" ref="M56:M71" si="49">2-4*EXP(-1*L56*M$5)*((COS(M$6)/L56*SIN(L56-M$6)+((COS(M$6)/L56)^2*COS(L56-2*M$6))))+4*((COS(M$6)/L56)^2*COS(2*M$6))</f>
        <v>2.3690892458541195</v>
      </c>
      <c r="N56">
        <f t="shared" ref="N56:N71" si="50">2*PI()*(O$3-1)*$A56/O$2</f>
        <v>4.7931430204023409</v>
      </c>
      <c r="O56">
        <f t="shared" ref="O56:O71" si="51">2-4*EXP(-1*N56*O$5)*((COS(O$6)/N56*SIN(N56-O$6)+((COS(O$6)/N56)^2*COS(N56-2*O$6))))+4*((COS(O$6)/N56)^2*COS(2*O$6))</f>
        <v>2.9918694346253383</v>
      </c>
      <c r="P56">
        <f t="shared" ref="P56:P71" si="52">2*PI()*(Q$3-1)*$A56/Q$2</f>
        <v>4.1084083032020065</v>
      </c>
      <c r="Q56">
        <f t="shared" ref="Q56:Q71" si="53">2-4*EXP(-1*P56*Q$5)*((COS(Q$6)/P56*SIN(P56-Q$6)+((COS(Q$6)/P56)^2*COS(P56-2*Q$6))))+4*((COS(Q$6)/P56)^2*COS(2*Q$6))</f>
        <v>3.1729302511148423</v>
      </c>
      <c r="S56">
        <f t="shared" si="44"/>
        <v>76.467391304347842</v>
      </c>
      <c r="T56">
        <f t="shared" si="44"/>
        <v>229.40217391304353</v>
      </c>
      <c r="U56">
        <f t="shared" si="44"/>
        <v>382.33695652173918</v>
      </c>
      <c r="V56">
        <f t="shared" si="44"/>
        <v>764.67391304347836</v>
      </c>
    </row>
    <row r="57" spans="1:22" x14ac:dyDescent="0.25">
      <c r="A57">
        <f t="shared" si="45"/>
        <v>9.3999999999999986</v>
      </c>
      <c r="B57">
        <f t="shared" si="28"/>
        <v>0.98928752661540476</v>
      </c>
      <c r="C57">
        <f t="shared" si="29"/>
        <v>0.46338038014948069</v>
      </c>
      <c r="D57">
        <f t="shared" si="30"/>
        <v>1.9785750532308535</v>
      </c>
      <c r="E57">
        <f t="shared" si="31"/>
        <v>1.5710912702784035</v>
      </c>
      <c r="F57">
        <f t="shared" si="32"/>
        <v>9.8928752661542667</v>
      </c>
      <c r="G57">
        <f t="shared" si="33"/>
        <v>2.2597752891653968</v>
      </c>
      <c r="H57">
        <f t="shared" si="34"/>
        <v>14.765485471872037</v>
      </c>
      <c r="I57">
        <f t="shared" si="35"/>
        <v>1.809966713689632</v>
      </c>
      <c r="J57">
        <f t="shared" si="46"/>
        <v>7.3460126725731527</v>
      </c>
      <c r="K57">
        <f t="shared" si="47"/>
        <v>1.5623099123199364</v>
      </c>
      <c r="L57">
        <f t="shared" si="48"/>
        <v>5.8768101380585218</v>
      </c>
      <c r="M57">
        <f t="shared" si="49"/>
        <v>2.2784777526746622</v>
      </c>
      <c r="N57">
        <f t="shared" si="50"/>
        <v>4.8973417817154345</v>
      </c>
      <c r="O57">
        <f t="shared" si="51"/>
        <v>2.9389471893222261</v>
      </c>
      <c r="P57">
        <f t="shared" si="52"/>
        <v>4.1977215271846582</v>
      </c>
      <c r="Q57">
        <f t="shared" si="53"/>
        <v>3.1682012098231218</v>
      </c>
      <c r="S57">
        <f t="shared" ref="S57:V72" si="54">1000*2*PI()*S$1*($Q$3-1)/$P57</f>
        <v>74.840425531914917</v>
      </c>
      <c r="T57">
        <f t="shared" si="54"/>
        <v>224.52127659574475</v>
      </c>
      <c r="U57">
        <f t="shared" si="54"/>
        <v>374.20212765957456</v>
      </c>
      <c r="V57">
        <f t="shared" si="54"/>
        <v>748.40425531914912</v>
      </c>
    </row>
    <row r="58" spans="1:22" x14ac:dyDescent="0.25">
      <c r="A58">
        <f t="shared" si="45"/>
        <v>9.5999999999999979</v>
      </c>
      <c r="B58">
        <f t="shared" si="28"/>
        <v>1.0103361973944558</v>
      </c>
      <c r="C58">
        <f t="shared" si="29"/>
        <v>0.48217341269314673</v>
      </c>
      <c r="D58">
        <f t="shared" si="30"/>
        <v>2.0206723947889564</v>
      </c>
      <c r="E58">
        <f t="shared" si="31"/>
        <v>1.623068762704964</v>
      </c>
      <c r="F58">
        <f t="shared" si="32"/>
        <v>10.103361973944782</v>
      </c>
      <c r="G58">
        <f t="shared" si="33"/>
        <v>2.3181982971405257</v>
      </c>
      <c r="H58">
        <f t="shared" si="34"/>
        <v>15.079644737231016</v>
      </c>
      <c r="I58">
        <f t="shared" si="35"/>
        <v>1.875906602545502</v>
      </c>
      <c r="J58">
        <f t="shared" si="46"/>
        <v>7.5023108145427946</v>
      </c>
      <c r="K58">
        <f t="shared" si="47"/>
        <v>1.5460486751644522</v>
      </c>
      <c r="L58">
        <f t="shared" si="48"/>
        <v>6.0018486516342353</v>
      </c>
      <c r="M58">
        <f t="shared" si="49"/>
        <v>2.1894019448805278</v>
      </c>
      <c r="N58">
        <f t="shared" si="50"/>
        <v>5.0015405430285291</v>
      </c>
      <c r="O58">
        <f t="shared" si="51"/>
        <v>2.8808600260641448</v>
      </c>
      <c r="P58">
        <f t="shared" si="52"/>
        <v>4.2870347511673108</v>
      </c>
      <c r="Q58">
        <f t="shared" si="53"/>
        <v>3.1573574514430933</v>
      </c>
      <c r="S58">
        <f t="shared" si="54"/>
        <v>73.281250000000014</v>
      </c>
      <c r="T58">
        <f t="shared" si="54"/>
        <v>219.84375000000006</v>
      </c>
      <c r="U58">
        <f t="shared" si="54"/>
        <v>366.40625000000006</v>
      </c>
      <c r="V58">
        <f t="shared" si="54"/>
        <v>732.81250000000011</v>
      </c>
    </row>
    <row r="59" spans="1:22" x14ac:dyDescent="0.25">
      <c r="A59">
        <f t="shared" si="45"/>
        <v>9.7999999999999972</v>
      </c>
      <c r="B59">
        <f t="shared" si="28"/>
        <v>1.0313848681735069</v>
      </c>
      <c r="C59">
        <f t="shared" si="29"/>
        <v>0.50126809371758752</v>
      </c>
      <c r="D59">
        <f t="shared" si="30"/>
        <v>2.0627697363470601</v>
      </c>
      <c r="E59">
        <f t="shared" si="31"/>
        <v>1.6749588850079844</v>
      </c>
      <c r="F59">
        <f t="shared" si="32"/>
        <v>10.313848681735298</v>
      </c>
      <c r="G59">
        <f t="shared" si="33"/>
        <v>2.3624406208291231</v>
      </c>
      <c r="H59">
        <f t="shared" si="34"/>
        <v>15.393804002589993</v>
      </c>
      <c r="I59">
        <f t="shared" si="35"/>
        <v>1.9526370429776314</v>
      </c>
      <c r="J59">
        <f t="shared" si="46"/>
        <v>7.6586089565124347</v>
      </c>
      <c r="K59">
        <f t="shared" si="47"/>
        <v>1.5426053981847163</v>
      </c>
      <c r="L59">
        <f t="shared" si="48"/>
        <v>6.126887165209947</v>
      </c>
      <c r="M59">
        <f t="shared" si="49"/>
        <v>2.1029247560153372</v>
      </c>
      <c r="N59">
        <f t="shared" si="50"/>
        <v>5.1057393043416228</v>
      </c>
      <c r="O59">
        <f t="shared" si="51"/>
        <v>2.8182311164939957</v>
      </c>
      <c r="P59">
        <f t="shared" si="52"/>
        <v>4.3763479751499625</v>
      </c>
      <c r="Q59">
        <f t="shared" si="53"/>
        <v>3.1406015055219871</v>
      </c>
      <c r="S59">
        <f t="shared" si="54"/>
        <v>71.785714285714306</v>
      </c>
      <c r="T59">
        <f t="shared" si="54"/>
        <v>215.35714285714295</v>
      </c>
      <c r="U59">
        <f t="shared" si="54"/>
        <v>358.92857142857156</v>
      </c>
      <c r="V59">
        <f t="shared" si="54"/>
        <v>717.85714285714312</v>
      </c>
    </row>
    <row r="60" spans="1:22" x14ac:dyDescent="0.25">
      <c r="A60">
        <f t="shared" si="45"/>
        <v>9.9999999999999964</v>
      </c>
      <c r="B60">
        <f t="shared" si="28"/>
        <v>1.0524335389525579</v>
      </c>
      <c r="C60">
        <f t="shared" si="29"/>
        <v>0.52065886975594244</v>
      </c>
      <c r="D60">
        <f t="shared" si="30"/>
        <v>2.1048670779051628</v>
      </c>
      <c r="E60">
        <f t="shared" si="31"/>
        <v>1.7267048844210509</v>
      </c>
      <c r="F60">
        <f t="shared" si="32"/>
        <v>10.524335389525813</v>
      </c>
      <c r="G60">
        <f t="shared" si="33"/>
        <v>2.3911550043946588</v>
      </c>
      <c r="H60">
        <f t="shared" si="34"/>
        <v>15.707963267948974</v>
      </c>
      <c r="I60">
        <f t="shared" si="35"/>
        <v>2.0324227787655502</v>
      </c>
      <c r="J60">
        <f t="shared" si="46"/>
        <v>7.8149070984820765</v>
      </c>
      <c r="K60">
        <f t="shared" si="47"/>
        <v>1.5514854726104275</v>
      </c>
      <c r="L60">
        <f t="shared" si="48"/>
        <v>6.2519256787856605</v>
      </c>
      <c r="M60">
        <f t="shared" si="49"/>
        <v>2.0200467388731931</v>
      </c>
      <c r="N60">
        <f t="shared" si="50"/>
        <v>5.2099380656547174</v>
      </c>
      <c r="O60">
        <f t="shared" si="51"/>
        <v>2.7517076571304684</v>
      </c>
      <c r="P60">
        <f t="shared" si="52"/>
        <v>4.4656611991326143</v>
      </c>
      <c r="Q60">
        <f t="shared" si="53"/>
        <v>3.118167180399396</v>
      </c>
      <c r="S60">
        <f t="shared" si="54"/>
        <v>70.350000000000037</v>
      </c>
      <c r="T60">
        <f t="shared" si="54"/>
        <v>211.0500000000001</v>
      </c>
      <c r="U60">
        <f t="shared" si="54"/>
        <v>351.75000000000017</v>
      </c>
      <c r="V60">
        <f t="shared" si="54"/>
        <v>703.50000000000034</v>
      </c>
    </row>
    <row r="61" spans="1:22" x14ac:dyDescent="0.25">
      <c r="A61">
        <f t="shared" si="45"/>
        <v>10.199999999999996</v>
      </c>
      <c r="B61">
        <f t="shared" si="28"/>
        <v>1.073482209731609</v>
      </c>
      <c r="C61">
        <f t="shared" si="29"/>
        <v>0.54034010509242458</v>
      </c>
      <c r="D61">
        <f t="shared" si="30"/>
        <v>2.146964419463266</v>
      </c>
      <c r="E61">
        <f t="shared" si="31"/>
        <v>1.7782504124834637</v>
      </c>
      <c r="F61">
        <f t="shared" si="32"/>
        <v>10.734822097316329</v>
      </c>
      <c r="G61">
        <f t="shared" si="33"/>
        <v>2.4036833002235833</v>
      </c>
      <c r="H61">
        <f t="shared" si="34"/>
        <v>16.02212253330795</v>
      </c>
      <c r="I61">
        <f t="shared" si="35"/>
        <v>2.107548711042937</v>
      </c>
      <c r="J61">
        <f t="shared" si="46"/>
        <v>7.9712052404517166</v>
      </c>
      <c r="K61">
        <f t="shared" si="47"/>
        <v>1.5719526057074946</v>
      </c>
      <c r="L61">
        <f t="shared" si="48"/>
        <v>6.3769641923613731</v>
      </c>
      <c r="M61">
        <f t="shared" si="49"/>
        <v>1.9416948621261105</v>
      </c>
      <c r="N61">
        <f t="shared" si="50"/>
        <v>5.3141368269678111</v>
      </c>
      <c r="O61">
        <f t="shared" si="51"/>
        <v>2.6819550129193255</v>
      </c>
      <c r="P61">
        <f t="shared" si="52"/>
        <v>4.554974423115266</v>
      </c>
      <c r="Q61">
        <f t="shared" si="53"/>
        <v>3.0903177520920888</v>
      </c>
      <c r="S61">
        <f t="shared" si="54"/>
        <v>68.970588235294159</v>
      </c>
      <c r="T61">
        <f t="shared" si="54"/>
        <v>206.91176470588249</v>
      </c>
      <c r="U61">
        <f t="shared" si="54"/>
        <v>344.85294117647078</v>
      </c>
      <c r="V61">
        <f t="shared" si="54"/>
        <v>689.70588235294156</v>
      </c>
    </row>
    <row r="62" spans="1:22" x14ac:dyDescent="0.25">
      <c r="A62">
        <f t="shared" si="45"/>
        <v>10.399999999999995</v>
      </c>
      <c r="B62">
        <f t="shared" si="28"/>
        <v>1.0945308805106602</v>
      </c>
      <c r="C62">
        <f t="shared" si="29"/>
        <v>0.56030608361681811</v>
      </c>
      <c r="D62">
        <f t="shared" si="30"/>
        <v>2.1890617610213692</v>
      </c>
      <c r="E62">
        <f t="shared" si="31"/>
        <v>1.8295395962344247</v>
      </c>
      <c r="F62">
        <f t="shared" si="32"/>
        <v>10.945308805106846</v>
      </c>
      <c r="G62">
        <f t="shared" si="33"/>
        <v>2.400058438815817</v>
      </c>
      <c r="H62">
        <f t="shared" si="34"/>
        <v>16.336281798666931</v>
      </c>
      <c r="I62">
        <f t="shared" si="35"/>
        <v>2.1710355914555275</v>
      </c>
      <c r="J62">
        <f t="shared" si="46"/>
        <v>8.1275033824213594</v>
      </c>
      <c r="K62">
        <f t="shared" si="47"/>
        <v>1.6030511577730355</v>
      </c>
      <c r="L62">
        <f t="shared" si="48"/>
        <v>6.5020027059370866</v>
      </c>
      <c r="M62">
        <f t="shared" si="49"/>
        <v>1.8687124398461952</v>
      </c>
      <c r="N62">
        <f t="shared" si="50"/>
        <v>5.4183355882809057</v>
      </c>
      <c r="O62">
        <f t="shared" si="51"/>
        <v>2.6096507796785997</v>
      </c>
      <c r="P62">
        <f t="shared" si="52"/>
        <v>4.6442876470979186</v>
      </c>
      <c r="Q62">
        <f t="shared" si="53"/>
        <v>3.0573439867233918</v>
      </c>
      <c r="S62">
        <f t="shared" si="54"/>
        <v>67.644230769230802</v>
      </c>
      <c r="T62">
        <f t="shared" si="54"/>
        <v>202.93269230769241</v>
      </c>
      <c r="U62">
        <f t="shared" si="54"/>
        <v>338.22115384615404</v>
      </c>
      <c r="V62">
        <f t="shared" si="54"/>
        <v>676.44230769230808</v>
      </c>
    </row>
    <row r="63" spans="1:22" x14ac:dyDescent="0.25">
      <c r="A63">
        <f t="shared" si="45"/>
        <v>10.599999999999994</v>
      </c>
      <c r="B63">
        <f t="shared" si="28"/>
        <v>1.1155795512897113</v>
      </c>
      <c r="C63">
        <f t="shared" si="29"/>
        <v>0.58055101070463433</v>
      </c>
      <c r="D63">
        <f t="shared" si="30"/>
        <v>2.2311591025794724</v>
      </c>
      <c r="E63">
        <f t="shared" si="31"/>
        <v>1.880517108596683</v>
      </c>
      <c r="F63">
        <f t="shared" si="32"/>
        <v>11.15579551289736</v>
      </c>
      <c r="G63">
        <f t="shared" si="33"/>
        <v>2.3809789222571931</v>
      </c>
      <c r="H63">
        <f t="shared" si="34"/>
        <v>16.650441064025909</v>
      </c>
      <c r="I63">
        <f t="shared" si="35"/>
        <v>2.2172619794024078</v>
      </c>
      <c r="J63">
        <f t="shared" si="46"/>
        <v>8.2838015243909986</v>
      </c>
      <c r="K63">
        <f t="shared" si="47"/>
        <v>1.6436324817386212</v>
      </c>
      <c r="L63">
        <f t="shared" si="48"/>
        <v>6.6270412195127992</v>
      </c>
      <c r="M63">
        <f t="shared" si="49"/>
        <v>1.8018503076798269</v>
      </c>
      <c r="N63">
        <f t="shared" si="50"/>
        <v>5.5225343495939994</v>
      </c>
      <c r="O63">
        <f t="shared" si="51"/>
        <v>2.5354788186661654</v>
      </c>
      <c r="P63">
        <f t="shared" si="52"/>
        <v>4.7336008710805704</v>
      </c>
      <c r="Q63">
        <f t="shared" si="53"/>
        <v>3.0195620105125358</v>
      </c>
      <c r="S63">
        <f t="shared" si="54"/>
        <v>66.367924528301927</v>
      </c>
      <c r="T63">
        <f t="shared" si="54"/>
        <v>199.10377358490578</v>
      </c>
      <c r="U63">
        <f t="shared" si="54"/>
        <v>331.83962264150966</v>
      </c>
      <c r="V63">
        <f t="shared" si="54"/>
        <v>663.67924528301933</v>
      </c>
    </row>
    <row r="64" spans="1:22" x14ac:dyDescent="0.25">
      <c r="A64">
        <f t="shared" si="45"/>
        <v>10.799999999999994</v>
      </c>
      <c r="B64">
        <f t="shared" si="28"/>
        <v>1.1366282220687622</v>
      </c>
      <c r="C64">
        <f t="shared" si="29"/>
        <v>0.60106901512225797</v>
      </c>
      <c r="D64">
        <f t="shared" si="30"/>
        <v>2.2732564441375751</v>
      </c>
      <c r="E64">
        <f t="shared" si="31"/>
        <v>1.9311282378534127</v>
      </c>
      <c r="F64">
        <f t="shared" si="32"/>
        <v>11.366282220687875</v>
      </c>
      <c r="G64">
        <f t="shared" si="33"/>
        <v>2.3477576211372173</v>
      </c>
      <c r="H64">
        <f t="shared" si="34"/>
        <v>16.964600329384886</v>
      </c>
      <c r="I64">
        <f t="shared" si="35"/>
        <v>2.2424385301977812</v>
      </c>
      <c r="J64">
        <f t="shared" si="46"/>
        <v>8.4400996663606396</v>
      </c>
      <c r="K64">
        <f t="shared" si="47"/>
        <v>1.6923846362377726</v>
      </c>
      <c r="L64">
        <f t="shared" si="48"/>
        <v>6.7520797330885109</v>
      </c>
      <c r="M64">
        <f t="shared" si="49"/>
        <v>1.7417593417340838</v>
      </c>
      <c r="N64">
        <f t="shared" si="50"/>
        <v>5.626733110907093</v>
      </c>
      <c r="O64">
        <f t="shared" si="51"/>
        <v>2.4601233162776861</v>
      </c>
      <c r="P64">
        <f t="shared" si="52"/>
        <v>4.8229140950632221</v>
      </c>
      <c r="Q64">
        <f t="shared" si="53"/>
        <v>2.9773110422425964</v>
      </c>
      <c r="S64">
        <f t="shared" si="54"/>
        <v>65.138888888888928</v>
      </c>
      <c r="T64">
        <f t="shared" si="54"/>
        <v>195.41666666666683</v>
      </c>
      <c r="U64">
        <f t="shared" si="54"/>
        <v>325.69444444444468</v>
      </c>
      <c r="V64">
        <f t="shared" si="54"/>
        <v>651.38888888888937</v>
      </c>
    </row>
    <row r="65" spans="1:22" x14ac:dyDescent="0.25">
      <c r="A65">
        <f t="shared" si="45"/>
        <v>10.999999999999993</v>
      </c>
      <c r="B65">
        <f t="shared" si="28"/>
        <v>1.1576768928478134</v>
      </c>
      <c r="C65">
        <f t="shared" si="29"/>
        <v>0.62185415095640995</v>
      </c>
      <c r="D65">
        <f t="shared" si="30"/>
        <v>2.3153537856956783</v>
      </c>
      <c r="E65">
        <f t="shared" si="31"/>
        <v>1.9813189561235798</v>
      </c>
      <c r="F65">
        <f t="shared" si="32"/>
        <v>11.576768928478392</v>
      </c>
      <c r="G65">
        <f t="shared" si="33"/>
        <v>2.3022476219782213</v>
      </c>
      <c r="H65">
        <f t="shared" si="34"/>
        <v>17.278759594743864</v>
      </c>
      <c r="I65">
        <f t="shared" si="35"/>
        <v>2.2448959415078593</v>
      </c>
      <c r="J65">
        <f t="shared" si="46"/>
        <v>8.5963978083302806</v>
      </c>
      <c r="K65">
        <f t="shared" si="47"/>
        <v>1.7478647832628549</v>
      </c>
      <c r="L65">
        <f t="shared" si="48"/>
        <v>6.8771182466642244</v>
      </c>
      <c r="M65">
        <f t="shared" si="49"/>
        <v>1.6889843974485645</v>
      </c>
      <c r="N65">
        <f t="shared" si="50"/>
        <v>5.7309318722201867</v>
      </c>
      <c r="O65">
        <f t="shared" si="51"/>
        <v>2.3842629211811945</v>
      </c>
      <c r="P65">
        <f t="shared" si="52"/>
        <v>4.9122273190458747</v>
      </c>
      <c r="Q65">
        <f t="shared" si="53"/>
        <v>2.9309510039244953</v>
      </c>
      <c r="S65">
        <f t="shared" si="54"/>
        <v>63.954545454545496</v>
      </c>
      <c r="T65">
        <f t="shared" si="54"/>
        <v>191.86363636363649</v>
      </c>
      <c r="U65">
        <f t="shared" si="54"/>
        <v>319.77272727272748</v>
      </c>
      <c r="V65">
        <f t="shared" si="54"/>
        <v>639.54545454545496</v>
      </c>
    </row>
    <row r="66" spans="1:22" x14ac:dyDescent="0.25">
      <c r="A66">
        <f t="shared" si="45"/>
        <v>11.199999999999992</v>
      </c>
      <c r="B66">
        <f t="shared" si="28"/>
        <v>1.1787255636268645</v>
      </c>
      <c r="C66">
        <f t="shared" si="29"/>
        <v>0.64290039956724998</v>
      </c>
      <c r="D66">
        <f t="shared" si="30"/>
        <v>2.3574511272537815</v>
      </c>
      <c r="E66">
        <f t="shared" si="31"/>
        <v>2.0310359867426184</v>
      </c>
      <c r="F66">
        <f t="shared" si="32"/>
        <v>11.787255636268906</v>
      </c>
      <c r="G66">
        <f t="shared" si="33"/>
        <v>2.2467487097610483</v>
      </c>
      <c r="H66">
        <f t="shared" si="34"/>
        <v>17.592918860102841</v>
      </c>
      <c r="I66">
        <f t="shared" si="35"/>
        <v>2.2251662102247121</v>
      </c>
      <c r="J66">
        <f t="shared" si="46"/>
        <v>8.7526959502999215</v>
      </c>
      <c r="K66">
        <f t="shared" si="47"/>
        <v>1.8085335372290985</v>
      </c>
      <c r="L66">
        <f t="shared" si="48"/>
        <v>7.0021567602399371</v>
      </c>
      <c r="M66">
        <f t="shared" si="49"/>
        <v>1.6439597261099848</v>
      </c>
      <c r="N66">
        <f t="shared" si="50"/>
        <v>5.8351306335332804</v>
      </c>
      <c r="O66">
        <f t="shared" si="51"/>
        <v>2.3085650100210175</v>
      </c>
      <c r="P66">
        <f t="shared" si="52"/>
        <v>5.0015405430285265</v>
      </c>
      <c r="Q66">
        <f t="shared" si="53"/>
        <v>2.8808600260641466</v>
      </c>
      <c r="S66">
        <f t="shared" si="54"/>
        <v>62.81250000000005</v>
      </c>
      <c r="T66">
        <f t="shared" si="54"/>
        <v>188.43750000000014</v>
      </c>
      <c r="U66">
        <f t="shared" si="54"/>
        <v>314.06250000000023</v>
      </c>
      <c r="V66">
        <f t="shared" si="54"/>
        <v>628.12500000000045</v>
      </c>
    </row>
    <row r="67" spans="1:22" x14ac:dyDescent="0.25">
      <c r="A67">
        <f t="shared" si="45"/>
        <v>11.399999999999991</v>
      </c>
      <c r="B67">
        <f t="shared" si="28"/>
        <v>1.1997742344059157</v>
      </c>
      <c r="C67">
        <f t="shared" si="29"/>
        <v>0.66420167156443499</v>
      </c>
      <c r="D67">
        <f t="shared" si="30"/>
        <v>2.3995484688118847</v>
      </c>
      <c r="E67">
        <f t="shared" si="31"/>
        <v>2.0802268704569782</v>
      </c>
      <c r="F67">
        <f t="shared" si="32"/>
        <v>11.997742344059423</v>
      </c>
      <c r="G67">
        <f t="shared" si="33"/>
        <v>2.1838987474707454</v>
      </c>
      <c r="H67">
        <f t="shared" si="34"/>
        <v>17.907078125461823</v>
      </c>
      <c r="I67">
        <f t="shared" si="35"/>
        <v>2.185856484867212</v>
      </c>
      <c r="J67">
        <f t="shared" si="46"/>
        <v>8.9089940922695643</v>
      </c>
      <c r="K67">
        <f t="shared" si="47"/>
        <v>1.8727905041189656</v>
      </c>
      <c r="L67">
        <f t="shared" si="48"/>
        <v>7.1271952738156505</v>
      </c>
      <c r="M67">
        <f t="shared" si="49"/>
        <v>1.6070059064930864</v>
      </c>
      <c r="N67">
        <f t="shared" si="50"/>
        <v>5.939329394846375</v>
      </c>
      <c r="O67">
        <f t="shared" si="51"/>
        <v>2.2336801311924739</v>
      </c>
      <c r="P67">
        <f t="shared" si="52"/>
        <v>5.0908537670111782</v>
      </c>
      <c r="Q67">
        <f t="shared" si="53"/>
        <v>2.8274318645160745</v>
      </c>
      <c r="S67">
        <f t="shared" si="54"/>
        <v>61.710526315789529</v>
      </c>
      <c r="T67">
        <f t="shared" si="54"/>
        <v>185.13157894736858</v>
      </c>
      <c r="U67">
        <f t="shared" si="54"/>
        <v>308.55263157894763</v>
      </c>
      <c r="V67">
        <f t="shared" si="54"/>
        <v>617.10526315789525</v>
      </c>
    </row>
    <row r="68" spans="1:22" x14ac:dyDescent="0.25">
      <c r="A68">
        <f t="shared" si="45"/>
        <v>11.599999999999991</v>
      </c>
      <c r="B68">
        <f t="shared" si="28"/>
        <v>1.2208229051849666</v>
      </c>
      <c r="C68">
        <f t="shared" si="29"/>
        <v>0.68575180880543263</v>
      </c>
      <c r="D68">
        <f t="shared" si="30"/>
        <v>2.4416458103699878</v>
      </c>
      <c r="E68">
        <f t="shared" si="31"/>
        <v>2.1288400303429205</v>
      </c>
      <c r="F68">
        <f t="shared" si="32"/>
        <v>12.208229051849939</v>
      </c>
      <c r="G68">
        <f t="shared" si="33"/>
        <v>2.1165547081321074</v>
      </c>
      <c r="H68">
        <f t="shared" si="34"/>
        <v>18.2212373908208</v>
      </c>
      <c r="I68">
        <f t="shared" si="35"/>
        <v>2.1313339112223928</v>
      </c>
      <c r="J68">
        <f t="shared" si="46"/>
        <v>9.0652922342392035</v>
      </c>
      <c r="K68">
        <f t="shared" si="47"/>
        <v>1.939010237783783</v>
      </c>
      <c r="L68">
        <f t="shared" si="48"/>
        <v>7.2522337873913632</v>
      </c>
      <c r="M68">
        <f t="shared" si="49"/>
        <v>1.5783283086556152</v>
      </c>
      <c r="N68">
        <f t="shared" si="50"/>
        <v>6.0435281561594687</v>
      </c>
      <c r="O68">
        <f t="shared" si="51"/>
        <v>2.1602366741177947</v>
      </c>
      <c r="P68">
        <f t="shared" si="52"/>
        <v>5.1801669909938299</v>
      </c>
      <c r="Q68">
        <f t="shared" si="53"/>
        <v>2.771073246366436</v>
      </c>
      <c r="S68">
        <f t="shared" si="54"/>
        <v>60.646551724137986</v>
      </c>
      <c r="T68">
        <f t="shared" si="54"/>
        <v>181.93965517241398</v>
      </c>
      <c r="U68">
        <f t="shared" si="54"/>
        <v>303.23275862068994</v>
      </c>
      <c r="V68">
        <f t="shared" si="54"/>
        <v>606.46551724137987</v>
      </c>
    </row>
    <row r="69" spans="1:22" x14ac:dyDescent="0.25">
      <c r="A69">
        <f t="shared" si="45"/>
        <v>11.79999999999999</v>
      </c>
      <c r="B69">
        <f t="shared" si="28"/>
        <v>1.2418715759640178</v>
      </c>
      <c r="C69">
        <f t="shared" si="29"/>
        <v>0.70754458641539708</v>
      </c>
      <c r="D69">
        <f t="shared" si="30"/>
        <v>2.483743151928091</v>
      </c>
      <c r="E69">
        <f t="shared" si="31"/>
        <v>2.1768248353619573</v>
      </c>
      <c r="F69">
        <f t="shared" si="32"/>
        <v>12.418715759640454</v>
      </c>
      <c r="G69">
        <f t="shared" si="33"/>
        <v>2.047668408661075</v>
      </c>
      <c r="H69">
        <f t="shared" si="34"/>
        <v>18.535396656179781</v>
      </c>
      <c r="I69">
        <f t="shared" si="35"/>
        <v>2.0672567286549608</v>
      </c>
      <c r="J69">
        <f t="shared" si="46"/>
        <v>9.2215903762088463</v>
      </c>
      <c r="K69">
        <f t="shared" si="47"/>
        <v>2.0055778454576636</v>
      </c>
      <c r="L69">
        <f t="shared" si="48"/>
        <v>7.3772723009670766</v>
      </c>
      <c r="M69">
        <f t="shared" si="49"/>
        <v>1.5580170864548986</v>
      </c>
      <c r="N69">
        <f t="shared" si="50"/>
        <v>6.1477269174725633</v>
      </c>
      <c r="O69">
        <f t="shared" si="51"/>
        <v>2.0888358089652219</v>
      </c>
      <c r="P69">
        <f t="shared" si="52"/>
        <v>5.2694802149764826</v>
      </c>
      <c r="Q69">
        <f t="shared" si="53"/>
        <v>2.712201162628745</v>
      </c>
      <c r="S69">
        <f t="shared" si="54"/>
        <v>59.618644067796666</v>
      </c>
      <c r="T69">
        <f t="shared" si="54"/>
        <v>178.85593220339001</v>
      </c>
      <c r="U69">
        <f t="shared" si="54"/>
        <v>298.09322033898331</v>
      </c>
      <c r="V69">
        <f t="shared" si="54"/>
        <v>596.18644067796663</v>
      </c>
    </row>
    <row r="70" spans="1:22" x14ac:dyDescent="0.25">
      <c r="A70">
        <f t="shared" si="45"/>
        <v>11.999999999999989</v>
      </c>
      <c r="B70">
        <f t="shared" si="28"/>
        <v>1.2629202467430687</v>
      </c>
      <c r="C70">
        <f t="shared" si="29"/>
        <v>0.72957371482788425</v>
      </c>
      <c r="D70">
        <f t="shared" si="30"/>
        <v>2.5258404934861942</v>
      </c>
      <c r="E70">
        <f t="shared" si="31"/>
        <v>2.224131662467391</v>
      </c>
      <c r="F70">
        <f t="shared" si="32"/>
        <v>12.62920246743097</v>
      </c>
      <c r="G70">
        <f t="shared" si="33"/>
        <v>1.9801620813468999</v>
      </c>
      <c r="H70">
        <f t="shared" si="34"/>
        <v>18.849555921538759</v>
      </c>
      <c r="I70">
        <f t="shared" si="35"/>
        <v>2</v>
      </c>
      <c r="J70">
        <f t="shared" si="46"/>
        <v>9.3778885181784872</v>
      </c>
      <c r="K70">
        <f t="shared" si="47"/>
        <v>2.0709234957614777</v>
      </c>
      <c r="L70">
        <f t="shared" si="48"/>
        <v>7.5023108145427884</v>
      </c>
      <c r="M70">
        <f t="shared" si="49"/>
        <v>1.5460486751644524</v>
      </c>
      <c r="N70">
        <f t="shared" si="50"/>
        <v>6.251925678785657</v>
      </c>
      <c r="O70">
        <f t="shared" si="51"/>
        <v>2.0200467388731953</v>
      </c>
      <c r="P70">
        <f t="shared" si="52"/>
        <v>5.3587934389591343</v>
      </c>
      <c r="Q70">
        <f t="shared" si="53"/>
        <v>2.6512401257551361</v>
      </c>
      <c r="S70">
        <f t="shared" si="54"/>
        <v>58.625000000000057</v>
      </c>
      <c r="T70">
        <f t="shared" si="54"/>
        <v>175.87500000000017</v>
      </c>
      <c r="U70">
        <f t="shared" si="54"/>
        <v>293.12500000000028</v>
      </c>
      <c r="V70">
        <f t="shared" si="54"/>
        <v>586.25000000000057</v>
      </c>
    </row>
    <row r="71" spans="1:22" x14ac:dyDescent="0.25">
      <c r="A71">
        <f t="shared" si="45"/>
        <v>12.199999999999989</v>
      </c>
      <c r="B71">
        <f t="shared" si="28"/>
        <v>1.2839689175221201</v>
      </c>
      <c r="C71">
        <f t="shared" si="29"/>
        <v>0.75183284184570143</v>
      </c>
      <c r="D71">
        <f t="shared" si="30"/>
        <v>2.5679378350442974</v>
      </c>
      <c r="E71">
        <f t="shared" si="31"/>
        <v>2.2707119571786651</v>
      </c>
      <c r="F71">
        <f t="shared" si="32"/>
        <v>12.839689175221485</v>
      </c>
      <c r="G71">
        <f t="shared" si="33"/>
        <v>1.91680879861772</v>
      </c>
      <c r="H71">
        <f t="shared" si="34"/>
        <v>19.163715186897736</v>
      </c>
      <c r="I71">
        <f t="shared" si="35"/>
        <v>1.9360326481504591</v>
      </c>
      <c r="J71">
        <f t="shared" si="46"/>
        <v>9.5341866601481264</v>
      </c>
      <c r="K71">
        <f t="shared" si="47"/>
        <v>2.1335551192675761</v>
      </c>
      <c r="L71">
        <f t="shared" si="48"/>
        <v>7.627349328118501</v>
      </c>
      <c r="M71">
        <f t="shared" si="49"/>
        <v>1.5422887509204459</v>
      </c>
      <c r="N71">
        <f t="shared" si="50"/>
        <v>6.3561244400987507</v>
      </c>
      <c r="O71">
        <f t="shared" si="51"/>
        <v>1.9544023034992799</v>
      </c>
      <c r="P71">
        <f t="shared" si="52"/>
        <v>5.448106662941786</v>
      </c>
      <c r="Q71">
        <f t="shared" si="53"/>
        <v>2.5886194100637985</v>
      </c>
      <c r="S71">
        <f t="shared" si="54"/>
        <v>57.663934426229567</v>
      </c>
      <c r="T71">
        <f t="shared" si="54"/>
        <v>172.99180327868871</v>
      </c>
      <c r="U71">
        <f t="shared" si="54"/>
        <v>288.31967213114785</v>
      </c>
      <c r="V71">
        <f t="shared" si="54"/>
        <v>576.63934426229571</v>
      </c>
    </row>
    <row r="72" spans="1:22" x14ac:dyDescent="0.25">
      <c r="A72">
        <f t="shared" si="45"/>
        <v>12.399999999999988</v>
      </c>
      <c r="B72">
        <f t="shared" ref="B72:B87" si="55">2*PI()*(C$3-1)*$A72/C$2</f>
        <v>1.305017588301171</v>
      </c>
      <c r="C72">
        <f t="shared" ref="C72:C87" si="56">2-4*EXP(-1*B72*C$5)*((COS(C$6)/B72*SIN(B72-C$6)+((COS(C$6)/B72)^2*COS(B72-2*C$6))))+4*((COS(C$6)/B72)^2*COS(2*C$6))</f>
        <v>0.77431555472115798</v>
      </c>
      <c r="D72">
        <f t="shared" ref="D72:D87" si="57">2*PI()*(E$3-1)*$A72/E$2</f>
        <v>2.6100351766024001</v>
      </c>
      <c r="E72">
        <f t="shared" ref="E72:E87" si="58">2-4*EXP(-1*D72*E$5)*((COS(E$6)/D72*SIN(D72-E$6)+((COS(E$6)/D72)^2*COS(D72-2*E$6))))+4*((COS(E$6)/D72)^2*COS(2*E$6))</f>
        <v>2.3165182925425629</v>
      </c>
      <c r="F72">
        <f t="shared" ref="F72:F87" si="59">2*PI()*(G$3-1)*$A72/G$2</f>
        <v>13.050175883012001</v>
      </c>
      <c r="G72">
        <f t="shared" ref="G72:G87" si="60">2-4*EXP(-1*F72*G$5)*((COS(G$6)/F72*SIN(F72-G$6)+((COS(G$6)/F72)^2*COS(F72-2*G$6))))+4*((COS(G$6)/F72)^2*COS(2*G$6))</f>
        <v>1.8601224488723418</v>
      </c>
      <c r="H72">
        <f t="shared" ref="H72:H87" si="61">2*PI()*(I$3-1)*$A72/I$2</f>
        <v>19.477874452256714</v>
      </c>
      <c r="I72">
        <f t="shared" ref="I72:I87" si="62">2-4*EXP(-1*H72*I$5)*((COS(I$6)/H72*SIN(H72-I$6)+((COS(I$6)/H72)^2*COS(H72-2*I$6))))+4*((COS(I$6)/H72)^2*COS(2*I$6))</f>
        <v>1.8813052978447029</v>
      </c>
      <c r="J72">
        <f t="shared" ref="J72:J87" si="63">2*PI()*(K$3-1)*$A72/K$2</f>
        <v>9.6904848021177692</v>
      </c>
      <c r="K72">
        <f t="shared" ref="K72:K87" si="64">2-4*EXP(-1*J72*K$5)*((COS(K$6)/J72*SIN(J72-K$6)+((COS(K$6)/J72)^2*COS(J72-2*K$6))))+4*((COS(K$6)/J72)^2*COS(2*K$6))</f>
        <v>2.1920886430573772</v>
      </c>
      <c r="L72">
        <f t="shared" ref="L72:L87" si="65">2*PI()*(M$3-1)*$A72/M$2</f>
        <v>7.7523878416942145</v>
      </c>
      <c r="M72">
        <f t="shared" ref="M72:M87" si="66">2-4*EXP(-1*L72*M$5)*((COS(M$6)/L72*SIN(L72-M$6)+((COS(M$6)/L72)^2*COS(L72-2*M$6))))+4*((COS(M$6)/L72)^2*COS(2*M$6))</f>
        <v>1.5464965898796679</v>
      </c>
      <c r="N72">
        <f t="shared" ref="N72:N87" si="67">2*PI()*(O$3-1)*$A72/O$2</f>
        <v>6.4603232014118452</v>
      </c>
      <c r="O72">
        <f t="shared" ref="O72:O87" si="68">2-4*EXP(-1*N72*O$5)*((COS(O$6)/N72*SIN(N72-O$6)+((COS(O$6)/N72)^2*COS(N72-2*O$6))))+4*((COS(O$6)/N72)^2*COS(2*O$6))</f>
        <v>1.8923949691417454</v>
      </c>
      <c r="P72">
        <f t="shared" ref="P72:P87" si="69">2*PI()*(Q$3-1)*$A72/Q$2</f>
        <v>5.5374198869244387</v>
      </c>
      <c r="Q72">
        <f t="shared" ref="Q72:Q87" si="70">2-4*EXP(-1*P72*Q$5)*((COS(Q$6)/P72*SIN(P72-Q$6)+((COS(Q$6)/P72)^2*COS(P72-2*Q$6))))+4*((COS(Q$6)/P72)^2*COS(2*Q$6))</f>
        <v>2.524770293159301</v>
      </c>
      <c r="S72">
        <f t="shared" si="54"/>
        <v>56.733870967741993</v>
      </c>
      <c r="T72">
        <f t="shared" si="54"/>
        <v>170.20161290322599</v>
      </c>
      <c r="U72">
        <f t="shared" si="54"/>
        <v>283.66935483870998</v>
      </c>
      <c r="V72">
        <f t="shared" si="54"/>
        <v>567.33870967741996</v>
      </c>
    </row>
    <row r="73" spans="1:22" x14ac:dyDescent="0.25">
      <c r="A73">
        <f t="shared" si="45"/>
        <v>12.599999999999987</v>
      </c>
      <c r="B73">
        <f t="shared" si="55"/>
        <v>1.3260662590802221</v>
      </c>
      <c r="C73">
        <f t="shared" si="56"/>
        <v>0.79701538225500146</v>
      </c>
      <c r="D73">
        <f t="shared" si="57"/>
        <v>2.6521325181605033</v>
      </c>
      <c r="E73">
        <f t="shared" si="58"/>
        <v>2.3615044264027443</v>
      </c>
      <c r="F73">
        <f t="shared" si="59"/>
        <v>13.260662590802516</v>
      </c>
      <c r="G73">
        <f t="shared" si="60"/>
        <v>1.8122614622618296</v>
      </c>
      <c r="H73">
        <f t="shared" si="61"/>
        <v>19.792033717615691</v>
      </c>
      <c r="I73">
        <f t="shared" si="62"/>
        <v>1.8407056698947881</v>
      </c>
      <c r="J73">
        <f t="shared" si="63"/>
        <v>9.8467829440874084</v>
      </c>
      <c r="K73">
        <f t="shared" si="64"/>
        <v>2.2452751653310705</v>
      </c>
      <c r="L73">
        <f t="shared" si="65"/>
        <v>7.8774263552699271</v>
      </c>
      <c r="M73">
        <f t="shared" si="66"/>
        <v>1.5583307471696117</v>
      </c>
      <c r="N73">
        <f t="shared" si="67"/>
        <v>6.5645219627249389</v>
      </c>
      <c r="O73">
        <f t="shared" si="68"/>
        <v>1.834473236815976</v>
      </c>
      <c r="P73">
        <f t="shared" si="69"/>
        <v>5.6267331109070904</v>
      </c>
      <c r="Q73">
        <f t="shared" si="70"/>
        <v>2.4601233162776879</v>
      </c>
      <c r="S73">
        <f t="shared" ref="S73:V88" si="71">1000*2*PI()*S$1*($Q$3-1)/$P73</f>
        <v>55.833333333333393</v>
      </c>
      <c r="T73">
        <f t="shared" si="71"/>
        <v>167.5000000000002</v>
      </c>
      <c r="U73">
        <f t="shared" si="71"/>
        <v>279.16666666666697</v>
      </c>
      <c r="V73">
        <f t="shared" si="71"/>
        <v>558.33333333333394</v>
      </c>
    </row>
    <row r="74" spans="1:22" x14ac:dyDescent="0.25">
      <c r="A74">
        <f t="shared" si="45"/>
        <v>12.799999999999986</v>
      </c>
      <c r="B74">
        <f t="shared" si="55"/>
        <v>1.3471149298592733</v>
      </c>
      <c r="C74">
        <f t="shared" si="56"/>
        <v>0.81992579691328116</v>
      </c>
      <c r="D74">
        <f t="shared" si="57"/>
        <v>2.6942298597186065</v>
      </c>
      <c r="E74">
        <f t="shared" si="58"/>
        <v>2.4056253569016963</v>
      </c>
      <c r="F74">
        <f t="shared" si="59"/>
        <v>13.471149298593032</v>
      </c>
      <c r="G74">
        <f t="shared" si="60"/>
        <v>1.7749498289936287</v>
      </c>
      <c r="H74">
        <f t="shared" si="61"/>
        <v>20.106192982974672</v>
      </c>
      <c r="I74">
        <f t="shared" si="62"/>
        <v>1.8176303506529874</v>
      </c>
      <c r="J74">
        <f t="shared" si="63"/>
        <v>10.003081086057051</v>
      </c>
      <c r="K74">
        <f t="shared" si="64"/>
        <v>2.2920245524483001</v>
      </c>
      <c r="L74">
        <f t="shared" si="65"/>
        <v>8.0024648688456406</v>
      </c>
      <c r="M74">
        <f t="shared" si="66"/>
        <v>1.5773559591878632</v>
      </c>
      <c r="N74">
        <f t="shared" si="67"/>
        <v>6.6687207240380335</v>
      </c>
      <c r="O74">
        <f t="shared" si="68"/>
        <v>1.7810384955462251</v>
      </c>
      <c r="P74">
        <f t="shared" si="69"/>
        <v>5.716046334889743</v>
      </c>
      <c r="Q74">
        <f t="shared" si="70"/>
        <v>2.3951055812241391</v>
      </c>
      <c r="S74">
        <f t="shared" si="71"/>
        <v>54.960937500000057</v>
      </c>
      <c r="T74">
        <f t="shared" si="71"/>
        <v>164.88281250000017</v>
      </c>
      <c r="U74">
        <f t="shared" si="71"/>
        <v>274.80468750000028</v>
      </c>
      <c r="V74">
        <f t="shared" si="71"/>
        <v>549.60937500000057</v>
      </c>
    </row>
    <row r="75" spans="1:22" x14ac:dyDescent="0.25">
      <c r="A75">
        <f t="shared" si="45"/>
        <v>12.999999999999986</v>
      </c>
      <c r="B75">
        <f t="shared" si="55"/>
        <v>1.3681636006383244</v>
      </c>
      <c r="C75">
        <f t="shared" si="56"/>
        <v>0.84304021696141751</v>
      </c>
      <c r="D75">
        <f t="shared" si="57"/>
        <v>2.7363272012767097</v>
      </c>
      <c r="E75">
        <f t="shared" si="58"/>
        <v>2.4488373761418165</v>
      </c>
      <c r="F75">
        <f t="shared" si="59"/>
        <v>13.681636006383547</v>
      </c>
      <c r="G75">
        <f t="shared" si="60"/>
        <v>1.7494181685035421</v>
      </c>
      <c r="H75">
        <f t="shared" si="61"/>
        <v>20.42035224833365</v>
      </c>
      <c r="I75">
        <f t="shared" si="62"/>
        <v>1.8137095312139833</v>
      </c>
      <c r="J75">
        <f t="shared" si="63"/>
        <v>10.159379228026692</v>
      </c>
      <c r="K75">
        <f t="shared" si="64"/>
        <v>2.3314250269845322</v>
      </c>
      <c r="L75">
        <f t="shared" si="65"/>
        <v>8.1275033824213523</v>
      </c>
      <c r="M75">
        <f t="shared" si="66"/>
        <v>1.6030511577730342</v>
      </c>
      <c r="N75">
        <f t="shared" si="67"/>
        <v>6.7729194853511272</v>
      </c>
      <c r="O75">
        <f t="shared" si="68"/>
        <v>1.7324423437959071</v>
      </c>
      <c r="P75">
        <f t="shared" si="69"/>
        <v>5.8053595588723947</v>
      </c>
      <c r="Q75">
        <f t="shared" si="70"/>
        <v>2.3301381011901241</v>
      </c>
      <c r="S75">
        <f t="shared" si="71"/>
        <v>54.115384615384677</v>
      </c>
      <c r="T75">
        <f t="shared" si="71"/>
        <v>162.34615384615404</v>
      </c>
      <c r="U75">
        <f t="shared" si="71"/>
        <v>270.57692307692338</v>
      </c>
      <c r="V75">
        <f t="shared" si="71"/>
        <v>541.15384615384676</v>
      </c>
    </row>
    <row r="76" spans="1:22" x14ac:dyDescent="0.25">
      <c r="A76">
        <f t="shared" si="45"/>
        <v>13.199999999999985</v>
      </c>
      <c r="B76">
        <f t="shared" si="55"/>
        <v>1.3892122714173754</v>
      </c>
      <c r="C76">
        <f t="shared" si="56"/>
        <v>0.86635200861471606</v>
      </c>
      <c r="D76">
        <f t="shared" si="57"/>
        <v>2.7784245428348129</v>
      </c>
      <c r="E76">
        <f t="shared" si="58"/>
        <v>2.4910981219351607</v>
      </c>
      <c r="F76">
        <f t="shared" si="59"/>
        <v>13.892122714174063</v>
      </c>
      <c r="G76">
        <f t="shared" si="60"/>
        <v>1.736366729787713</v>
      </c>
      <c r="H76">
        <f t="shared" si="61"/>
        <v>20.734511513692627</v>
      </c>
      <c r="I76">
        <f t="shared" si="62"/>
        <v>1.8287060227425771</v>
      </c>
      <c r="J76">
        <f t="shared" si="63"/>
        <v>10.315677369996331</v>
      </c>
      <c r="K76">
        <f t="shared" si="64"/>
        <v>2.3627584094826757</v>
      </c>
      <c r="L76">
        <f t="shared" si="65"/>
        <v>8.2525418959970658</v>
      </c>
      <c r="M76">
        <f t="shared" si="66"/>
        <v>1.6348184714119625</v>
      </c>
      <c r="N76">
        <f t="shared" si="67"/>
        <v>6.8771182466642209</v>
      </c>
      <c r="O76">
        <f t="shared" si="68"/>
        <v>1.6889843974485661</v>
      </c>
      <c r="P76">
        <f t="shared" si="69"/>
        <v>5.8946727828550465</v>
      </c>
      <c r="Q76">
        <f t="shared" si="70"/>
        <v>2.2656332222425317</v>
      </c>
      <c r="S76">
        <f t="shared" si="71"/>
        <v>53.295454545454611</v>
      </c>
      <c r="T76">
        <f t="shared" si="71"/>
        <v>159.88636363636382</v>
      </c>
      <c r="U76">
        <f t="shared" si="71"/>
        <v>266.47727272727303</v>
      </c>
      <c r="V76">
        <f t="shared" si="71"/>
        <v>532.95454545454606</v>
      </c>
    </row>
    <row r="77" spans="1:22" x14ac:dyDescent="0.25">
      <c r="A77">
        <f t="shared" si="45"/>
        <v>13.399999999999984</v>
      </c>
      <c r="B77">
        <f t="shared" si="55"/>
        <v>1.4102609421964265</v>
      </c>
      <c r="C77">
        <f t="shared" si="56"/>
        <v>0.88985448820457957</v>
      </c>
      <c r="D77">
        <f t="shared" si="57"/>
        <v>2.8205218843929161</v>
      </c>
      <c r="E77">
        <f t="shared" si="58"/>
        <v>2.5323666275742238</v>
      </c>
      <c r="F77">
        <f t="shared" si="59"/>
        <v>14.102609421964576</v>
      </c>
      <c r="G77">
        <f t="shared" si="60"/>
        <v>1.7359512685467116</v>
      </c>
      <c r="H77">
        <f t="shared" si="61"/>
        <v>21.048670779051605</v>
      </c>
      <c r="I77">
        <f t="shared" si="62"/>
        <v>1.8605930016975261</v>
      </c>
      <c r="J77">
        <f t="shared" si="63"/>
        <v>10.471975511965972</v>
      </c>
      <c r="K77">
        <f t="shared" si="64"/>
        <v>2.3855107764199373</v>
      </c>
      <c r="L77">
        <f t="shared" si="65"/>
        <v>8.3775804095727775</v>
      </c>
      <c r="M77">
        <f t="shared" si="66"/>
        <v>1.6719930771318769</v>
      </c>
      <c r="N77">
        <f t="shared" si="67"/>
        <v>6.9813170079773146</v>
      </c>
      <c r="O77">
        <f t="shared" si="68"/>
        <v>1.6509105981103283</v>
      </c>
      <c r="P77">
        <f t="shared" si="69"/>
        <v>5.9839860068376982</v>
      </c>
      <c r="Q77">
        <f t="shared" si="70"/>
        <v>2.2019921316733018</v>
      </c>
      <c r="S77">
        <f t="shared" si="71"/>
        <v>52.500000000000064</v>
      </c>
      <c r="T77">
        <f t="shared" si="71"/>
        <v>157.5000000000002</v>
      </c>
      <c r="U77">
        <f t="shared" si="71"/>
        <v>262.50000000000034</v>
      </c>
      <c r="V77">
        <f t="shared" si="71"/>
        <v>525.00000000000068</v>
      </c>
    </row>
    <row r="78" spans="1:22" x14ac:dyDescent="0.25">
      <c r="A78">
        <f t="shared" si="45"/>
        <v>13.599999999999984</v>
      </c>
      <c r="B78">
        <f t="shared" si="55"/>
        <v>1.4313096129754777</v>
      </c>
      <c r="C78">
        <f t="shared" si="56"/>
        <v>0.91354092435965195</v>
      </c>
      <c r="D78">
        <f t="shared" si="57"/>
        <v>2.8626192259510193</v>
      </c>
      <c r="E78">
        <f t="shared" si="58"/>
        <v>2.5726033695591211</v>
      </c>
      <c r="F78">
        <f t="shared" si="59"/>
        <v>14.313096129755095</v>
      </c>
      <c r="G78">
        <f t="shared" si="60"/>
        <v>1.7477917944018573</v>
      </c>
      <c r="H78">
        <f t="shared" si="61"/>
        <v>21.362830044410586</v>
      </c>
      <c r="I78">
        <f t="shared" si="62"/>
        <v>1.9057981243206412</v>
      </c>
      <c r="J78">
        <f t="shared" si="63"/>
        <v>10.628273653935615</v>
      </c>
      <c r="K78">
        <f t="shared" si="64"/>
        <v>2.3993784002554666</v>
      </c>
      <c r="L78">
        <f t="shared" si="65"/>
        <v>8.502618923148491</v>
      </c>
      <c r="M78">
        <f t="shared" si="66"/>
        <v>1.7138537571894019</v>
      </c>
      <c r="N78">
        <f t="shared" si="67"/>
        <v>7.0855157692904092</v>
      </c>
      <c r="O78">
        <f t="shared" si="68"/>
        <v>1.6184120307772327</v>
      </c>
      <c r="P78">
        <f t="shared" si="69"/>
        <v>6.0732992308203508</v>
      </c>
      <c r="Q78">
        <f t="shared" si="70"/>
        <v>2.1396024686893407</v>
      </c>
      <c r="S78">
        <f t="shared" si="71"/>
        <v>51.727941176470651</v>
      </c>
      <c r="T78">
        <f t="shared" si="71"/>
        <v>155.18382352941197</v>
      </c>
      <c r="U78">
        <f t="shared" si="71"/>
        <v>258.63970588235327</v>
      </c>
      <c r="V78">
        <f t="shared" si="71"/>
        <v>517.27941176470654</v>
      </c>
    </row>
    <row r="79" spans="1:22" x14ac:dyDescent="0.25">
      <c r="A79">
        <f t="shared" si="45"/>
        <v>13.799999999999983</v>
      </c>
      <c r="B79">
        <f t="shared" si="55"/>
        <v>1.4523582837545286</v>
      </c>
      <c r="C79">
        <f t="shared" si="56"/>
        <v>0.93740454020113861</v>
      </c>
      <c r="D79">
        <f t="shared" si="57"/>
        <v>2.9047165675091224</v>
      </c>
      <c r="E79">
        <f t="shared" si="58"/>
        <v>2.6117703132195786</v>
      </c>
      <c r="F79">
        <f t="shared" si="59"/>
        <v>14.523582837545611</v>
      </c>
      <c r="G79">
        <f t="shared" si="60"/>
        <v>1.7710032501383068</v>
      </c>
      <c r="H79">
        <f t="shared" si="61"/>
        <v>21.676989309769564</v>
      </c>
      <c r="I79">
        <f t="shared" si="62"/>
        <v>1.9595864332582658</v>
      </c>
      <c r="J79">
        <f t="shared" si="63"/>
        <v>10.784571795905256</v>
      </c>
      <c r="K79">
        <f t="shared" si="64"/>
        <v>2.4042689419866692</v>
      </c>
      <c r="L79">
        <f t="shared" si="65"/>
        <v>8.6276574367242045</v>
      </c>
      <c r="M79">
        <f t="shared" si="66"/>
        <v>1.7596340072197658</v>
      </c>
      <c r="N79">
        <f t="shared" si="67"/>
        <v>7.1897145306035029</v>
      </c>
      <c r="O79">
        <f t="shared" si="68"/>
        <v>1.5916242551422357</v>
      </c>
      <c r="P79">
        <f t="shared" si="69"/>
        <v>6.1626124548030026</v>
      </c>
      <c r="Q79">
        <f t="shared" si="70"/>
        <v>2.0788360521143927</v>
      </c>
      <c r="S79">
        <f t="shared" si="71"/>
        <v>50.978260869565283</v>
      </c>
      <c r="T79">
        <f t="shared" si="71"/>
        <v>152.93478260869585</v>
      </c>
      <c r="U79">
        <f t="shared" si="71"/>
        <v>254.89130434782643</v>
      </c>
      <c r="V79">
        <f t="shared" si="71"/>
        <v>509.78260869565287</v>
      </c>
    </row>
    <row r="80" spans="1:22" x14ac:dyDescent="0.25">
      <c r="A80">
        <f t="shared" ref="A80:A95" si="72">A79+0.2</f>
        <v>13.999999999999982</v>
      </c>
      <c r="B80">
        <f t="shared" si="55"/>
        <v>1.4734069545335799</v>
      </c>
      <c r="C80">
        <f t="shared" si="56"/>
        <v>0.96143851555153126</v>
      </c>
      <c r="D80">
        <f t="shared" si="57"/>
        <v>2.9468139090672252</v>
      </c>
      <c r="E80">
        <f t="shared" si="58"/>
        <v>2.6498309561732847</v>
      </c>
      <c r="F80">
        <f t="shared" si="59"/>
        <v>14.734069545336125</v>
      </c>
      <c r="G80">
        <f t="shared" si="60"/>
        <v>1.8042463119833902</v>
      </c>
      <c r="H80">
        <f t="shared" si="61"/>
        <v>21.991148575128541</v>
      </c>
      <c r="I80">
        <f t="shared" si="62"/>
        <v>2.0165422340640533</v>
      </c>
      <c r="J80">
        <f t="shared" si="63"/>
        <v>10.940869937874897</v>
      </c>
      <c r="K80">
        <f t="shared" si="64"/>
        <v>2.4002979701358571</v>
      </c>
      <c r="L80">
        <f t="shared" si="65"/>
        <v>8.7526959502999162</v>
      </c>
      <c r="M80">
        <f t="shared" si="66"/>
        <v>1.8085335372290963</v>
      </c>
      <c r="N80">
        <f t="shared" si="67"/>
        <v>7.2939132919165965</v>
      </c>
      <c r="O80">
        <f t="shared" si="68"/>
        <v>1.5706271500517615</v>
      </c>
      <c r="P80">
        <f t="shared" si="69"/>
        <v>6.2519256787856543</v>
      </c>
      <c r="Q80">
        <f t="shared" si="70"/>
        <v>2.0200467388731971</v>
      </c>
      <c r="S80">
        <f t="shared" si="71"/>
        <v>50.250000000000071</v>
      </c>
      <c r="T80">
        <f t="shared" si="71"/>
        <v>150.7500000000002</v>
      </c>
      <c r="U80">
        <f t="shared" si="71"/>
        <v>251.25000000000034</v>
      </c>
      <c r="V80">
        <f t="shared" si="71"/>
        <v>502.50000000000068</v>
      </c>
    </row>
    <row r="81" spans="1:22" x14ac:dyDescent="0.25">
      <c r="A81">
        <f t="shared" si="72"/>
        <v>14.199999999999982</v>
      </c>
      <c r="B81">
        <f t="shared" si="55"/>
        <v>1.4944556253126309</v>
      </c>
      <c r="C81">
        <f t="shared" si="56"/>
        <v>0.98563598915595829</v>
      </c>
      <c r="D81">
        <f t="shared" si="57"/>
        <v>2.9889112506253284</v>
      </c>
      <c r="E81">
        <f t="shared" si="58"/>
        <v>2.6867503695653872</v>
      </c>
      <c r="F81">
        <f t="shared" si="59"/>
        <v>14.94455625312664</v>
      </c>
      <c r="G81">
        <f t="shared" si="60"/>
        <v>1.8457957195694252</v>
      </c>
      <c r="H81">
        <f t="shared" si="61"/>
        <v>22.305307840487519</v>
      </c>
      <c r="I81">
        <f t="shared" si="62"/>
        <v>2.0711019101109582</v>
      </c>
      <c r="J81">
        <f t="shared" si="63"/>
        <v>11.097168079844536</v>
      </c>
      <c r="K81">
        <f t="shared" si="64"/>
        <v>2.3877809802814829</v>
      </c>
      <c r="L81">
        <f t="shared" si="65"/>
        <v>8.8777344638756297</v>
      </c>
      <c r="M81">
        <f t="shared" si="66"/>
        <v>1.8597300037492801</v>
      </c>
      <c r="N81">
        <f t="shared" si="67"/>
        <v>7.3981120532296902</v>
      </c>
      <c r="O81">
        <f t="shared" si="68"/>
        <v>1.5554452659049911</v>
      </c>
      <c r="P81">
        <f t="shared" si="69"/>
        <v>6.341238902768306</v>
      </c>
      <c r="Q81">
        <f t="shared" si="70"/>
        <v>1.9635684260403825</v>
      </c>
      <c r="S81">
        <f t="shared" si="71"/>
        <v>49.542253521126831</v>
      </c>
      <c r="T81">
        <f t="shared" si="71"/>
        <v>148.62676056338051</v>
      </c>
      <c r="U81">
        <f t="shared" si="71"/>
        <v>247.71126760563416</v>
      </c>
      <c r="V81">
        <f t="shared" si="71"/>
        <v>495.42253521126833</v>
      </c>
    </row>
    <row r="82" spans="1:22" x14ac:dyDescent="0.25">
      <c r="A82">
        <f t="shared" si="72"/>
        <v>14.399999999999981</v>
      </c>
      <c r="B82">
        <f t="shared" si="55"/>
        <v>1.515504296091682</v>
      </c>
      <c r="C82">
        <f t="shared" si="56"/>
        <v>1.0099900609153989</v>
      </c>
      <c r="D82">
        <f t="shared" si="57"/>
        <v>3.0310085921834315</v>
      </c>
      <c r="E82">
        <f t="shared" si="58"/>
        <v>2.7224952370372066</v>
      </c>
      <c r="F82">
        <f t="shared" si="59"/>
        <v>15.155042960917157</v>
      </c>
      <c r="G82">
        <f t="shared" si="60"/>
        <v>1.8936228863044271</v>
      </c>
      <c r="H82">
        <f t="shared" si="61"/>
        <v>22.6194671058465</v>
      </c>
      <c r="I82">
        <f t="shared" si="62"/>
        <v>2.1180861351662652</v>
      </c>
      <c r="J82">
        <f t="shared" si="63"/>
        <v>11.253466221814179</v>
      </c>
      <c r="K82">
        <f t="shared" si="64"/>
        <v>2.3672211840077844</v>
      </c>
      <c r="L82">
        <f t="shared" si="65"/>
        <v>9.0027729774513432</v>
      </c>
      <c r="M82">
        <f t="shared" si="66"/>
        <v>1.9123908106468217</v>
      </c>
      <c r="N82">
        <f t="shared" si="67"/>
        <v>7.5023108145427857</v>
      </c>
      <c r="O82">
        <f t="shared" si="68"/>
        <v>1.5460486751644529</v>
      </c>
      <c r="P82">
        <f t="shared" si="69"/>
        <v>6.4305521267509587</v>
      </c>
      <c r="Q82">
        <f t="shared" si="70"/>
        <v>1.9097132081693862</v>
      </c>
      <c r="S82">
        <f t="shared" si="71"/>
        <v>48.854166666666735</v>
      </c>
      <c r="T82">
        <f t="shared" si="71"/>
        <v>146.5625000000002</v>
      </c>
      <c r="U82">
        <f t="shared" si="71"/>
        <v>244.27083333333368</v>
      </c>
      <c r="V82">
        <f t="shared" si="71"/>
        <v>488.54166666666737</v>
      </c>
    </row>
    <row r="83" spans="1:22" x14ac:dyDescent="0.25">
      <c r="A83">
        <f t="shared" si="72"/>
        <v>14.59999999999998</v>
      </c>
      <c r="B83">
        <f t="shared" si="55"/>
        <v>1.536552966870733</v>
      </c>
      <c r="C83">
        <f t="shared" si="56"/>
        <v>1.0344937941309611</v>
      </c>
      <c r="D83">
        <f t="shared" si="57"/>
        <v>3.0731059337415347</v>
      </c>
      <c r="E83">
        <f t="shared" si="58"/>
        <v>2.7570338913756123</v>
      </c>
      <c r="F83">
        <f t="shared" si="59"/>
        <v>15.365529668707673</v>
      </c>
      <c r="G83">
        <f t="shared" si="60"/>
        <v>1.9454890297113108</v>
      </c>
      <c r="H83">
        <f t="shared" si="61"/>
        <v>22.933626371205477</v>
      </c>
      <c r="I83">
        <f t="shared" si="62"/>
        <v>2.1531813447291328</v>
      </c>
      <c r="J83">
        <f t="shared" si="63"/>
        <v>11.40976436378382</v>
      </c>
      <c r="K83">
        <f t="shared" si="64"/>
        <v>2.3392934234878715</v>
      </c>
      <c r="L83">
        <f t="shared" si="65"/>
        <v>9.1278114910270549</v>
      </c>
      <c r="M83">
        <f t="shared" si="66"/>
        <v>1.9656848174718384</v>
      </c>
      <c r="N83">
        <f t="shared" si="67"/>
        <v>7.6065095758558794</v>
      </c>
      <c r="O83">
        <f t="shared" si="68"/>
        <v>1.5423543066565035</v>
      </c>
      <c r="P83">
        <f t="shared" si="69"/>
        <v>6.5198653507336104</v>
      </c>
      <c r="Q83">
        <f t="shared" si="70"/>
        <v>1.8587697004780475</v>
      </c>
      <c r="S83">
        <f t="shared" si="71"/>
        <v>48.184931506849381</v>
      </c>
      <c r="T83">
        <f t="shared" si="71"/>
        <v>144.55479452054817</v>
      </c>
      <c r="U83">
        <f t="shared" si="71"/>
        <v>240.92465753424693</v>
      </c>
      <c r="V83">
        <f t="shared" si="71"/>
        <v>481.84931506849387</v>
      </c>
    </row>
    <row r="84" spans="1:22" x14ac:dyDescent="0.25">
      <c r="A84">
        <f t="shared" si="72"/>
        <v>14.799999999999979</v>
      </c>
      <c r="B84">
        <f t="shared" si="55"/>
        <v>1.5576016376497843</v>
      </c>
      <c r="C84">
        <f t="shared" si="56"/>
        <v>1.0591402177584586</v>
      </c>
      <c r="D84">
        <f t="shared" si="57"/>
        <v>3.1152032752996375</v>
      </c>
      <c r="E84">
        <f t="shared" si="58"/>
        <v>2.7903363487979336</v>
      </c>
      <c r="F84">
        <f t="shared" si="59"/>
        <v>15.576016376498188</v>
      </c>
      <c r="G84">
        <f t="shared" si="60"/>
        <v>1.999044714814203</v>
      </c>
      <c r="H84">
        <f t="shared" si="61"/>
        <v>23.247785636564455</v>
      </c>
      <c r="I84">
        <f t="shared" si="62"/>
        <v>2.1733263891931585</v>
      </c>
      <c r="J84">
        <f t="shared" si="63"/>
        <v>11.566062505753461</v>
      </c>
      <c r="K84">
        <f t="shared" si="64"/>
        <v>2.3048246460407755</v>
      </c>
      <c r="L84">
        <f t="shared" si="65"/>
        <v>9.2528500046027684</v>
      </c>
      <c r="M84">
        <f t="shared" si="66"/>
        <v>2.0187937978075201</v>
      </c>
      <c r="N84">
        <f t="shared" si="67"/>
        <v>7.7107083371689731</v>
      </c>
      <c r="O84">
        <f t="shared" si="68"/>
        <v>1.5442277450260495</v>
      </c>
      <c r="P84">
        <f t="shared" si="69"/>
        <v>6.6091785747162621</v>
      </c>
      <c r="Q84">
        <f t="shared" si="70"/>
        <v>1.8110015372655939</v>
      </c>
      <c r="S84">
        <f t="shared" si="71"/>
        <v>47.533783783783853</v>
      </c>
      <c r="T84">
        <f t="shared" si="71"/>
        <v>142.60135135135158</v>
      </c>
      <c r="U84">
        <f t="shared" si="71"/>
        <v>237.66891891891927</v>
      </c>
      <c r="V84">
        <f t="shared" si="71"/>
        <v>475.33783783783855</v>
      </c>
    </row>
    <row r="85" spans="1:22" x14ac:dyDescent="0.25">
      <c r="A85">
        <f t="shared" si="72"/>
        <v>14.999999999999979</v>
      </c>
      <c r="B85">
        <f t="shared" si="55"/>
        <v>1.5786503084288352</v>
      </c>
      <c r="C85">
        <f t="shared" si="56"/>
        <v>1.0839223286724804</v>
      </c>
      <c r="D85">
        <f t="shared" si="57"/>
        <v>3.1573006168577407</v>
      </c>
      <c r="E85">
        <f t="shared" si="58"/>
        <v>2.8223743408307769</v>
      </c>
      <c r="F85">
        <f t="shared" si="59"/>
        <v>15.786503084288704</v>
      </c>
      <c r="G85">
        <f t="shared" si="60"/>
        <v>2.0519315327349843</v>
      </c>
      <c r="H85">
        <f t="shared" si="61"/>
        <v>23.561944901923432</v>
      </c>
      <c r="I85">
        <f t="shared" si="62"/>
        <v>2.1769703345792548</v>
      </c>
      <c r="J85">
        <f t="shared" si="63"/>
        <v>11.722360647723102</v>
      </c>
      <c r="K85">
        <f t="shared" si="64"/>
        <v>2.2647714403408643</v>
      </c>
      <c r="L85">
        <f t="shared" si="65"/>
        <v>9.3778885181784801</v>
      </c>
      <c r="M85">
        <f t="shared" si="66"/>
        <v>2.0709234957614746</v>
      </c>
      <c r="N85">
        <f t="shared" si="67"/>
        <v>7.8149070984820668</v>
      </c>
      <c r="O85">
        <f t="shared" si="68"/>
        <v>1.5514854726104264</v>
      </c>
      <c r="P85">
        <f t="shared" si="69"/>
        <v>6.6984917986989139</v>
      </c>
      <c r="Q85">
        <f t="shared" si="70"/>
        <v>1.7666460536792195</v>
      </c>
      <c r="S85">
        <f t="shared" si="71"/>
        <v>46.900000000000077</v>
      </c>
      <c r="T85">
        <f t="shared" si="71"/>
        <v>140.70000000000022</v>
      </c>
      <c r="U85">
        <f t="shared" si="71"/>
        <v>234.50000000000037</v>
      </c>
      <c r="V85">
        <f t="shared" si="71"/>
        <v>469.00000000000074</v>
      </c>
    </row>
    <row r="86" spans="1:22" x14ac:dyDescent="0.25">
      <c r="A86">
        <f t="shared" si="72"/>
        <v>15.199999999999978</v>
      </c>
      <c r="B86">
        <f t="shared" si="55"/>
        <v>1.5996989792078864</v>
      </c>
      <c r="C86">
        <f t="shared" si="56"/>
        <v>1.1088330939391862</v>
      </c>
      <c r="D86">
        <f t="shared" si="57"/>
        <v>3.1993979584158443</v>
      </c>
      <c r="E86">
        <f t="shared" si="58"/>
        <v>2.853121343744661</v>
      </c>
      <c r="F86">
        <f t="shared" si="59"/>
        <v>15.996989792079217</v>
      </c>
      <c r="G86">
        <f t="shared" si="60"/>
        <v>2.1018816448433335</v>
      </c>
      <c r="H86">
        <f t="shared" si="61"/>
        <v>23.87610416728241</v>
      </c>
      <c r="I86">
        <f t="shared" si="62"/>
        <v>2.1641803650328453</v>
      </c>
      <c r="J86">
        <f t="shared" si="63"/>
        <v>11.878658789692741</v>
      </c>
      <c r="K86">
        <f t="shared" si="64"/>
        <v>2.2201951911934241</v>
      </c>
      <c r="L86">
        <f t="shared" si="65"/>
        <v>9.5029270317541936</v>
      </c>
      <c r="M86">
        <f t="shared" si="66"/>
        <v>2.1213141364272068</v>
      </c>
      <c r="N86">
        <f t="shared" si="67"/>
        <v>7.9191058597951605</v>
      </c>
      <c r="O86">
        <f t="shared" si="68"/>
        <v>1.5638975271495137</v>
      </c>
      <c r="P86">
        <f t="shared" si="69"/>
        <v>6.7878050226815656</v>
      </c>
      <c r="Q86">
        <f t="shared" si="70"/>
        <v>1.7259131576461717</v>
      </c>
      <c r="S86">
        <f t="shared" si="71"/>
        <v>46.282894736842181</v>
      </c>
      <c r="T86">
        <f t="shared" si="71"/>
        <v>138.84868421052656</v>
      </c>
      <c r="U86">
        <f t="shared" si="71"/>
        <v>231.41447368421092</v>
      </c>
      <c r="V86">
        <f t="shared" si="71"/>
        <v>462.82894736842184</v>
      </c>
    </row>
    <row r="87" spans="1:22" x14ac:dyDescent="0.25">
      <c r="A87">
        <f t="shared" si="72"/>
        <v>15.399999999999977</v>
      </c>
      <c r="B87">
        <f t="shared" si="55"/>
        <v>1.6207476499869373</v>
      </c>
      <c r="C87">
        <f t="shared" si="56"/>
        <v>1.1338654530970065</v>
      </c>
      <c r="D87">
        <f t="shared" si="57"/>
        <v>3.2414952999739475</v>
      </c>
      <c r="E87">
        <f t="shared" si="58"/>
        <v>2.8825526055099839</v>
      </c>
      <c r="F87">
        <f t="shared" si="59"/>
        <v>16.207476499869735</v>
      </c>
      <c r="G87">
        <f t="shared" si="60"/>
        <v>2.1468111062320556</v>
      </c>
      <c r="H87">
        <f t="shared" si="61"/>
        <v>24.190263432641395</v>
      </c>
      <c r="I87">
        <f t="shared" si="62"/>
        <v>2.1365933893158671</v>
      </c>
      <c r="J87">
        <f t="shared" si="63"/>
        <v>12.034956931662384</v>
      </c>
      <c r="K87">
        <f t="shared" si="64"/>
        <v>2.1722354518913654</v>
      </c>
      <c r="L87">
        <f t="shared" si="65"/>
        <v>9.6279655453299071</v>
      </c>
      <c r="M87">
        <f t="shared" si="66"/>
        <v>2.169250255708711</v>
      </c>
      <c r="N87">
        <f t="shared" si="67"/>
        <v>8.0233046211082559</v>
      </c>
      <c r="O87">
        <f t="shared" si="68"/>
        <v>1.5811905451870678</v>
      </c>
      <c r="P87">
        <f t="shared" si="69"/>
        <v>6.8771182466642191</v>
      </c>
      <c r="Q87">
        <f t="shared" si="70"/>
        <v>1.6889843974485668</v>
      </c>
      <c r="S87">
        <f t="shared" si="71"/>
        <v>45.681818181818251</v>
      </c>
      <c r="T87">
        <f t="shared" si="71"/>
        <v>137.04545454545476</v>
      </c>
      <c r="U87">
        <f t="shared" si="71"/>
        <v>228.40909090909125</v>
      </c>
      <c r="V87">
        <f t="shared" si="71"/>
        <v>456.8181818181825</v>
      </c>
    </row>
    <row r="88" spans="1:22" x14ac:dyDescent="0.25">
      <c r="A88">
        <f t="shared" si="72"/>
        <v>15.599999999999977</v>
      </c>
      <c r="B88">
        <f t="shared" ref="B88:B103" si="73">2*PI()*(C$3-1)*$A88/C$2</f>
        <v>1.6417963207659885</v>
      </c>
      <c r="C88">
        <f t="shared" ref="C88:C103" si="74">2-4*EXP(-1*B88*C$5)*((COS(C$6)/B88*SIN(B88-C$6)+((COS(C$6)/B88)^2*COS(B88-2*C$6))))+4*((COS(C$6)/B88)^2*COS(2*C$6))</f>
        <v>1.1590123204444747</v>
      </c>
      <c r="D88">
        <f t="shared" ref="D88:D103" si="75">2*PI()*(E$3-1)*$A88/E$2</f>
        <v>3.2835926415320502</v>
      </c>
      <c r="E88">
        <f t="shared" ref="E88:E103" si="76">2-4*EXP(-1*D88*E$5)*((COS(E$6)/D88*SIN(D88-E$6)+((COS(E$6)/D88)^2*COS(D88-2*E$6))))+4*((COS(E$6)/D88)^2*COS(2*E$6))</f>
        <v>2.9106451702434679</v>
      </c>
      <c r="F88">
        <f t="shared" ref="F88:F103" si="77">2*PI()*(G$3-1)*$A88/G$2</f>
        <v>16.41796320766025</v>
      </c>
      <c r="G88">
        <f t="shared" ref="G88:G103" si="78">2-4*EXP(-1*F88*G$5)*((COS(G$6)/F88*SIN(F88-G$6)+((COS(G$6)/F88)^2*COS(F88-2*G$6))))+4*((COS(G$6)/F88)^2*COS(2*G$6))</f>
        <v>2.1849032300241844</v>
      </c>
      <c r="H88">
        <f t="shared" ref="H88:H103" si="79">2*PI()*(I$3-1)*$A88/I$2</f>
        <v>24.504422698000372</v>
      </c>
      <c r="I88">
        <f t="shared" ref="I88:I103" si="80">2-4*EXP(-1*H88*I$5)*((COS(I$6)/H88*SIN(H88-I$6)+((COS(I$6)/H88)^2*COS(H88-2*I$6))))+4*((COS(I$6)/H88)^2*COS(2*I$6))</f>
        <v>2.0972198492370682</v>
      </c>
      <c r="J88">
        <f t="shared" ref="J88:J103" si="81">2*PI()*(K$3-1)*$A88/K$2</f>
        <v>12.191255073632025</v>
      </c>
      <c r="K88">
        <f t="shared" ref="K88:K103" si="82">2-4*EXP(-1*J88*K$5)*((COS(K$6)/J88*SIN(J88-K$6)+((COS(K$6)/J88)^2*COS(J88-2*K$6))))+4*((COS(K$6)/J88)^2*COS(2*K$6))</f>
        <v>2.1220821614053906</v>
      </c>
      <c r="L88">
        <f t="shared" ref="L88:L103" si="83">2*PI()*(M$3-1)*$A88/M$2</f>
        <v>9.7530040589056188</v>
      </c>
      <c r="M88">
        <f t="shared" ref="M88:M103" si="84">2-4*EXP(-1*L88*M$5)*((COS(M$6)/L88*SIN(L88-M$6)+((COS(M$6)/L88)^2*COS(L88-2*M$6))))+4*((COS(M$6)/L88)^2*COS(2*M$6))</f>
        <v>2.2140697261914162</v>
      </c>
      <c r="N88">
        <f t="shared" ref="N88:N103" si="85">2*PI()*(O$3-1)*$A88/O$2</f>
        <v>8.1275033824213487</v>
      </c>
      <c r="O88">
        <f t="shared" ref="O88:O103" si="86">2-4*EXP(-1*N88*O$5)*((COS(O$6)/N88*SIN(N88-O$6)+((COS(O$6)/N88)^2*COS(N88-2*O$6))))+4*((COS(O$6)/N88)^2*COS(2*O$6))</f>
        <v>1.6030511577730333</v>
      </c>
      <c r="P88">
        <f t="shared" ref="P88:P103" si="87">2*PI()*(Q$3-1)*$A88/Q$2</f>
        <v>6.9664314706468708</v>
      </c>
      <c r="Q88">
        <f t="shared" ref="Q88:Q103" si="88">2-4*EXP(-1*P88*Q$5)*((COS(Q$6)/P88*SIN(P88-Q$6)+((COS(Q$6)/P88)^2*COS(P88-2*Q$6))))+4*((COS(Q$6)/P88)^2*COS(2*Q$6))</f>
        <v>1.6560122290523747</v>
      </c>
      <c r="S88">
        <f t="shared" si="71"/>
        <v>45.096153846153911</v>
      </c>
      <c r="T88">
        <f t="shared" si="71"/>
        <v>135.28846153846175</v>
      </c>
      <c r="U88">
        <f t="shared" si="71"/>
        <v>225.48076923076957</v>
      </c>
      <c r="V88">
        <f t="shared" si="71"/>
        <v>450.96153846153913</v>
      </c>
    </row>
    <row r="89" spans="1:22" x14ac:dyDescent="0.25">
      <c r="A89">
        <f t="shared" si="72"/>
        <v>15.799999999999976</v>
      </c>
      <c r="B89">
        <f t="shared" si="73"/>
        <v>1.6628449915450396</v>
      </c>
      <c r="C89">
        <f t="shared" si="74"/>
        <v>1.1842665873343865</v>
      </c>
      <c r="D89">
        <f t="shared" si="75"/>
        <v>3.3256899830901534</v>
      </c>
      <c r="E89">
        <f t="shared" si="76"/>
        <v>2.9373779001179172</v>
      </c>
      <c r="F89">
        <f t="shared" si="77"/>
        <v>16.628449915450766</v>
      </c>
      <c r="G89">
        <f t="shared" si="78"/>
        <v>2.2146787485889137</v>
      </c>
      <c r="H89">
        <f t="shared" si="79"/>
        <v>24.81858196335935</v>
      </c>
      <c r="I89">
        <f t="shared" si="80"/>
        <v>2.0501219682574288</v>
      </c>
      <c r="J89">
        <f t="shared" si="81"/>
        <v>12.347553215601666</v>
      </c>
      <c r="K89">
        <f t="shared" si="82"/>
        <v>2.0709473476188109</v>
      </c>
      <c r="L89">
        <f t="shared" si="83"/>
        <v>9.8780425724813323</v>
      </c>
      <c r="M89">
        <f t="shared" si="84"/>
        <v>2.2551718685834938</v>
      </c>
      <c r="N89">
        <f t="shared" si="85"/>
        <v>8.2317021437344433</v>
      </c>
      <c r="O89">
        <f t="shared" si="86"/>
        <v>1.6291297021762248</v>
      </c>
      <c r="P89">
        <f t="shared" si="87"/>
        <v>7.0557446946295226</v>
      </c>
      <c r="Q89">
        <f t="shared" si="88"/>
        <v>1.6271194859187068</v>
      </c>
      <c r="S89">
        <f t="shared" ref="S89:V104" si="89">1000*2*PI()*S$1*($Q$3-1)/$P89</f>
        <v>44.52531645569627</v>
      </c>
      <c r="T89">
        <f t="shared" si="89"/>
        <v>133.57594936708884</v>
      </c>
      <c r="U89">
        <f t="shared" si="89"/>
        <v>222.62658227848138</v>
      </c>
      <c r="V89">
        <f t="shared" si="89"/>
        <v>445.25316455696276</v>
      </c>
    </row>
    <row r="90" spans="1:22" x14ac:dyDescent="0.25">
      <c r="A90">
        <f t="shared" si="72"/>
        <v>15.999999999999975</v>
      </c>
      <c r="B90">
        <f t="shared" si="73"/>
        <v>1.6838936623240908</v>
      </c>
      <c r="C90">
        <f t="shared" si="74"/>
        <v>1.2096211244734842</v>
      </c>
      <c r="D90">
        <f t="shared" si="75"/>
        <v>3.3677873246482566</v>
      </c>
      <c r="E90">
        <f t="shared" si="76"/>
        <v>2.9627314947118086</v>
      </c>
      <c r="F90">
        <f t="shared" si="77"/>
        <v>16.838936623241281</v>
      </c>
      <c r="G90">
        <f t="shared" si="78"/>
        <v>2.2350501459759409</v>
      </c>
      <c r="H90">
        <f t="shared" si="79"/>
        <v>25.132741228718327</v>
      </c>
      <c r="I90">
        <f t="shared" si="80"/>
        <v>2.0000000000000031</v>
      </c>
      <c r="J90">
        <f t="shared" si="81"/>
        <v>12.503851357571307</v>
      </c>
      <c r="K90">
        <f t="shared" si="82"/>
        <v>2.0200369574038515</v>
      </c>
      <c r="L90">
        <f t="shared" si="83"/>
        <v>10.003081086057044</v>
      </c>
      <c r="M90">
        <f t="shared" si="84"/>
        <v>2.2920245524482983</v>
      </c>
      <c r="N90">
        <f t="shared" si="85"/>
        <v>8.3359009050475361</v>
      </c>
      <c r="O90">
        <f t="shared" si="86"/>
        <v>1.6590442107856627</v>
      </c>
      <c r="P90">
        <f t="shared" si="87"/>
        <v>7.1450579186121743</v>
      </c>
      <c r="Q90">
        <f t="shared" si="88"/>
        <v>1.6023990526344067</v>
      </c>
      <c r="S90">
        <f t="shared" si="89"/>
        <v>43.968750000000071</v>
      </c>
      <c r="T90">
        <f t="shared" si="89"/>
        <v>131.90625000000023</v>
      </c>
      <c r="U90">
        <f t="shared" si="89"/>
        <v>219.84375000000037</v>
      </c>
      <c r="V90">
        <f t="shared" si="89"/>
        <v>439.68750000000074</v>
      </c>
    </row>
    <row r="91" spans="1:22" x14ac:dyDescent="0.25">
      <c r="A91">
        <f t="shared" si="72"/>
        <v>16.199999999999974</v>
      </c>
      <c r="B91">
        <f t="shared" si="73"/>
        <v>1.7049423331031417</v>
      </c>
      <c r="C91">
        <f t="shared" si="74"/>
        <v>1.2350687842268682</v>
      </c>
      <c r="D91">
        <f t="shared" si="75"/>
        <v>3.4098846662063593</v>
      </c>
      <c r="E91">
        <f t="shared" si="76"/>
        <v>2.9866885077790153</v>
      </c>
      <c r="F91">
        <f t="shared" si="77"/>
        <v>17.049423331031797</v>
      </c>
      <c r="G91">
        <f t="shared" si="78"/>
        <v>2.2453582499403231</v>
      </c>
      <c r="H91">
        <f t="shared" si="79"/>
        <v>25.446900494077305</v>
      </c>
      <c r="I91">
        <f t="shared" si="80"/>
        <v>1.9517279305473554</v>
      </c>
      <c r="J91">
        <f t="shared" si="81"/>
        <v>12.660149499540946</v>
      </c>
      <c r="K91">
        <f t="shared" si="82"/>
        <v>1.9705234397723257</v>
      </c>
      <c r="L91">
        <f t="shared" si="83"/>
        <v>10.128119599632758</v>
      </c>
      <c r="M91">
        <f t="shared" si="84"/>
        <v>2.3241702052900175</v>
      </c>
      <c r="N91">
        <f t="shared" si="85"/>
        <v>8.4400996663606307</v>
      </c>
      <c r="O91">
        <f t="shared" si="86"/>
        <v>1.6923846362377697</v>
      </c>
      <c r="P91">
        <f t="shared" si="87"/>
        <v>7.2343711425948261</v>
      </c>
      <c r="Q91">
        <f t="shared" si="88"/>
        <v>1.5819137423094616</v>
      </c>
      <c r="S91">
        <f t="shared" si="89"/>
        <v>43.425925925926002</v>
      </c>
      <c r="T91">
        <f t="shared" si="89"/>
        <v>130.277777777778</v>
      </c>
      <c r="U91">
        <f t="shared" si="89"/>
        <v>217.12962962963002</v>
      </c>
      <c r="V91">
        <f t="shared" si="89"/>
        <v>434.25925925926003</v>
      </c>
    </row>
    <row r="92" spans="1:22" x14ac:dyDescent="0.25">
      <c r="A92">
        <f t="shared" si="72"/>
        <v>16.399999999999974</v>
      </c>
      <c r="B92">
        <f t="shared" si="73"/>
        <v>1.7259910038821928</v>
      </c>
      <c r="C92">
        <f t="shared" si="74"/>
        <v>1.2606024029263376</v>
      </c>
      <c r="D92">
        <f t="shared" si="75"/>
        <v>3.451982007764463</v>
      </c>
      <c r="E92">
        <f t="shared" si="76"/>
        <v>3.0092333614226776</v>
      </c>
      <c r="F92">
        <f t="shared" si="77"/>
        <v>17.259910038822312</v>
      </c>
      <c r="G92">
        <f t="shared" si="78"/>
        <v>2.2453899505521226</v>
      </c>
      <c r="H92">
        <f t="shared" si="79"/>
        <v>25.761059759436286</v>
      </c>
      <c r="I92">
        <f t="shared" si="80"/>
        <v>1.9098838904683029</v>
      </c>
      <c r="J92">
        <f t="shared" si="81"/>
        <v>12.816447641510589</v>
      </c>
      <c r="K92">
        <f t="shared" si="82"/>
        <v>1.9235196801531012</v>
      </c>
      <c r="L92">
        <f t="shared" si="83"/>
        <v>10.253158113208471</v>
      </c>
      <c r="M92">
        <f t="shared" si="84"/>
        <v>2.3512306653150854</v>
      </c>
      <c r="N92">
        <f t="shared" si="85"/>
        <v>8.5442984276737253</v>
      </c>
      <c r="O92">
        <f t="shared" si="86"/>
        <v>1.7287172700724664</v>
      </c>
      <c r="P92">
        <f t="shared" si="87"/>
        <v>7.3236843665774787</v>
      </c>
      <c r="Q92">
        <f t="shared" si="88"/>
        <v>1.5656963763106106</v>
      </c>
      <c r="S92">
        <f t="shared" si="89"/>
        <v>42.896341463414707</v>
      </c>
      <c r="T92">
        <f t="shared" si="89"/>
        <v>128.68902439024413</v>
      </c>
      <c r="U92">
        <f t="shared" si="89"/>
        <v>214.48170731707353</v>
      </c>
      <c r="V92">
        <f t="shared" si="89"/>
        <v>428.96341463414706</v>
      </c>
    </row>
    <row r="93" spans="1:22" x14ac:dyDescent="0.25">
      <c r="A93">
        <f t="shared" si="72"/>
        <v>16.599999999999973</v>
      </c>
      <c r="B93">
        <f t="shared" si="73"/>
        <v>1.7470396746612438</v>
      </c>
      <c r="C93">
        <f t="shared" si="74"/>
        <v>1.2862148031818472</v>
      </c>
      <c r="D93">
        <f t="shared" si="75"/>
        <v>3.4940793493225657</v>
      </c>
      <c r="E93">
        <f t="shared" si="76"/>
        <v>3.0303523576610303</v>
      </c>
      <c r="F93">
        <f t="shared" si="77"/>
        <v>17.470396746612828</v>
      </c>
      <c r="G93">
        <f t="shared" si="78"/>
        <v>2.2353767221999825</v>
      </c>
      <c r="H93">
        <f t="shared" si="79"/>
        <v>26.075219024795263</v>
      </c>
      <c r="I93">
        <f t="shared" si="80"/>
        <v>1.8783199764686065</v>
      </c>
      <c r="J93">
        <f t="shared" si="81"/>
        <v>12.97274578348023</v>
      </c>
      <c r="K93">
        <f t="shared" si="82"/>
        <v>1.8800548428787947</v>
      </c>
      <c r="L93">
        <f t="shared" si="83"/>
        <v>10.378196626784183</v>
      </c>
      <c r="M93">
        <f t="shared" si="84"/>
        <v>2.3729108301360116</v>
      </c>
      <c r="N93">
        <f t="shared" si="85"/>
        <v>8.6484971889868199</v>
      </c>
      <c r="O93">
        <f t="shared" si="86"/>
        <v>1.7675893109068239</v>
      </c>
      <c r="P93">
        <f t="shared" si="87"/>
        <v>7.4129975905601304</v>
      </c>
      <c r="Q93">
        <f t="shared" si="88"/>
        <v>1.5537500635430344</v>
      </c>
      <c r="S93">
        <f t="shared" si="89"/>
        <v>42.37951807228923</v>
      </c>
      <c r="T93">
        <f t="shared" si="89"/>
        <v>127.13855421686769</v>
      </c>
      <c r="U93">
        <f t="shared" si="89"/>
        <v>211.89759036144616</v>
      </c>
      <c r="V93">
        <f t="shared" si="89"/>
        <v>423.79518072289233</v>
      </c>
    </row>
    <row r="94" spans="1:22" x14ac:dyDescent="0.25">
      <c r="A94">
        <f t="shared" si="72"/>
        <v>16.799999999999972</v>
      </c>
      <c r="B94">
        <f t="shared" si="73"/>
        <v>1.7680883454402949</v>
      </c>
      <c r="C94">
        <f t="shared" si="74"/>
        <v>1.311898796195293</v>
      </c>
      <c r="D94">
        <f t="shared" si="75"/>
        <v>3.5361766908806689</v>
      </c>
      <c r="E94">
        <f t="shared" si="76"/>
        <v>3.0500336873767955</v>
      </c>
      <c r="F94">
        <f t="shared" si="77"/>
        <v>17.680883454403343</v>
      </c>
      <c r="G94">
        <f t="shared" si="78"/>
        <v>2.215974432748935</v>
      </c>
      <c r="H94">
        <f t="shared" si="79"/>
        <v>26.389378290154241</v>
      </c>
      <c r="I94">
        <f t="shared" si="80"/>
        <v>1.8598114176742673</v>
      </c>
      <c r="J94">
        <f t="shared" si="81"/>
        <v>13.129043925449871</v>
      </c>
      <c r="K94">
        <f t="shared" si="82"/>
        <v>1.8410526263035638</v>
      </c>
      <c r="L94">
        <f t="shared" si="83"/>
        <v>10.503235140359896</v>
      </c>
      <c r="M94">
        <f t="shared" si="84"/>
        <v>2.3890010710689769</v>
      </c>
      <c r="N94">
        <f t="shared" si="85"/>
        <v>8.7526959502999127</v>
      </c>
      <c r="O94">
        <f t="shared" si="86"/>
        <v>1.8085335372290952</v>
      </c>
      <c r="P94">
        <f t="shared" si="87"/>
        <v>7.5023108145427821</v>
      </c>
      <c r="Q94">
        <f t="shared" si="88"/>
        <v>1.5460486751644529</v>
      </c>
      <c r="S94">
        <f t="shared" si="89"/>
        <v>41.875000000000071</v>
      </c>
      <c r="T94">
        <f t="shared" si="89"/>
        <v>125.62500000000023</v>
      </c>
      <c r="U94">
        <f t="shared" si="89"/>
        <v>209.37500000000037</v>
      </c>
      <c r="V94">
        <f t="shared" si="89"/>
        <v>418.75000000000074</v>
      </c>
    </row>
    <row r="95" spans="1:22" x14ac:dyDescent="0.25">
      <c r="A95">
        <f t="shared" si="72"/>
        <v>16.999999999999972</v>
      </c>
      <c r="B95">
        <f t="shared" si="73"/>
        <v>1.7891370162193463</v>
      </c>
      <c r="C95">
        <f t="shared" si="74"/>
        <v>1.3376471840758037</v>
      </c>
      <c r="D95">
        <f t="shared" si="75"/>
        <v>3.5782740324387725</v>
      </c>
      <c r="E95">
        <f t="shared" si="76"/>
        <v>3.0682674366455007</v>
      </c>
      <c r="F95">
        <f t="shared" si="77"/>
        <v>17.891370162193859</v>
      </c>
      <c r="G95">
        <f t="shared" si="78"/>
        <v>2.188225694367552</v>
      </c>
      <c r="H95">
        <f t="shared" si="79"/>
        <v>26.703537555513218</v>
      </c>
      <c r="I95">
        <f t="shared" si="80"/>
        <v>1.8558165896791756</v>
      </c>
      <c r="J95">
        <f t="shared" si="81"/>
        <v>13.285342067419512</v>
      </c>
      <c r="K95">
        <f t="shared" si="82"/>
        <v>1.8073123719659605</v>
      </c>
      <c r="L95">
        <f t="shared" si="83"/>
        <v>10.628273653935608</v>
      </c>
      <c r="M95">
        <f t="shared" si="84"/>
        <v>2.3993784002554661</v>
      </c>
      <c r="N95">
        <f t="shared" si="85"/>
        <v>8.8568947116130072</v>
      </c>
      <c r="O95">
        <f t="shared" si="86"/>
        <v>1.8510730394633037</v>
      </c>
      <c r="P95">
        <f t="shared" si="87"/>
        <v>7.5916240385254339</v>
      </c>
      <c r="Q95">
        <f t="shared" si="88"/>
        <v>1.5425375093272298</v>
      </c>
      <c r="S95">
        <f t="shared" si="89"/>
        <v>41.382352941176542</v>
      </c>
      <c r="T95">
        <f t="shared" si="89"/>
        <v>124.14705882352965</v>
      </c>
      <c r="U95">
        <f t="shared" si="89"/>
        <v>206.91176470588275</v>
      </c>
      <c r="V95">
        <f t="shared" si="89"/>
        <v>413.82352941176549</v>
      </c>
    </row>
    <row r="96" spans="1:22" x14ac:dyDescent="0.25">
      <c r="A96">
        <f t="shared" ref="A96:A111" si="90">A95+0.2</f>
        <v>17.199999999999971</v>
      </c>
      <c r="B96">
        <f t="shared" si="73"/>
        <v>1.8101856869983974</v>
      </c>
      <c r="C96">
        <f t="shared" si="74"/>
        <v>1.363452762155754</v>
      </c>
      <c r="D96">
        <f t="shared" si="75"/>
        <v>3.6203713739968753</v>
      </c>
      <c r="E96">
        <f t="shared" si="76"/>
        <v>3.0850455904419043</v>
      </c>
      <c r="F96">
        <f t="shared" si="77"/>
        <v>18.101856869984374</v>
      </c>
      <c r="G96">
        <f t="shared" si="78"/>
        <v>2.153506713850823</v>
      </c>
      <c r="H96">
        <f t="shared" si="79"/>
        <v>27.017696820872196</v>
      </c>
      <c r="I96">
        <f t="shared" si="80"/>
        <v>1.8663681560169887</v>
      </c>
      <c r="J96">
        <f t="shared" si="81"/>
        <v>13.441640209389153</v>
      </c>
      <c r="K96">
        <f t="shared" si="82"/>
        <v>1.7794933974101623</v>
      </c>
      <c r="L96">
        <f t="shared" si="83"/>
        <v>10.753312167511321</v>
      </c>
      <c r="M96">
        <f t="shared" si="84"/>
        <v>2.4040063953645499</v>
      </c>
      <c r="N96">
        <f t="shared" si="85"/>
        <v>8.9610934729261</v>
      </c>
      <c r="O96">
        <f t="shared" si="86"/>
        <v>1.8947259659355118</v>
      </c>
      <c r="P96">
        <f t="shared" si="87"/>
        <v>7.6809372625080856</v>
      </c>
      <c r="Q96">
        <f t="shared" si="88"/>
        <v>1.5431341393028633</v>
      </c>
      <c r="S96">
        <f t="shared" si="89"/>
        <v>40.901162790697754</v>
      </c>
      <c r="T96">
        <f t="shared" si="89"/>
        <v>122.70348837209326</v>
      </c>
      <c r="U96">
        <f t="shared" si="89"/>
        <v>204.50581395348877</v>
      </c>
      <c r="V96">
        <f t="shared" si="89"/>
        <v>409.01162790697754</v>
      </c>
    </row>
    <row r="97" spans="1:22" x14ac:dyDescent="0.25">
      <c r="A97">
        <f t="shared" si="90"/>
        <v>17.39999999999997</v>
      </c>
      <c r="B97">
        <f t="shared" si="73"/>
        <v>1.8312343577774484</v>
      </c>
      <c r="C97">
        <f t="shared" si="74"/>
        <v>1.3893083213066793</v>
      </c>
      <c r="D97">
        <f t="shared" si="75"/>
        <v>3.6624687155549789</v>
      </c>
      <c r="E97">
        <f t="shared" si="76"/>
        <v>3.1003620337274791</v>
      </c>
      <c r="F97">
        <f t="shared" si="77"/>
        <v>18.312343577774893</v>
      </c>
      <c r="G97">
        <f t="shared" si="78"/>
        <v>2.1134612082256496</v>
      </c>
      <c r="H97">
        <f t="shared" si="79"/>
        <v>27.331856086231177</v>
      </c>
      <c r="I97">
        <f t="shared" si="80"/>
        <v>1.8901027214559372</v>
      </c>
      <c r="J97">
        <f t="shared" si="81"/>
        <v>13.597938351358795</v>
      </c>
      <c r="K97">
        <f t="shared" si="82"/>
        <v>1.7581028434144388</v>
      </c>
      <c r="L97">
        <f t="shared" si="83"/>
        <v>10.878350681087035</v>
      </c>
      <c r="M97">
        <f t="shared" si="84"/>
        <v>2.4029339038628592</v>
      </c>
      <c r="N97">
        <f t="shared" si="85"/>
        <v>9.0652922342391964</v>
      </c>
      <c r="O97">
        <f t="shared" si="86"/>
        <v>1.9390102377837801</v>
      </c>
      <c r="P97">
        <f t="shared" si="87"/>
        <v>7.7702504864907391</v>
      </c>
      <c r="Q97">
        <f t="shared" si="88"/>
        <v>1.5477294371577262</v>
      </c>
      <c r="S97">
        <f t="shared" si="89"/>
        <v>40.43103448275869</v>
      </c>
      <c r="T97">
        <f t="shared" si="89"/>
        <v>121.29310344827607</v>
      </c>
      <c r="U97">
        <f t="shared" si="89"/>
        <v>202.15517241379345</v>
      </c>
      <c r="V97">
        <f t="shared" si="89"/>
        <v>404.3103448275869</v>
      </c>
    </row>
    <row r="98" spans="1:22" x14ac:dyDescent="0.25">
      <c r="A98">
        <f t="shared" si="90"/>
        <v>17.599999999999969</v>
      </c>
      <c r="B98">
        <f t="shared" si="73"/>
        <v>1.8522830285564995</v>
      </c>
      <c r="C98">
        <f t="shared" si="74"/>
        <v>1.4152066502543059</v>
      </c>
      <c r="D98">
        <f t="shared" si="75"/>
        <v>3.7045660571130816</v>
      </c>
      <c r="E98">
        <f t="shared" si="76"/>
        <v>3.1142125499256634</v>
      </c>
      <c r="F98">
        <f t="shared" si="77"/>
        <v>18.522830285565405</v>
      </c>
      <c r="G98">
        <f t="shared" si="78"/>
        <v>2.0699244405658024</v>
      </c>
      <c r="H98">
        <f t="shared" si="79"/>
        <v>27.646015351590155</v>
      </c>
      <c r="I98">
        <f t="shared" si="80"/>
        <v>1.9244230683693753</v>
      </c>
      <c r="J98">
        <f t="shared" si="81"/>
        <v>13.754236493328435</v>
      </c>
      <c r="K98">
        <f t="shared" si="82"/>
        <v>1.7434872423099557</v>
      </c>
      <c r="L98">
        <f t="shared" si="83"/>
        <v>11.003389194662747</v>
      </c>
      <c r="M98">
        <f t="shared" si="84"/>
        <v>2.396292565536986</v>
      </c>
      <c r="N98">
        <f t="shared" si="85"/>
        <v>9.1694909955522892</v>
      </c>
      <c r="O98">
        <f t="shared" si="86"/>
        <v>1.9834481886867761</v>
      </c>
      <c r="P98">
        <f t="shared" si="87"/>
        <v>7.8595637104733909</v>
      </c>
      <c r="Q98">
        <f t="shared" si="88"/>
        <v>1.5561887640269547</v>
      </c>
      <c r="S98">
        <f t="shared" si="89"/>
        <v>39.971590909090978</v>
      </c>
      <c r="T98">
        <f t="shared" si="89"/>
        <v>119.91477272727295</v>
      </c>
      <c r="U98">
        <f t="shared" si="89"/>
        <v>199.8579545454549</v>
      </c>
      <c r="V98">
        <f t="shared" si="89"/>
        <v>399.7159090909098</v>
      </c>
    </row>
    <row r="99" spans="1:22" x14ac:dyDescent="0.25">
      <c r="A99">
        <f t="shared" si="90"/>
        <v>17.799999999999969</v>
      </c>
      <c r="B99">
        <f t="shared" si="73"/>
        <v>1.8733316993355507</v>
      </c>
      <c r="C99">
        <f t="shared" si="74"/>
        <v>1.4411405378918769</v>
      </c>
      <c r="D99">
        <f t="shared" si="75"/>
        <v>3.7466633986711844</v>
      </c>
      <c r="E99">
        <f t="shared" si="76"/>
        <v>3.126594816795369</v>
      </c>
      <c r="F99">
        <f t="shared" si="77"/>
        <v>18.73331699335592</v>
      </c>
      <c r="G99">
        <f t="shared" si="78"/>
        <v>2.0248407831270887</v>
      </c>
      <c r="H99">
        <f t="shared" si="79"/>
        <v>27.960174616949132</v>
      </c>
      <c r="I99">
        <f t="shared" si="80"/>
        <v>1.9657745836757865</v>
      </c>
      <c r="J99">
        <f t="shared" si="81"/>
        <v>13.910534635298076</v>
      </c>
      <c r="K99">
        <f t="shared" si="82"/>
        <v>1.7358279267589929</v>
      </c>
      <c r="L99">
        <f t="shared" si="83"/>
        <v>11.12842770823846</v>
      </c>
      <c r="M99">
        <f t="shared" si="84"/>
        <v>2.3842932078911621</v>
      </c>
      <c r="N99">
        <f t="shared" si="85"/>
        <v>9.2736897568653838</v>
      </c>
      <c r="O99">
        <f t="shared" si="86"/>
        <v>2.0275710865293619</v>
      </c>
      <c r="P99">
        <f t="shared" si="87"/>
        <v>7.9488769344560426</v>
      </c>
      <c r="Q99">
        <f t="shared" si="88"/>
        <v>1.5683533169822448</v>
      </c>
      <c r="S99">
        <f t="shared" si="89"/>
        <v>39.522471910112429</v>
      </c>
      <c r="T99">
        <f t="shared" si="89"/>
        <v>118.5674157303373</v>
      </c>
      <c r="U99">
        <f t="shared" si="89"/>
        <v>197.61235955056216</v>
      </c>
      <c r="V99">
        <f t="shared" si="89"/>
        <v>395.22471910112432</v>
      </c>
    </row>
    <row r="100" spans="1:22" x14ac:dyDescent="0.25">
      <c r="A100">
        <f t="shared" si="90"/>
        <v>17.999999999999968</v>
      </c>
      <c r="B100">
        <f t="shared" si="73"/>
        <v>1.8943803701146016</v>
      </c>
      <c r="C100">
        <f t="shared" si="74"/>
        <v>1.4671027755909887</v>
      </c>
      <c r="D100">
        <f t="shared" si="75"/>
        <v>3.788760740229288</v>
      </c>
      <c r="E100">
        <f t="shared" si="76"/>
        <v>3.1375083997169111</v>
      </c>
      <c r="F100">
        <f t="shared" si="77"/>
        <v>18.943803701146436</v>
      </c>
      <c r="G100">
        <f t="shared" si="78"/>
        <v>1.980178418003544</v>
      </c>
      <c r="H100">
        <f t="shared" si="79"/>
        <v>28.27433388230811</v>
      </c>
      <c r="I100">
        <f t="shared" si="80"/>
        <v>2.0100070304831896</v>
      </c>
      <c r="J100">
        <f t="shared" si="81"/>
        <v>14.066832777267717</v>
      </c>
      <c r="K100">
        <f t="shared" si="82"/>
        <v>1.7351403097981775</v>
      </c>
      <c r="L100">
        <f t="shared" si="83"/>
        <v>11.253466221814172</v>
      </c>
      <c r="M100">
        <f t="shared" si="84"/>
        <v>2.3672211840077857</v>
      </c>
      <c r="N100">
        <f t="shared" si="85"/>
        <v>9.3778885181784766</v>
      </c>
      <c r="O100">
        <f t="shared" si="86"/>
        <v>2.0709234957614733</v>
      </c>
      <c r="P100">
        <f t="shared" si="87"/>
        <v>8.0381901584386934</v>
      </c>
      <c r="Q100">
        <f t="shared" si="88"/>
        <v>1.584041621515808</v>
      </c>
      <c r="S100">
        <f t="shared" si="89"/>
        <v>39.083333333333407</v>
      </c>
      <c r="T100">
        <f t="shared" si="89"/>
        <v>117.25000000000024</v>
      </c>
      <c r="U100">
        <f t="shared" si="89"/>
        <v>195.41666666666706</v>
      </c>
      <c r="V100">
        <f t="shared" si="89"/>
        <v>390.83333333333411</v>
      </c>
    </row>
    <row r="101" spans="1:22" x14ac:dyDescent="0.25">
      <c r="A101">
        <f t="shared" si="90"/>
        <v>18.199999999999967</v>
      </c>
      <c r="B101">
        <f t="shared" si="73"/>
        <v>1.9154290408936527</v>
      </c>
      <c r="C101">
        <f t="shared" si="74"/>
        <v>1.4930861595091287</v>
      </c>
      <c r="D101">
        <f t="shared" si="75"/>
        <v>3.8308580817873907</v>
      </c>
      <c r="E101">
        <f t="shared" si="76"/>
        <v>3.1469547424082935</v>
      </c>
      <c r="F101">
        <f t="shared" si="77"/>
        <v>19.154290408936955</v>
      </c>
      <c r="G101">
        <f t="shared" si="78"/>
        <v>1.9378448337655514</v>
      </c>
      <c r="H101">
        <f t="shared" si="79"/>
        <v>28.588493147667091</v>
      </c>
      <c r="I101">
        <f t="shared" si="80"/>
        <v>2.0527853230667796</v>
      </c>
      <c r="J101">
        <f t="shared" si="81"/>
        <v>14.223130919237359</v>
      </c>
      <c r="K101">
        <f t="shared" si="82"/>
        <v>1.7412769791389024</v>
      </c>
      <c r="L101">
        <f t="shared" si="83"/>
        <v>11.378504735389887</v>
      </c>
      <c r="M101">
        <f t="shared" si="84"/>
        <v>2.3454307362516174</v>
      </c>
      <c r="N101">
        <f t="shared" si="85"/>
        <v>9.4820872794915712</v>
      </c>
      <c r="O101">
        <f t="shared" si="86"/>
        <v>2.1130674412201738</v>
      </c>
      <c r="P101">
        <f t="shared" si="87"/>
        <v>8.127503382421347</v>
      </c>
      <c r="Q101">
        <f t="shared" si="88"/>
        <v>1.6030511577730329</v>
      </c>
      <c r="S101">
        <f t="shared" si="89"/>
        <v>38.653846153846224</v>
      </c>
      <c r="T101">
        <f t="shared" si="89"/>
        <v>115.96153846153868</v>
      </c>
      <c r="U101">
        <f t="shared" si="89"/>
        <v>193.26923076923111</v>
      </c>
      <c r="V101">
        <f t="shared" si="89"/>
        <v>386.53846153846223</v>
      </c>
    </row>
    <row r="102" spans="1:22" x14ac:dyDescent="0.25">
      <c r="A102">
        <f t="shared" si="90"/>
        <v>18.399999999999967</v>
      </c>
      <c r="B102">
        <f t="shared" si="73"/>
        <v>1.9364777116727037</v>
      </c>
      <c r="C102">
        <f t="shared" si="74"/>
        <v>1.5190834928931236</v>
      </c>
      <c r="D102">
        <f t="shared" si="75"/>
        <v>3.8729554233454935</v>
      </c>
      <c r="E102">
        <f t="shared" si="76"/>
        <v>3.1549371550933705</v>
      </c>
      <c r="F102">
        <f t="shared" si="77"/>
        <v>19.36477711672747</v>
      </c>
      <c r="G102">
        <f t="shared" si="78"/>
        <v>1.8996066707705528</v>
      </c>
      <c r="H102">
        <f t="shared" si="79"/>
        <v>28.902652413026068</v>
      </c>
      <c r="I102">
        <f t="shared" si="80"/>
        <v>2.0900090749182514</v>
      </c>
      <c r="J102">
        <f t="shared" si="81"/>
        <v>14.379429061207</v>
      </c>
      <c r="K102">
        <f t="shared" si="82"/>
        <v>1.7539344636090743</v>
      </c>
      <c r="L102">
        <f t="shared" si="83"/>
        <v>11.503543248965599</v>
      </c>
      <c r="M102">
        <f t="shared" si="84"/>
        <v>2.319338481640933</v>
      </c>
      <c r="N102">
        <f t="shared" si="85"/>
        <v>9.5862860408046657</v>
      </c>
      <c r="O102">
        <f t="shared" si="86"/>
        <v>2.1535863365509487</v>
      </c>
      <c r="P102">
        <f t="shared" si="87"/>
        <v>8.2168166064039987</v>
      </c>
      <c r="Q102">
        <f t="shared" si="88"/>
        <v>1.6251601078660511</v>
      </c>
      <c r="S102">
        <f t="shared" si="89"/>
        <v>38.233695652173985</v>
      </c>
      <c r="T102">
        <f t="shared" si="89"/>
        <v>114.70108695652196</v>
      </c>
      <c r="U102">
        <f t="shared" si="89"/>
        <v>191.16847826086993</v>
      </c>
      <c r="V102">
        <f t="shared" si="89"/>
        <v>382.33695652173986</v>
      </c>
    </row>
    <row r="103" spans="1:22" x14ac:dyDescent="0.25">
      <c r="A103">
        <f t="shared" si="90"/>
        <v>18.599999999999966</v>
      </c>
      <c r="B103">
        <f t="shared" si="73"/>
        <v>1.9575263824517548</v>
      </c>
      <c r="C103">
        <f t="shared" si="74"/>
        <v>1.5450875883776967</v>
      </c>
      <c r="D103">
        <f t="shared" si="75"/>
        <v>3.9150527649035971</v>
      </c>
      <c r="E103">
        <f t="shared" si="76"/>
        <v>3.1614608001470921</v>
      </c>
      <c r="F103">
        <f t="shared" si="77"/>
        <v>19.575263824517986</v>
      </c>
      <c r="G103">
        <f t="shared" si="78"/>
        <v>1.86701721523159</v>
      </c>
      <c r="H103">
        <f t="shared" si="79"/>
        <v>29.216811678385046</v>
      </c>
      <c r="I103">
        <f t="shared" si="80"/>
        <v>2.1182007020443665</v>
      </c>
      <c r="J103">
        <f t="shared" si="81"/>
        <v>14.53572720317664</v>
      </c>
      <c r="K103">
        <f t="shared" si="82"/>
        <v>1.772663449085957</v>
      </c>
      <c r="L103">
        <f t="shared" si="83"/>
        <v>11.628581762541311</v>
      </c>
      <c r="M103">
        <f t="shared" si="84"/>
        <v>2.289416125641822</v>
      </c>
      <c r="N103">
        <f t="shared" si="85"/>
        <v>9.6904848021177585</v>
      </c>
      <c r="O103">
        <f t="shared" si="86"/>
        <v>2.1920886430573732</v>
      </c>
      <c r="P103">
        <f t="shared" si="87"/>
        <v>8.3061298303866504</v>
      </c>
      <c r="Q103">
        <f t="shared" si="88"/>
        <v>1.6501292108943642</v>
      </c>
      <c r="S103">
        <f t="shared" si="89"/>
        <v>37.822580645161359</v>
      </c>
      <c r="T103">
        <f t="shared" si="89"/>
        <v>113.4677419354841</v>
      </c>
      <c r="U103">
        <f t="shared" si="89"/>
        <v>189.11290322580683</v>
      </c>
      <c r="V103">
        <f t="shared" si="89"/>
        <v>378.22580645161366</v>
      </c>
    </row>
    <row r="104" spans="1:22" x14ac:dyDescent="0.25">
      <c r="A104">
        <f t="shared" si="90"/>
        <v>18.799999999999965</v>
      </c>
      <c r="B104">
        <f t="shared" ref="B104:B119" si="91">2*PI()*(C$3-1)*$A104/C$2</f>
        <v>1.9785750532308062</v>
      </c>
      <c r="C104">
        <f t="shared" ref="C104:C119" si="92">2-4*EXP(-1*B104*C$5)*((COS(C$6)/B104*SIN(B104-C$6)+((COS(C$6)/B104)^2*COS(B104-2*C$6))))+4*((COS(C$6)/B104)^2*COS(2*C$6))</f>
        <v>1.5710912702783453</v>
      </c>
      <c r="D104">
        <f t="shared" ref="D104:D119" si="93">2*PI()*(E$3-1)*$A104/E$2</f>
        <v>3.9571501064617003</v>
      </c>
      <c r="E104">
        <f t="shared" ref="E104:E119" si="94">2-4*EXP(-1*D104*E$5)*((COS(E$6)/D104*SIN(D104-E$6)+((COS(E$6)/D104)^2*COS(D104-2*E$6))))+4*((COS(E$6)/D104)^2*COS(2*E$6))</f>
        <v>3.1665326752465779</v>
      </c>
      <c r="F104">
        <f t="shared" ref="F104:F119" si="95">2*PI()*(G$3-1)*$A104/G$2</f>
        <v>19.785750532308498</v>
      </c>
      <c r="G104">
        <f t="shared" ref="G104:G119" si="96">2-4*EXP(-1*F104*G$5)*((COS(G$6)/F104*SIN(F104-G$6)+((COS(G$6)/F104)^2*COS(F104-2*G$6))))+4*((COS(G$6)/F104)^2*COS(2*G$6))</f>
        <v>1.8413544558769344</v>
      </c>
      <c r="H104">
        <f t="shared" ref="H104:H119" si="97">2*PI()*(I$3-1)*$A104/I$2</f>
        <v>29.530970943744023</v>
      </c>
      <c r="I104">
        <f t="shared" ref="I104:I119" si="98">2-4*EXP(-1*H104*I$5)*((COS(I$6)/H104*SIN(H104-I$6)+((COS(I$6)/H104)^2*COS(H104-2*I$6))))+4*((COS(I$6)/H104)^2*COS(2*I$6))</f>
        <v>2.1348256971917996</v>
      </c>
      <c r="J104">
        <f t="shared" ref="J104:J119" si="99">2*PI()*(K$3-1)*$A104/K$2</f>
        <v>14.692025345146281</v>
      </c>
      <c r="K104">
        <f t="shared" ref="K104:K119" si="100">2-4*EXP(-1*J104*K$5)*((COS(K$6)/J104*SIN(J104-K$6)+((COS(K$6)/J104)^2*COS(J104-2*K$6))))+4*((COS(K$6)/J104)^2*COS(2*K$6))</f>
        <v>1.7968821470492493</v>
      </c>
      <c r="L104">
        <f t="shared" ref="L104:L119" si="101">2*PI()*(M$3-1)*$A104/M$2</f>
        <v>11.753620276117024</v>
      </c>
      <c r="M104">
        <f t="shared" ref="M104:M119" si="102">2-4*EXP(-1*L104*M$5)*((COS(M$6)/L104*SIN(L104-M$6)+((COS(M$6)/L104)^2*COS(L104-2*M$6))))+4*((COS(M$6)/L104)^2*COS(2*M$6))</f>
        <v>2.2561825204296775</v>
      </c>
      <c r="N104">
        <f t="shared" ref="N104:N119" si="103">2*PI()*(O$3-1)*$A104/O$2</f>
        <v>9.7946835634308531</v>
      </c>
      <c r="O104">
        <f t="shared" ref="O104:O119" si="104">2-4*EXP(-1*N104*O$5)*((COS(O$6)/N104*SIN(N104-O$6)+((COS(O$6)/N104)^2*COS(N104-2*O$6))))+4*((COS(O$6)/N104)^2*COS(2*O$6))</f>
        <v>2.2282112277992567</v>
      </c>
      <c r="P104">
        <f t="shared" ref="P104:P119" si="105">2*PI()*(Q$3-1)*$A104/Q$2</f>
        <v>8.3954430543693022</v>
      </c>
      <c r="Q104">
        <f t="shared" ref="Q104:Q119" si="106">2-4*EXP(-1*P104*Q$5)*((COS(Q$6)/P104*SIN(P104-Q$6)+((COS(Q$6)/P104)^2*COS(P104-2*Q$6))))+4*((COS(Q$6)/P104)^2*COS(2*Q$6))</f>
        <v>1.6777037116910813</v>
      </c>
      <c r="S104">
        <f t="shared" si="89"/>
        <v>37.420212765957523</v>
      </c>
      <c r="T104">
        <f t="shared" si="89"/>
        <v>112.26063829787256</v>
      </c>
      <c r="U104">
        <f t="shared" si="89"/>
        <v>187.10106382978762</v>
      </c>
      <c r="V104">
        <f t="shared" si="89"/>
        <v>374.20212765957524</v>
      </c>
    </row>
    <row r="105" spans="1:22" x14ac:dyDescent="0.25">
      <c r="A105">
        <f t="shared" si="90"/>
        <v>18.999999999999964</v>
      </c>
      <c r="B105">
        <f t="shared" si="91"/>
        <v>1.9996237240098573</v>
      </c>
      <c r="C105">
        <f t="shared" si="92"/>
        <v>1.5970873768777465</v>
      </c>
      <c r="D105">
        <f t="shared" si="93"/>
        <v>3.9992474480198039</v>
      </c>
      <c r="E105">
        <f t="shared" si="94"/>
        <v>3.1701615940603114</v>
      </c>
      <c r="F105">
        <f t="shared" si="95"/>
        <v>19.996237240099013</v>
      </c>
      <c r="G105">
        <f t="shared" si="96"/>
        <v>1.823572115671859</v>
      </c>
      <c r="H105">
        <f t="shared" si="97"/>
        <v>29.845130209103001</v>
      </c>
      <c r="I105">
        <f t="shared" si="98"/>
        <v>2.1385159048149962</v>
      </c>
      <c r="J105">
        <f t="shared" si="99"/>
        <v>14.848323487115922</v>
      </c>
      <c r="K105">
        <f t="shared" si="100"/>
        <v>1.8258924525515241</v>
      </c>
      <c r="L105">
        <f t="shared" si="101"/>
        <v>11.878658789692736</v>
      </c>
      <c r="M105">
        <f t="shared" si="102"/>
        <v>2.2201951911934259</v>
      </c>
      <c r="N105">
        <f t="shared" si="103"/>
        <v>9.8988823247439459</v>
      </c>
      <c r="O105">
        <f t="shared" si="104"/>
        <v>2.261622393016784</v>
      </c>
      <c r="P105">
        <f t="shared" si="105"/>
        <v>8.4847562783519539</v>
      </c>
      <c r="Q105">
        <f t="shared" si="106"/>
        <v>1.7076153888077565</v>
      </c>
      <c r="S105">
        <f t="shared" ref="S105:V120" si="107">1000*2*PI()*S$1*($Q$3-1)/$P105</f>
        <v>37.026315789473756</v>
      </c>
      <c r="T105">
        <f t="shared" si="107"/>
        <v>111.07894736842128</v>
      </c>
      <c r="U105">
        <f t="shared" si="107"/>
        <v>185.13157894736881</v>
      </c>
      <c r="V105">
        <f t="shared" si="107"/>
        <v>370.26315789473762</v>
      </c>
    </row>
    <row r="106" spans="1:22" x14ac:dyDescent="0.25">
      <c r="A106">
        <f t="shared" si="90"/>
        <v>19.199999999999964</v>
      </c>
      <c r="B106">
        <f t="shared" si="91"/>
        <v>2.0206723947889085</v>
      </c>
      <c r="C106">
        <f t="shared" si="92"/>
        <v>1.623068762704905</v>
      </c>
      <c r="D106">
        <f t="shared" si="93"/>
        <v>4.0413447895779067</v>
      </c>
      <c r="E106">
        <f t="shared" si="94"/>
        <v>3.1723581645112131</v>
      </c>
      <c r="F106">
        <f t="shared" si="95"/>
        <v>20.206723947889532</v>
      </c>
      <c r="G106">
        <f t="shared" si="96"/>
        <v>1.8142654776278659</v>
      </c>
      <c r="H106">
        <f t="shared" si="97"/>
        <v>30.159289474461985</v>
      </c>
      <c r="I106">
        <f t="shared" si="98"/>
        <v>2.1291764693570667</v>
      </c>
      <c r="J106">
        <f t="shared" si="99"/>
        <v>15.004621629085564</v>
      </c>
      <c r="K106">
        <f t="shared" si="100"/>
        <v>1.8588984713359078</v>
      </c>
      <c r="L106">
        <f t="shared" si="101"/>
        <v>12.003697303268451</v>
      </c>
      <c r="M106">
        <f t="shared" si="102"/>
        <v>2.1820414597481403</v>
      </c>
      <c r="N106">
        <f t="shared" si="103"/>
        <v>10.003081086057042</v>
      </c>
      <c r="O106">
        <f t="shared" si="104"/>
        <v>2.2920245524482978</v>
      </c>
      <c r="P106">
        <f t="shared" si="105"/>
        <v>8.5740695023346074</v>
      </c>
      <c r="Q106">
        <f t="shared" si="106"/>
        <v>1.7395846468499321</v>
      </c>
      <c r="S106">
        <f t="shared" si="107"/>
        <v>36.640625000000064</v>
      </c>
      <c r="T106">
        <f t="shared" si="107"/>
        <v>109.92187500000021</v>
      </c>
      <c r="U106">
        <f t="shared" si="107"/>
        <v>183.20312500000034</v>
      </c>
      <c r="V106">
        <f t="shared" si="107"/>
        <v>366.40625000000068</v>
      </c>
    </row>
    <row r="107" spans="1:22" x14ac:dyDescent="0.25">
      <c r="A107">
        <f t="shared" si="90"/>
        <v>19.399999999999963</v>
      </c>
      <c r="B107">
        <f t="shared" si="91"/>
        <v>2.0417210655679594</v>
      </c>
      <c r="C107">
        <f t="shared" si="92"/>
        <v>1.649028300806251</v>
      </c>
      <c r="D107">
        <f t="shared" si="93"/>
        <v>4.0834421311360094</v>
      </c>
      <c r="E107">
        <f t="shared" si="94"/>
        <v>3.1731347646527528</v>
      </c>
      <c r="F107">
        <f t="shared" si="95"/>
        <v>20.417210655680048</v>
      </c>
      <c r="G107">
        <f t="shared" si="96"/>
        <v>1.8136531646807239</v>
      </c>
      <c r="H107">
        <f t="shared" si="97"/>
        <v>30.473448739820963</v>
      </c>
      <c r="I107">
        <f t="shared" si="98"/>
        <v>2.1079686142176626</v>
      </c>
      <c r="J107">
        <f t="shared" si="99"/>
        <v>15.160919771055205</v>
      </c>
      <c r="K107">
        <f t="shared" si="100"/>
        <v>1.895026949177459</v>
      </c>
      <c r="L107">
        <f t="shared" si="101"/>
        <v>12.128735816844163</v>
      </c>
      <c r="M107">
        <f t="shared" si="102"/>
        <v>2.1423292985120819</v>
      </c>
      <c r="N107">
        <f t="shared" si="103"/>
        <v>10.107279847370135</v>
      </c>
      <c r="O107">
        <f t="shared" si="104"/>
        <v>2.3191565337962956</v>
      </c>
      <c r="P107">
        <f t="shared" si="105"/>
        <v>8.6633827263172591</v>
      </c>
      <c r="Q107">
        <f t="shared" si="106"/>
        <v>1.7733226579814014</v>
      </c>
      <c r="S107">
        <f t="shared" si="107"/>
        <v>36.262886597938213</v>
      </c>
      <c r="T107">
        <f t="shared" si="107"/>
        <v>108.78865979381465</v>
      </c>
      <c r="U107">
        <f t="shared" si="107"/>
        <v>181.31443298969108</v>
      </c>
      <c r="V107">
        <f t="shared" si="107"/>
        <v>362.62886597938217</v>
      </c>
    </row>
    <row r="108" spans="1:22" x14ac:dyDescent="0.25">
      <c r="A108">
        <f t="shared" si="90"/>
        <v>19.599999999999962</v>
      </c>
      <c r="B108">
        <f t="shared" si="91"/>
        <v>2.0627697363470103</v>
      </c>
      <c r="C108">
        <f t="shared" si="92"/>
        <v>1.6749588850079229</v>
      </c>
      <c r="D108">
        <f t="shared" si="93"/>
        <v>4.125539472694113</v>
      </c>
      <c r="E108">
        <f t="shared" si="94"/>
        <v>3.172505516200625</v>
      </c>
      <c r="F108">
        <f t="shared" si="95"/>
        <v>20.627697363470563</v>
      </c>
      <c r="G108">
        <f t="shared" si="96"/>
        <v>1.821575337760962</v>
      </c>
      <c r="H108">
        <f t="shared" si="97"/>
        <v>30.787608005179941</v>
      </c>
      <c r="I108">
        <f t="shared" si="98"/>
        <v>2.0771724123453281</v>
      </c>
      <c r="J108">
        <f t="shared" si="99"/>
        <v>15.317217913024844</v>
      </c>
      <c r="K108">
        <f t="shared" si="100"/>
        <v>1.9333491011842288</v>
      </c>
      <c r="L108">
        <f t="shared" si="101"/>
        <v>12.253774330419876</v>
      </c>
      <c r="M108">
        <f t="shared" si="102"/>
        <v>2.1016780497639491</v>
      </c>
      <c r="N108">
        <f t="shared" si="103"/>
        <v>10.21147860868323</v>
      </c>
      <c r="O108">
        <f t="shared" si="104"/>
        <v>2.3427954904428026</v>
      </c>
      <c r="P108">
        <f t="shared" si="105"/>
        <v>8.7526959502999109</v>
      </c>
      <c r="Q108">
        <f t="shared" si="106"/>
        <v>1.8085335372290945</v>
      </c>
      <c r="S108">
        <f t="shared" si="107"/>
        <v>35.89285714285721</v>
      </c>
      <c r="T108">
        <f t="shared" si="107"/>
        <v>107.67857142857164</v>
      </c>
      <c r="U108">
        <f t="shared" si="107"/>
        <v>179.46428571428606</v>
      </c>
      <c r="V108">
        <f t="shared" si="107"/>
        <v>358.92857142857213</v>
      </c>
    </row>
    <row r="109" spans="1:22" x14ac:dyDescent="0.25">
      <c r="A109">
        <f t="shared" si="90"/>
        <v>19.799999999999962</v>
      </c>
      <c r="B109">
        <f t="shared" si="91"/>
        <v>2.0838184071260613</v>
      </c>
      <c r="C109">
        <f t="shared" si="92"/>
        <v>1.700853432168437</v>
      </c>
      <c r="D109">
        <f t="shared" si="93"/>
        <v>4.1676368142522158</v>
      </c>
      <c r="E109">
        <f t="shared" si="94"/>
        <v>3.1704862557657711</v>
      </c>
      <c r="F109">
        <f t="shared" si="95"/>
        <v>20.838184071261075</v>
      </c>
      <c r="G109">
        <f t="shared" si="96"/>
        <v>1.8375080733542981</v>
      </c>
      <c r="H109">
        <f t="shared" si="97"/>
        <v>31.101767270538918</v>
      </c>
      <c r="I109">
        <f t="shared" si="98"/>
        <v>2.0399450806388444</v>
      </c>
      <c r="J109">
        <f t="shared" si="99"/>
        <v>15.473516054994485</v>
      </c>
      <c r="K109">
        <f t="shared" si="100"/>
        <v>1.972903315398272</v>
      </c>
      <c r="L109">
        <f t="shared" si="101"/>
        <v>12.378812843995588</v>
      </c>
      <c r="M109">
        <f t="shared" si="102"/>
        <v>2.0607091450221136</v>
      </c>
      <c r="N109">
        <f t="shared" si="103"/>
        <v>10.315677369996322</v>
      </c>
      <c r="O109">
        <f t="shared" si="104"/>
        <v>2.3627584094826739</v>
      </c>
      <c r="P109">
        <f t="shared" si="105"/>
        <v>8.8420091742825626</v>
      </c>
      <c r="Q109">
        <f t="shared" si="106"/>
        <v>1.8449165361428108</v>
      </c>
      <c r="S109">
        <f t="shared" si="107"/>
        <v>35.530303030303102</v>
      </c>
      <c r="T109">
        <f t="shared" si="107"/>
        <v>106.59090909090931</v>
      </c>
      <c r="U109">
        <f t="shared" si="107"/>
        <v>177.6515151515155</v>
      </c>
      <c r="V109">
        <f t="shared" si="107"/>
        <v>355.30303030303099</v>
      </c>
    </row>
    <row r="110" spans="1:22" x14ac:dyDescent="0.25">
      <c r="A110">
        <f t="shared" si="90"/>
        <v>19.999999999999961</v>
      </c>
      <c r="B110">
        <f t="shared" si="91"/>
        <v>2.1048670779051126</v>
      </c>
      <c r="C110">
        <f t="shared" si="92"/>
        <v>1.7267048844209893</v>
      </c>
      <c r="D110">
        <f t="shared" si="93"/>
        <v>4.2097341558103185</v>
      </c>
      <c r="E110">
        <f t="shared" si="94"/>
        <v>3.1670945038377325</v>
      </c>
      <c r="F110">
        <f t="shared" si="95"/>
        <v>21.048670779051591</v>
      </c>
      <c r="G110">
        <f t="shared" si="96"/>
        <v>1.8605930016975243</v>
      </c>
      <c r="H110">
        <f t="shared" si="97"/>
        <v>31.415926535897896</v>
      </c>
      <c r="I110">
        <f t="shared" si="98"/>
        <v>2.0000000000000044</v>
      </c>
      <c r="J110">
        <f t="shared" si="99"/>
        <v>15.629814196964126</v>
      </c>
      <c r="K110">
        <f t="shared" si="100"/>
        <v>2.0127181939398939</v>
      </c>
      <c r="L110">
        <f t="shared" si="101"/>
        <v>12.5038513575713</v>
      </c>
      <c r="M110">
        <f t="shared" si="102"/>
        <v>2.0200369574038537</v>
      </c>
      <c r="N110">
        <f t="shared" si="103"/>
        <v>10.419876131309417</v>
      </c>
      <c r="O110">
        <f t="shared" si="104"/>
        <v>2.3789032071924305</v>
      </c>
      <c r="P110">
        <f t="shared" si="105"/>
        <v>8.9313223982652143</v>
      </c>
      <c r="Q110">
        <f t="shared" si="106"/>
        <v>1.8821682393945913</v>
      </c>
      <c r="S110">
        <f t="shared" si="107"/>
        <v>35.175000000000068</v>
      </c>
      <c r="T110">
        <f t="shared" si="107"/>
        <v>105.52500000000022</v>
      </c>
      <c r="U110">
        <f t="shared" si="107"/>
        <v>175.87500000000037</v>
      </c>
      <c r="V110">
        <f t="shared" si="107"/>
        <v>351.75000000000074</v>
      </c>
    </row>
    <row r="111" spans="1:22" x14ac:dyDescent="0.25">
      <c r="A111">
        <f t="shared" si="90"/>
        <v>20.19999999999996</v>
      </c>
      <c r="B111">
        <f t="shared" si="91"/>
        <v>2.1259157486841636</v>
      </c>
      <c r="C111">
        <f t="shared" si="92"/>
        <v>1.7525062114046084</v>
      </c>
      <c r="D111">
        <f t="shared" si="93"/>
        <v>4.2518314973684221</v>
      </c>
      <c r="E111">
        <f t="shared" si="94"/>
        <v>3.1623494315704401</v>
      </c>
      <c r="F111">
        <f t="shared" si="95"/>
        <v>21.25915748684211</v>
      </c>
      <c r="G111">
        <f t="shared" si="96"/>
        <v>1.8896806574812894</v>
      </c>
      <c r="H111">
        <f t="shared" si="97"/>
        <v>31.730085801256877</v>
      </c>
      <c r="I111">
        <f t="shared" si="98"/>
        <v>1.9612387433461957</v>
      </c>
      <c r="J111">
        <f t="shared" si="99"/>
        <v>15.786112338933769</v>
      </c>
      <c r="K111">
        <f t="shared" si="100"/>
        <v>2.0518353962114553</v>
      </c>
      <c r="L111">
        <f t="shared" si="101"/>
        <v>12.628889871147015</v>
      </c>
      <c r="M111">
        <f t="shared" si="102"/>
        <v>1.9802599159801748</v>
      </c>
      <c r="N111">
        <f t="shared" si="103"/>
        <v>10.524074892622512</v>
      </c>
      <c r="O111">
        <f t="shared" si="104"/>
        <v>2.3911294071427993</v>
      </c>
      <c r="P111">
        <f t="shared" si="105"/>
        <v>9.0206356222478661</v>
      </c>
      <c r="Q111">
        <f t="shared" si="106"/>
        <v>1.919984749040146</v>
      </c>
      <c r="S111">
        <f t="shared" si="107"/>
        <v>34.826732673267401</v>
      </c>
      <c r="T111">
        <f t="shared" si="107"/>
        <v>104.4801980198022</v>
      </c>
      <c r="U111">
        <f t="shared" si="107"/>
        <v>174.133663366337</v>
      </c>
      <c r="V111">
        <f t="shared" si="107"/>
        <v>348.26732673267401</v>
      </c>
    </row>
    <row r="112" spans="1:22" x14ac:dyDescent="0.25">
      <c r="A112">
        <f t="shared" ref="A112:A126" si="108">A111+0.2</f>
        <v>20.399999999999959</v>
      </c>
      <c r="B112">
        <f t="shared" si="91"/>
        <v>2.1469644194632145</v>
      </c>
      <c r="C112">
        <f t="shared" si="92"/>
        <v>1.7782504124834011</v>
      </c>
      <c r="D112">
        <f t="shared" si="93"/>
        <v>4.2939288389265249</v>
      </c>
      <c r="E112">
        <f t="shared" si="94"/>
        <v>3.1562718254255864</v>
      </c>
      <c r="F112">
        <f t="shared" si="95"/>
        <v>21.469644194632625</v>
      </c>
      <c r="G112">
        <f t="shared" si="96"/>
        <v>1.9233854421420149</v>
      </c>
      <c r="H112">
        <f t="shared" si="97"/>
        <v>32.044245066615851</v>
      </c>
      <c r="I112">
        <f t="shared" si="98"/>
        <v>1.9273722601021446</v>
      </c>
      <c r="J112">
        <f t="shared" si="99"/>
        <v>15.94241048090341</v>
      </c>
      <c r="K112">
        <f t="shared" si="100"/>
        <v>2.0893317621109033</v>
      </c>
      <c r="L112">
        <f t="shared" si="101"/>
        <v>12.753928384722727</v>
      </c>
      <c r="M112">
        <f t="shared" si="102"/>
        <v>1.9419520055173352</v>
      </c>
      <c r="N112">
        <f t="shared" si="103"/>
        <v>10.628273653935606</v>
      </c>
      <c r="O112">
        <f t="shared" si="104"/>
        <v>2.3993784002554657</v>
      </c>
      <c r="P112">
        <f t="shared" si="105"/>
        <v>9.1099488462305178</v>
      </c>
      <c r="Q112">
        <f t="shared" si="106"/>
        <v>1.9580638414077813</v>
      </c>
      <c r="S112">
        <f t="shared" si="107"/>
        <v>34.485294117647129</v>
      </c>
      <c r="T112">
        <f t="shared" si="107"/>
        <v>103.4558823529414</v>
      </c>
      <c r="U112">
        <f t="shared" si="107"/>
        <v>172.42647058823567</v>
      </c>
      <c r="V112">
        <f t="shared" si="107"/>
        <v>344.85294117647135</v>
      </c>
    </row>
    <row r="113" spans="1:22" x14ac:dyDescent="0.25">
      <c r="A113">
        <f t="shared" si="108"/>
        <v>20.599999999999959</v>
      </c>
      <c r="B113">
        <f t="shared" si="91"/>
        <v>2.1680130902422659</v>
      </c>
      <c r="C113">
        <f t="shared" si="92"/>
        <v>1.8039305189531296</v>
      </c>
      <c r="D113">
        <f t="shared" si="93"/>
        <v>4.3360261804846285</v>
      </c>
      <c r="E113">
        <f t="shared" si="94"/>
        <v>3.1488840497316506</v>
      </c>
      <c r="F113">
        <f t="shared" si="95"/>
        <v>21.680130902423141</v>
      </c>
      <c r="G113">
        <f t="shared" si="96"/>
        <v>1.9601496424992506</v>
      </c>
      <c r="H113">
        <f t="shared" si="97"/>
        <v>32.358404331974832</v>
      </c>
      <c r="I113">
        <f t="shared" si="98"/>
        <v>1.9015677096778256</v>
      </c>
      <c r="J113">
        <f t="shared" si="99"/>
        <v>16.098708622873051</v>
      </c>
      <c r="K113">
        <f t="shared" si="100"/>
        <v>2.1243402183182889</v>
      </c>
      <c r="L113">
        <f t="shared" si="101"/>
        <v>12.87896689829844</v>
      </c>
      <c r="M113">
        <f t="shared" si="102"/>
        <v>1.9056547676908924</v>
      </c>
      <c r="N113">
        <f t="shared" si="103"/>
        <v>10.732472415248699</v>
      </c>
      <c r="O113">
        <f t="shared" si="104"/>
        <v>2.4036332901588904</v>
      </c>
      <c r="P113">
        <f t="shared" si="105"/>
        <v>9.1992620702131696</v>
      </c>
      <c r="Q113">
        <f t="shared" si="106"/>
        <v>1.9961070819260627</v>
      </c>
      <c r="S113">
        <f t="shared" si="107"/>
        <v>34.150485436893277</v>
      </c>
      <c r="T113">
        <f t="shared" si="107"/>
        <v>102.45145631067984</v>
      </c>
      <c r="U113">
        <f t="shared" si="107"/>
        <v>170.7524271844664</v>
      </c>
      <c r="V113">
        <f t="shared" si="107"/>
        <v>341.5048543689328</v>
      </c>
    </row>
    <row r="114" spans="1:22" x14ac:dyDescent="0.25">
      <c r="A114">
        <f t="shared" si="108"/>
        <v>20.799999999999958</v>
      </c>
      <c r="B114">
        <f t="shared" si="91"/>
        <v>2.1890617610213172</v>
      </c>
      <c r="C114">
        <f t="shared" si="92"/>
        <v>1.8295395962343617</v>
      </c>
      <c r="D114">
        <f t="shared" si="93"/>
        <v>4.3781235220427313</v>
      </c>
      <c r="E114">
        <f t="shared" si="94"/>
        <v>3.1402100072195314</v>
      </c>
      <c r="F114">
        <f t="shared" si="95"/>
        <v>21.890617610213656</v>
      </c>
      <c r="G114">
        <f t="shared" si="96"/>
        <v>1.9983136121170526</v>
      </c>
      <c r="H114">
        <f t="shared" si="97"/>
        <v>32.672563597333806</v>
      </c>
      <c r="I114">
        <f t="shared" si="98"/>
        <v>1.8861542908602653</v>
      </c>
      <c r="J114">
        <f t="shared" si="99"/>
        <v>16.25500676484269</v>
      </c>
      <c r="K114">
        <f t="shared" si="100"/>
        <v>2.1560690067712081</v>
      </c>
      <c r="L114">
        <f t="shared" si="101"/>
        <v>13.004005411874152</v>
      </c>
      <c r="M114">
        <f t="shared" si="102"/>
        <v>1.8718699109960197</v>
      </c>
      <c r="N114">
        <f t="shared" si="103"/>
        <v>10.836671176561794</v>
      </c>
      <c r="O114">
        <f t="shared" si="104"/>
        <v>2.4039183311755532</v>
      </c>
      <c r="P114">
        <f t="shared" si="105"/>
        <v>9.2885752941958213</v>
      </c>
      <c r="Q114">
        <f t="shared" si="106"/>
        <v>2.0338218836468576</v>
      </c>
      <c r="S114">
        <f t="shared" si="107"/>
        <v>33.822115384615458</v>
      </c>
      <c r="T114">
        <f t="shared" si="107"/>
        <v>101.46634615384639</v>
      </c>
      <c r="U114">
        <f t="shared" si="107"/>
        <v>169.1105769230773</v>
      </c>
      <c r="V114">
        <f t="shared" si="107"/>
        <v>338.22115384615461</v>
      </c>
    </row>
    <row r="115" spans="1:22" x14ac:dyDescent="0.25">
      <c r="A115">
        <f t="shared" si="108"/>
        <v>20.999999999999957</v>
      </c>
      <c r="B115">
        <f t="shared" si="91"/>
        <v>2.2101104318003681</v>
      </c>
      <c r="C115">
        <f t="shared" si="92"/>
        <v>1.8550707460514551</v>
      </c>
      <c r="D115">
        <f t="shared" si="93"/>
        <v>4.420220863600834</v>
      </c>
      <c r="E115">
        <f t="shared" si="94"/>
        <v>3.1302750975984637</v>
      </c>
      <c r="F115">
        <f t="shared" si="95"/>
        <v>22.101104318004168</v>
      </c>
      <c r="G115">
        <f t="shared" si="96"/>
        <v>2.0361890116660302</v>
      </c>
      <c r="H115">
        <f t="shared" si="97"/>
        <v>32.986722862692787</v>
      </c>
      <c r="I115">
        <f t="shared" si="98"/>
        <v>1.8824151429918377</v>
      </c>
      <c r="J115">
        <f t="shared" si="99"/>
        <v>16.41130490681233</v>
      </c>
      <c r="K115">
        <f t="shared" si="100"/>
        <v>2.1838188204597073</v>
      </c>
      <c r="L115">
        <f t="shared" si="101"/>
        <v>13.129043925449864</v>
      </c>
      <c r="M115">
        <f t="shared" si="102"/>
        <v>1.8410526263035654</v>
      </c>
      <c r="N115">
        <f t="shared" si="103"/>
        <v>10.940869937874886</v>
      </c>
      <c r="O115">
        <f t="shared" si="104"/>
        <v>2.4002979701358576</v>
      </c>
      <c r="P115">
        <f t="shared" si="105"/>
        <v>9.377888518178473</v>
      </c>
      <c r="Q115">
        <f t="shared" si="106"/>
        <v>2.0709234957614719</v>
      </c>
      <c r="S115">
        <f t="shared" si="107"/>
        <v>33.500000000000078</v>
      </c>
      <c r="T115">
        <f t="shared" si="107"/>
        <v>100.50000000000023</v>
      </c>
      <c r="U115">
        <f t="shared" si="107"/>
        <v>167.50000000000037</v>
      </c>
      <c r="V115">
        <f t="shared" si="107"/>
        <v>335.00000000000074</v>
      </c>
    </row>
    <row r="116" spans="1:22" x14ac:dyDescent="0.25">
      <c r="A116">
        <f t="shared" si="108"/>
        <v>21.199999999999957</v>
      </c>
      <c r="B116">
        <f t="shared" si="91"/>
        <v>2.2311591025794191</v>
      </c>
      <c r="C116">
        <f t="shared" si="92"/>
        <v>1.880517108596619</v>
      </c>
      <c r="D116">
        <f t="shared" si="93"/>
        <v>4.4623182051589376</v>
      </c>
      <c r="E116">
        <f t="shared" si="94"/>
        <v>3.119106174238568</v>
      </c>
      <c r="F116">
        <f t="shared" si="95"/>
        <v>22.311591025794687</v>
      </c>
      <c r="G116">
        <f t="shared" si="96"/>
        <v>2.0721319294685041</v>
      </c>
      <c r="H116">
        <f t="shared" si="97"/>
        <v>33.300882128051768</v>
      </c>
      <c r="I116">
        <f t="shared" si="98"/>
        <v>1.8904836533229465</v>
      </c>
      <c r="J116">
        <f t="shared" si="99"/>
        <v>16.567603048781972</v>
      </c>
      <c r="K116">
        <f t="shared" si="100"/>
        <v>2.2069974864570154</v>
      </c>
      <c r="L116">
        <f t="shared" si="101"/>
        <v>13.254082439025579</v>
      </c>
      <c r="M116">
        <f t="shared" si="102"/>
        <v>1.8136056934883598</v>
      </c>
      <c r="N116">
        <f t="shared" si="103"/>
        <v>11.045068699187981</v>
      </c>
      <c r="O116">
        <f t="shared" si="104"/>
        <v>2.3928755069256584</v>
      </c>
      <c r="P116">
        <f t="shared" si="105"/>
        <v>9.4672017421611265</v>
      </c>
      <c r="Q116">
        <f t="shared" si="106"/>
        <v>2.1071369090397654</v>
      </c>
      <c r="S116">
        <f t="shared" si="107"/>
        <v>33.183962264151013</v>
      </c>
      <c r="T116">
        <f t="shared" si="107"/>
        <v>99.551886792453047</v>
      </c>
      <c r="U116">
        <f t="shared" si="107"/>
        <v>165.91981132075506</v>
      </c>
      <c r="V116">
        <f t="shared" si="107"/>
        <v>331.83962264151012</v>
      </c>
    </row>
    <row r="117" spans="1:22" x14ac:dyDescent="0.25">
      <c r="A117">
        <f t="shared" si="108"/>
        <v>21.399999999999956</v>
      </c>
      <c r="B117">
        <f t="shared" si="91"/>
        <v>2.25220777335847</v>
      </c>
      <c r="C117">
        <f t="shared" si="92"/>
        <v>1.9058718646783284</v>
      </c>
      <c r="D117">
        <f t="shared" si="93"/>
        <v>4.5044155467170413</v>
      </c>
      <c r="E117">
        <f t="shared" si="94"/>
        <v>3.1067314990289372</v>
      </c>
      <c r="F117">
        <f t="shared" si="95"/>
        <v>22.522077733585203</v>
      </c>
      <c r="G117">
        <f t="shared" si="96"/>
        <v>2.1046127642620576</v>
      </c>
      <c r="H117">
        <f t="shared" si="97"/>
        <v>33.615041393410742</v>
      </c>
      <c r="I117">
        <f t="shared" si="98"/>
        <v>1.9093521716114747</v>
      </c>
      <c r="J117">
        <f t="shared" si="99"/>
        <v>16.723901190751615</v>
      </c>
      <c r="K117">
        <f t="shared" si="100"/>
        <v>2.2251318982856385</v>
      </c>
      <c r="L117">
        <f t="shared" si="101"/>
        <v>13.379120952601291</v>
      </c>
      <c r="M117">
        <f t="shared" si="102"/>
        <v>1.7898744519637177</v>
      </c>
      <c r="N117">
        <f t="shared" si="103"/>
        <v>11.149267460501076</v>
      </c>
      <c r="O117">
        <f t="shared" si="104"/>
        <v>2.3817913922005238</v>
      </c>
      <c r="P117">
        <f t="shared" si="105"/>
        <v>9.5565149661437783</v>
      </c>
      <c r="Q117">
        <f t="shared" si="106"/>
        <v>2.1421986658402701</v>
      </c>
      <c r="S117">
        <f t="shared" si="107"/>
        <v>32.873831775701007</v>
      </c>
      <c r="T117">
        <f t="shared" si="107"/>
        <v>98.62149532710302</v>
      </c>
      <c r="U117">
        <f t="shared" si="107"/>
        <v>164.36915887850503</v>
      </c>
      <c r="V117">
        <f t="shared" si="107"/>
        <v>328.73831775701007</v>
      </c>
    </row>
    <row r="118" spans="1:22" x14ac:dyDescent="0.25">
      <c r="A118">
        <f t="shared" si="108"/>
        <v>21.599999999999955</v>
      </c>
      <c r="B118">
        <f t="shared" si="91"/>
        <v>2.2732564441375214</v>
      </c>
      <c r="C118">
        <f t="shared" si="92"/>
        <v>1.9311282378533483</v>
      </c>
      <c r="D118">
        <f t="shared" si="93"/>
        <v>4.546512888275144</v>
      </c>
      <c r="E118">
        <f t="shared" si="94"/>
        <v>3.093180695482578</v>
      </c>
      <c r="F118">
        <f t="shared" si="95"/>
        <v>22.732564441375718</v>
      </c>
      <c r="G118">
        <f t="shared" si="96"/>
        <v>2.1322799442121516</v>
      </c>
      <c r="H118">
        <f t="shared" si="97"/>
        <v>33.929200658769723</v>
      </c>
      <c r="I118">
        <f t="shared" si="98"/>
        <v>1.9369902225691216</v>
      </c>
      <c r="J118">
        <f t="shared" si="99"/>
        <v>16.880199332721254</v>
      </c>
      <c r="K118">
        <f t="shared" si="100"/>
        <v>2.2378769677750157</v>
      </c>
      <c r="L118">
        <f t="shared" si="101"/>
        <v>13.504159466177004</v>
      </c>
      <c r="M118">
        <f t="shared" si="102"/>
        <v>1.770142694486633</v>
      </c>
      <c r="N118">
        <f t="shared" si="103"/>
        <v>11.253466221814168</v>
      </c>
      <c r="O118">
        <f t="shared" si="104"/>
        <v>2.3672211840077861</v>
      </c>
      <c r="P118">
        <f t="shared" si="105"/>
        <v>9.64582819012643</v>
      </c>
      <c r="Q118">
        <f t="shared" si="106"/>
        <v>2.1758585631376568</v>
      </c>
      <c r="S118">
        <f t="shared" si="107"/>
        <v>32.569444444444514</v>
      </c>
      <c r="T118">
        <f t="shared" si="107"/>
        <v>97.708333333333556</v>
      </c>
      <c r="U118">
        <f t="shared" si="107"/>
        <v>162.8472222222226</v>
      </c>
      <c r="V118">
        <f t="shared" si="107"/>
        <v>325.6944444444452</v>
      </c>
    </row>
    <row r="119" spans="1:22" x14ac:dyDescent="0.25">
      <c r="A119">
        <f t="shared" si="108"/>
        <v>21.799999999999955</v>
      </c>
      <c r="B119">
        <f t="shared" si="91"/>
        <v>2.2943051149165723</v>
      </c>
      <c r="C119">
        <f t="shared" si="92"/>
        <v>1.9562794965416528</v>
      </c>
      <c r="D119">
        <f t="shared" si="93"/>
        <v>4.5886102298332476</v>
      </c>
      <c r="E119">
        <f t="shared" si="94"/>
        <v>3.07848470016188</v>
      </c>
      <c r="F119">
        <f t="shared" si="95"/>
        <v>22.943051149166234</v>
      </c>
      <c r="G119">
        <f t="shared" si="96"/>
        <v>2.1540148690830079</v>
      </c>
      <c r="H119">
        <f t="shared" si="97"/>
        <v>34.243359924128697</v>
      </c>
      <c r="I119">
        <f t="shared" si="98"/>
        <v>1.9705588709577639</v>
      </c>
      <c r="J119">
        <f t="shared" si="99"/>
        <v>17.036497474690897</v>
      </c>
      <c r="K119">
        <f t="shared" si="100"/>
        <v>2.245021438860042</v>
      </c>
      <c r="L119">
        <f t="shared" si="101"/>
        <v>13.629197979752716</v>
      </c>
      <c r="M119">
        <f t="shared" si="102"/>
        <v>1.7546295294548262</v>
      </c>
      <c r="N119">
        <f t="shared" si="103"/>
        <v>11.357664983127263</v>
      </c>
      <c r="O119">
        <f t="shared" si="104"/>
        <v>2.3493731881171849</v>
      </c>
      <c r="P119">
        <f t="shared" si="105"/>
        <v>9.7351414141090817</v>
      </c>
      <c r="Q119">
        <f t="shared" si="106"/>
        <v>2.2078812378861414</v>
      </c>
      <c r="S119">
        <f t="shared" si="107"/>
        <v>32.270642201834931</v>
      </c>
      <c r="T119">
        <f t="shared" si="107"/>
        <v>96.811926605504809</v>
      </c>
      <c r="U119">
        <f t="shared" si="107"/>
        <v>161.35321100917469</v>
      </c>
      <c r="V119">
        <f t="shared" si="107"/>
        <v>322.70642201834937</v>
      </c>
    </row>
    <row r="120" spans="1:22" x14ac:dyDescent="0.25">
      <c r="A120">
        <f t="shared" si="108"/>
        <v>21.999999999999954</v>
      </c>
      <c r="B120">
        <f t="shared" ref="B120:B126" si="109">2*PI()*(C$3-1)*$A120/C$2</f>
        <v>2.3153537856956232</v>
      </c>
      <c r="C120">
        <f t="shared" ref="C120:C126" si="110">2-4*EXP(-1*B120*C$5)*((COS(C$6)/B120*SIN(B120-C$6)+((COS(C$6)/B120)^2*COS(B120-2*C$6))))+4*((COS(C$6)/B120)^2*COS(2*C$6))</f>
        <v>1.9813189561235138</v>
      </c>
      <c r="D120">
        <f t="shared" ref="D120:D126" si="111">2*PI()*(E$3-1)*$A120/E$2</f>
        <v>4.6307075713913504</v>
      </c>
      <c r="E120">
        <f t="shared" ref="E120:E126" si="112">2-4*EXP(-1*D120*E$5)*((COS(E$6)/D120*SIN(D120-E$6)+((COS(E$6)/D120)^2*COS(D120-2*E$6))))+4*((COS(E$6)/D120)^2*COS(2*E$6))</f>
        <v>3.0626757125004884</v>
      </c>
      <c r="F120">
        <f t="shared" ref="F120:F126" si="113">2*PI()*(G$3-1)*$A120/G$2</f>
        <v>23.153537856956749</v>
      </c>
      <c r="G120">
        <f t="shared" ref="G120:G126" si="114">2-4*EXP(-1*F120*G$5)*((COS(G$6)/F120*SIN(F120-G$6)+((COS(G$6)/F120)^2*COS(F120-2*G$6))))+4*((COS(G$6)/F120)^2*COS(2*G$6))</f>
        <v>2.1689758810381567</v>
      </c>
      <c r="H120">
        <f t="shared" ref="H120:H126" si="115">2*PI()*(I$3-1)*$A120/I$2</f>
        <v>34.557519189487685</v>
      </c>
      <c r="I120">
        <f t="shared" ref="I120:I126" si="116">2-4*EXP(-1*H120*I$5)*((COS(I$6)/H120*SIN(H120-I$6)+((COS(I$6)/H120)^2*COS(H120-2*I$6))))+4*((COS(I$6)/H120)^2*COS(2*I$6))</f>
        <v>2.0066989212325468</v>
      </c>
      <c r="J120">
        <f t="shared" ref="J120:J126" si="117">2*PI()*(K$3-1)*$A120/K$2</f>
        <v>17.19279561666054</v>
      </c>
      <c r="K120">
        <f t="shared" ref="K120:K126" si="118">2-4*EXP(-1*J120*K$5)*((COS(K$6)/J120*SIN(J120-K$6)+((COS(K$6)/J120)^2*COS(J120-2*K$6))))+4*((COS(K$6)/J120)^2*COS(2*K$6))</f>
        <v>2.2464904805874792</v>
      </c>
      <c r="L120">
        <f t="shared" ref="L120:L126" si="119">2*PI()*(M$3-1)*$A120/M$2</f>
        <v>13.754236493328429</v>
      </c>
      <c r="M120">
        <f t="shared" ref="M120:M126" si="120">2-4*EXP(-1*L120*M$5)*((COS(M$6)/L120*SIN(L120-M$6)+((COS(M$6)/L120)^2*COS(L120-2*M$6))))+4*((COS(M$6)/L120)^2*COS(2*M$6))</f>
        <v>1.7434872423099561</v>
      </c>
      <c r="N120">
        <f t="shared" ref="N120:N126" si="121">2*PI()*(O$3-1)*$A120/O$2</f>
        <v>11.461863744440357</v>
      </c>
      <c r="O120">
        <f t="shared" ref="O120:O126" si="122">2-4*EXP(-1*N120*O$5)*((COS(O$6)/N120*SIN(N120-O$6)+((COS(O$6)/N120)^2*COS(N120-2*O$6))))+4*((COS(O$6)/N120)^2*COS(2*O$6))</f>
        <v>2.3284858096450178</v>
      </c>
      <c r="P120">
        <f t="shared" ref="P120:P126" si="123">2*PI()*(Q$3-1)*$A120/Q$2</f>
        <v>9.8244546380917352</v>
      </c>
      <c r="Q120">
        <f t="shared" ref="Q120:Q126" si="124">2-4*EXP(-1*P120*Q$5)*((COS(Q$6)/P120*SIN(P120-Q$6)+((COS(Q$6)/P120)^2*COS(P120-2*Q$6))))+4*((COS(Q$6)/P120)^2*COS(2*Q$6))</f>
        <v>2.2380476249768742</v>
      </c>
      <c r="S120">
        <f t="shared" si="107"/>
        <v>31.977272727272794</v>
      </c>
      <c r="T120">
        <f t="shared" si="107"/>
        <v>95.931818181818386</v>
      </c>
      <c r="U120">
        <f t="shared" si="107"/>
        <v>159.88636363636397</v>
      </c>
      <c r="V120">
        <f t="shared" si="107"/>
        <v>319.77272727272793</v>
      </c>
    </row>
    <row r="121" spans="1:22" x14ac:dyDescent="0.25">
      <c r="A121">
        <f t="shared" si="108"/>
        <v>22.199999999999953</v>
      </c>
      <c r="B121">
        <f t="shared" si="109"/>
        <v>2.3364024564746746</v>
      </c>
      <c r="C121">
        <f t="shared" si="110"/>
        <v>2.0062399810180551</v>
      </c>
      <c r="D121">
        <f t="shared" si="111"/>
        <v>4.672804912949454</v>
      </c>
      <c r="E121">
        <f t="shared" si="112"/>
        <v>3.045787143099544</v>
      </c>
      <c r="F121">
        <f t="shared" si="113"/>
        <v>23.364024564747265</v>
      </c>
      <c r="G121">
        <f t="shared" si="114"/>
        <v>2.1766295743620856</v>
      </c>
      <c r="H121">
        <f t="shared" si="115"/>
        <v>34.871678454846659</v>
      </c>
      <c r="I121">
        <f t="shared" si="116"/>
        <v>2.0418639551791777</v>
      </c>
      <c r="J121">
        <f t="shared" si="117"/>
        <v>17.349093758630179</v>
      </c>
      <c r="K121">
        <f t="shared" si="118"/>
        <v>2.2423450521928854</v>
      </c>
      <c r="L121">
        <f t="shared" si="119"/>
        <v>13.879275006904143</v>
      </c>
      <c r="M121">
        <f t="shared" si="120"/>
        <v>1.7368001718057546</v>
      </c>
      <c r="N121">
        <f t="shared" si="121"/>
        <v>11.566062505753452</v>
      </c>
      <c r="O121">
        <f t="shared" si="122"/>
        <v>2.3048246460407777</v>
      </c>
      <c r="P121">
        <f t="shared" si="123"/>
        <v>9.913767862074387</v>
      </c>
      <c r="Q121">
        <f t="shared" si="124"/>
        <v>2.2661562790467884</v>
      </c>
      <c r="S121">
        <f t="shared" ref="S121:V126" si="125">1000*2*PI()*S$1*($Q$3-1)/$P121</f>
        <v>31.689189189189257</v>
      </c>
      <c r="T121">
        <f t="shared" si="125"/>
        <v>95.067567567567778</v>
      </c>
      <c r="U121">
        <f t="shared" si="125"/>
        <v>158.44594594594628</v>
      </c>
      <c r="V121">
        <f t="shared" si="125"/>
        <v>316.89189189189256</v>
      </c>
    </row>
    <row r="122" spans="1:22" x14ac:dyDescent="0.25">
      <c r="A122">
        <f t="shared" si="108"/>
        <v>22.399999999999952</v>
      </c>
      <c r="B122">
        <f t="shared" si="109"/>
        <v>2.357451127253726</v>
      </c>
      <c r="C122">
        <f t="shared" si="110"/>
        <v>2.0310359867425536</v>
      </c>
      <c r="D122">
        <f t="shared" si="111"/>
        <v>4.7149022545075567</v>
      </c>
      <c r="E122">
        <f t="shared" si="112"/>
        <v>3.0278535605782464</v>
      </c>
      <c r="F122">
        <f t="shared" si="113"/>
        <v>23.57451127253778</v>
      </c>
      <c r="G122">
        <f t="shared" si="114"/>
        <v>2.176768322702836</v>
      </c>
      <c r="H122">
        <f t="shared" si="115"/>
        <v>35.18583772020564</v>
      </c>
      <c r="I122">
        <f t="shared" si="116"/>
        <v>2.0726654253439287</v>
      </c>
      <c r="J122">
        <f t="shared" si="117"/>
        <v>17.505391900599818</v>
      </c>
      <c r="K122">
        <f t="shared" si="118"/>
        <v>2.2327781077429889</v>
      </c>
      <c r="L122">
        <f t="shared" si="119"/>
        <v>14.004313520479855</v>
      </c>
      <c r="M122">
        <f t="shared" si="120"/>
        <v>1.7345846020115414</v>
      </c>
      <c r="N122">
        <f t="shared" si="121"/>
        <v>11.670261267066545</v>
      </c>
      <c r="O122">
        <f t="shared" si="122"/>
        <v>2.2786793536679379</v>
      </c>
      <c r="P122">
        <f t="shared" si="123"/>
        <v>10.003081086057039</v>
      </c>
      <c r="Q122">
        <f t="shared" si="124"/>
        <v>2.2920245524482969</v>
      </c>
      <c r="S122">
        <f t="shared" si="125"/>
        <v>31.406250000000068</v>
      </c>
      <c r="T122">
        <f t="shared" si="125"/>
        <v>94.218750000000213</v>
      </c>
      <c r="U122">
        <f t="shared" si="125"/>
        <v>157.03125000000034</v>
      </c>
      <c r="V122">
        <f t="shared" si="125"/>
        <v>314.06250000000068</v>
      </c>
    </row>
    <row r="123" spans="1:22" x14ac:dyDescent="0.25">
      <c r="A123">
        <f t="shared" si="108"/>
        <v>22.599999999999952</v>
      </c>
      <c r="B123">
        <f t="shared" si="109"/>
        <v>2.3784997980327769</v>
      </c>
      <c r="C123">
        <f t="shared" si="110"/>
        <v>2.0557004419518146</v>
      </c>
      <c r="D123">
        <f t="shared" si="111"/>
        <v>4.7569995960656595</v>
      </c>
      <c r="E123">
        <f t="shared" si="112"/>
        <v>3.0089106370605219</v>
      </c>
      <c r="F123">
        <f t="shared" si="113"/>
        <v>23.784997980328296</v>
      </c>
      <c r="G123">
        <f t="shared" si="114"/>
        <v>2.1695135091288993</v>
      </c>
      <c r="H123">
        <f t="shared" si="115"/>
        <v>35.499996985564614</v>
      </c>
      <c r="I123">
        <f t="shared" si="116"/>
        <v>2.0961964412171592</v>
      </c>
      <c r="J123">
        <f t="shared" si="117"/>
        <v>17.661690042569461</v>
      </c>
      <c r="K123">
        <f t="shared" si="118"/>
        <v>2.2181077798110787</v>
      </c>
      <c r="L123">
        <f t="shared" si="119"/>
        <v>14.129352034055568</v>
      </c>
      <c r="M123">
        <f t="shared" si="120"/>
        <v>1.736789656214605</v>
      </c>
      <c r="N123">
        <f t="shared" si="121"/>
        <v>11.774460028379639</v>
      </c>
      <c r="O123">
        <f t="shared" si="122"/>
        <v>2.250360322033873</v>
      </c>
      <c r="P123">
        <f t="shared" si="123"/>
        <v>10.09239431003969</v>
      </c>
      <c r="Q123">
        <f t="shared" si="124"/>
        <v>2.3154896227856856</v>
      </c>
      <c r="S123">
        <f t="shared" si="125"/>
        <v>31.128318584070865</v>
      </c>
      <c r="T123">
        <f t="shared" si="125"/>
        <v>93.384955752212605</v>
      </c>
      <c r="U123">
        <f t="shared" si="125"/>
        <v>155.64159292035433</v>
      </c>
      <c r="V123">
        <f t="shared" si="125"/>
        <v>311.28318584070865</v>
      </c>
    </row>
    <row r="124" spans="1:22" x14ac:dyDescent="0.25">
      <c r="A124">
        <f t="shared" si="108"/>
        <v>22.799999999999951</v>
      </c>
      <c r="B124">
        <f t="shared" si="109"/>
        <v>2.3995484688118278</v>
      </c>
      <c r="C124">
        <f t="shared" si="110"/>
        <v>2.080226870456912</v>
      </c>
      <c r="D124">
        <f t="shared" si="111"/>
        <v>4.7990969376237631</v>
      </c>
      <c r="E124">
        <f t="shared" si="112"/>
        <v>2.9889950923813258</v>
      </c>
      <c r="F124">
        <f t="shared" si="113"/>
        <v>23.995484688118811</v>
      </c>
      <c r="G124">
        <f t="shared" si="114"/>
        <v>2.1553045630294863</v>
      </c>
      <c r="H124">
        <f t="shared" si="115"/>
        <v>35.814156250923595</v>
      </c>
      <c r="I124">
        <f t="shared" si="116"/>
        <v>2.1103035098146927</v>
      </c>
      <c r="J124">
        <f t="shared" si="117"/>
        <v>17.8179881845391</v>
      </c>
      <c r="K124">
        <f t="shared" si="118"/>
        <v>2.1987677493528337</v>
      </c>
      <c r="L124">
        <f t="shared" si="119"/>
        <v>14.25439054763128</v>
      </c>
      <c r="M124">
        <f t="shared" si="120"/>
        <v>1.7432991645684419</v>
      </c>
      <c r="N124">
        <f t="shared" si="121"/>
        <v>11.878658789692732</v>
      </c>
      <c r="O124">
        <f t="shared" si="122"/>
        <v>2.2201951911934268</v>
      </c>
      <c r="P124">
        <f t="shared" si="123"/>
        <v>10.181707534022342</v>
      </c>
      <c r="Q124">
        <f t="shared" si="124"/>
        <v>2.3364093645570256</v>
      </c>
      <c r="S124">
        <f t="shared" si="125"/>
        <v>30.855263157894807</v>
      </c>
      <c r="T124">
        <f t="shared" si="125"/>
        <v>92.565789473684418</v>
      </c>
      <c r="U124">
        <f t="shared" si="125"/>
        <v>154.27631578947404</v>
      </c>
      <c r="V124">
        <f t="shared" si="125"/>
        <v>308.55263157894808</v>
      </c>
    </row>
    <row r="125" spans="1:22" x14ac:dyDescent="0.25">
      <c r="A125">
        <f t="shared" si="108"/>
        <v>22.99999999999995</v>
      </c>
      <c r="B125">
        <f t="shared" si="109"/>
        <v>2.4205971395908792</v>
      </c>
      <c r="C125">
        <f t="shared" si="110"/>
        <v>2.1046088532226181</v>
      </c>
      <c r="D125">
        <f t="shared" si="111"/>
        <v>4.8411942791818658</v>
      </c>
      <c r="E125">
        <f t="shared" si="112"/>
        <v>2.9681446370976889</v>
      </c>
      <c r="F125">
        <f t="shared" si="113"/>
        <v>24.20597139590933</v>
      </c>
      <c r="G125">
        <f t="shared" si="114"/>
        <v>2.1348745122136408</v>
      </c>
      <c r="H125">
        <f t="shared" si="115"/>
        <v>36.128315516282576</v>
      </c>
      <c r="I125">
        <f t="shared" si="116"/>
        <v>2.1137810170058509</v>
      </c>
      <c r="J125">
        <f t="shared" si="117"/>
        <v>17.974286326508743</v>
      </c>
      <c r="K125">
        <f t="shared" si="118"/>
        <v>2.1752950708829104</v>
      </c>
      <c r="L125">
        <f t="shared" si="119"/>
        <v>14.379429061206993</v>
      </c>
      <c r="M125">
        <f t="shared" si="120"/>
        <v>1.7539344636090737</v>
      </c>
      <c r="N125">
        <f t="shared" si="121"/>
        <v>11.982857551005829</v>
      </c>
      <c r="O125">
        <f t="shared" si="122"/>
        <v>2.1885252489553966</v>
      </c>
      <c r="P125">
        <f t="shared" si="123"/>
        <v>10.271020758004996</v>
      </c>
      <c r="Q125">
        <f t="shared" si="124"/>
        <v>2.3546630606014727</v>
      </c>
      <c r="S125">
        <f t="shared" si="125"/>
        <v>30.586956521739197</v>
      </c>
      <c r="T125">
        <f t="shared" si="125"/>
        <v>91.76086956521759</v>
      </c>
      <c r="U125">
        <f t="shared" si="125"/>
        <v>152.93478260869597</v>
      </c>
      <c r="V125">
        <f t="shared" si="125"/>
        <v>305.86956521739194</v>
      </c>
    </row>
    <row r="126" spans="1:22" x14ac:dyDescent="0.25">
      <c r="A126">
        <f t="shared" si="108"/>
        <v>23.19999999999995</v>
      </c>
      <c r="B126">
        <f t="shared" si="109"/>
        <v>2.4416458103699301</v>
      </c>
      <c r="C126">
        <f t="shared" si="110"/>
        <v>2.1288400303428543</v>
      </c>
      <c r="D126">
        <f t="shared" si="111"/>
        <v>4.8832916207399686</v>
      </c>
      <c r="E126">
        <f t="shared" si="112"/>
        <v>2.9463979143910848</v>
      </c>
      <c r="F126">
        <f t="shared" si="113"/>
        <v>24.416458103699842</v>
      </c>
      <c r="G126">
        <f t="shared" si="114"/>
        <v>2.109213323039981</v>
      </c>
      <c r="H126">
        <f t="shared" si="115"/>
        <v>36.44247478164155</v>
      </c>
      <c r="I126">
        <f t="shared" si="116"/>
        <v>2.1064710831420745</v>
      </c>
      <c r="J126">
        <f t="shared" si="117"/>
        <v>18.130584468478386</v>
      </c>
      <c r="K126">
        <f t="shared" si="118"/>
        <v>2.1483157768759504</v>
      </c>
      <c r="L126">
        <f t="shared" si="119"/>
        <v>14.504467574782707</v>
      </c>
      <c r="M126">
        <f t="shared" si="120"/>
        <v>1.7684580728191799</v>
      </c>
      <c r="N126">
        <f t="shared" si="121"/>
        <v>12.087056312318921</v>
      </c>
      <c r="O126">
        <f t="shared" si="122"/>
        <v>2.1557017452540772</v>
      </c>
      <c r="P126">
        <f t="shared" si="123"/>
        <v>10.360333981987647</v>
      </c>
      <c r="Q126">
        <f t="shared" si="124"/>
        <v>2.370151950232561</v>
      </c>
      <c r="S126">
        <f t="shared" si="125"/>
        <v>30.323275862069032</v>
      </c>
      <c r="T126">
        <f t="shared" si="125"/>
        <v>90.969827586207103</v>
      </c>
      <c r="U126">
        <f t="shared" si="125"/>
        <v>151.61637931034517</v>
      </c>
      <c r="V126">
        <f t="shared" si="125"/>
        <v>303.23275862069033</v>
      </c>
    </row>
  </sheetData>
  <printOptions gridLines="1" gridLinesSet="0"/>
  <pageMargins left="0.75" right="0.75" top="1" bottom="1" header="0.5" footer="0.5"/>
  <pageSetup orientation="portrait" horizontalDpi="1200" verticalDpi="120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M28" sqref="M28"/>
    </sheetView>
  </sheetViews>
  <sheetFormatPr defaultRowHeight="12.5" x14ac:dyDescent="0.25"/>
  <cols>
    <col min="1" max="13" width="9.453125" customWidth="1"/>
  </cols>
  <sheetData/>
  <printOptions horizontalCentered="1" verticalCentered="1"/>
  <pageMargins left="0.75" right="0.75" top="1" bottom="1" header="0.5" footer="0.5"/>
  <pageSetup orientation="landscape" horizontalDpi="360" verticalDpi="360" copies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"/>
  <sheetViews>
    <sheetView workbookViewId="0">
      <selection activeCell="B1" sqref="B1:B1048576"/>
    </sheetView>
  </sheetViews>
  <sheetFormatPr defaultRowHeight="12.5" x14ac:dyDescent="0.25"/>
  <cols>
    <col min="1" max="1" width="12.54296875" customWidth="1"/>
    <col min="2" max="2" width="21.453125" customWidth="1"/>
    <col min="6" max="6" width="22.7265625" customWidth="1"/>
    <col min="10" max="10" width="15.453125" customWidth="1"/>
    <col min="14" max="14" width="23.6328125" customWidth="1"/>
  </cols>
  <sheetData>
    <row r="1" spans="1:17" ht="15.5" x14ac:dyDescent="0.4">
      <c r="B1" s="1" t="s">
        <v>6</v>
      </c>
      <c r="C1">
        <v>0.4</v>
      </c>
      <c r="F1" s="1" t="s">
        <v>6</v>
      </c>
      <c r="G1">
        <v>0.4</v>
      </c>
      <c r="J1" s="1" t="s">
        <v>6</v>
      </c>
      <c r="K1">
        <v>0.4</v>
      </c>
      <c r="N1" s="1" t="s">
        <v>6</v>
      </c>
      <c r="O1">
        <v>0.4</v>
      </c>
    </row>
    <row r="2" spans="1:17" ht="15.5" x14ac:dyDescent="0.4">
      <c r="B2" s="1" t="s">
        <v>5</v>
      </c>
      <c r="C2">
        <f>C1*1.34</f>
        <v>0.53600000000000003</v>
      </c>
      <c r="F2" s="1" t="s">
        <v>5</v>
      </c>
      <c r="G2">
        <f>G1*1.34</f>
        <v>0.53600000000000003</v>
      </c>
      <c r="J2" s="1" t="s">
        <v>5</v>
      </c>
      <c r="K2">
        <f>K1*1.34</f>
        <v>0.53600000000000003</v>
      </c>
      <c r="N2" s="1" t="s">
        <v>5</v>
      </c>
      <c r="O2">
        <f>O1*1.34</f>
        <v>0.53600000000000003</v>
      </c>
    </row>
    <row r="3" spans="1:17" ht="15" x14ac:dyDescent="0.4">
      <c r="A3" s="1" t="s">
        <v>7</v>
      </c>
      <c r="B3" s="2" t="s">
        <v>10</v>
      </c>
      <c r="C3">
        <v>1.05</v>
      </c>
      <c r="F3" s="2" t="s">
        <v>10</v>
      </c>
      <c r="G3">
        <v>1.05</v>
      </c>
      <c r="J3" s="2" t="s">
        <v>10</v>
      </c>
      <c r="K3">
        <v>1.05</v>
      </c>
      <c r="N3" s="2" t="s">
        <v>10</v>
      </c>
      <c r="O3">
        <v>1.05</v>
      </c>
    </row>
    <row r="4" spans="1:17" ht="15" x14ac:dyDescent="0.4">
      <c r="A4" s="1" t="s">
        <v>8</v>
      </c>
      <c r="B4" s="2" t="s">
        <v>11</v>
      </c>
      <c r="C4">
        <v>0</v>
      </c>
      <c r="F4" s="2" t="s">
        <v>11</v>
      </c>
      <c r="G4">
        <v>2E-3</v>
      </c>
      <c r="J4" s="2" t="s">
        <v>11</v>
      </c>
      <c r="K4">
        <v>0.01</v>
      </c>
      <c r="N4" s="2" t="s">
        <v>11</v>
      </c>
      <c r="O4">
        <v>0.02</v>
      </c>
    </row>
    <row r="5" spans="1:17" ht="15.5" x14ac:dyDescent="0.4">
      <c r="B5" s="1" t="s">
        <v>12</v>
      </c>
      <c r="C5">
        <f>C4/(C3-1)</f>
        <v>0</v>
      </c>
      <c r="F5" s="1" t="s">
        <v>12</v>
      </c>
      <c r="G5">
        <f>G4/(G3-1)</f>
        <v>3.9999999999999966E-2</v>
      </c>
      <c r="J5" s="1" t="s">
        <v>12</v>
      </c>
      <c r="K5">
        <f>K4/(K3-1)</f>
        <v>0.19999999999999982</v>
      </c>
      <c r="N5" s="1" t="s">
        <v>12</v>
      </c>
      <c r="O5">
        <f>O4/(O3-1)</f>
        <v>0.39999999999999963</v>
      </c>
    </row>
    <row r="6" spans="1:17" ht="15.5" x14ac:dyDescent="0.4">
      <c r="B6" s="6" t="s">
        <v>13</v>
      </c>
      <c r="C6">
        <f>ATAN(C5)</f>
        <v>0</v>
      </c>
      <c r="F6" s="6" t="s">
        <v>13</v>
      </c>
      <c r="G6">
        <f>ATAN(G5)</f>
        <v>3.9978687123290009E-2</v>
      </c>
      <c r="J6" s="6" t="s">
        <v>13</v>
      </c>
      <c r="K6">
        <f>ATAN(K5)</f>
        <v>0.19739555984988058</v>
      </c>
      <c r="N6" s="6" t="s">
        <v>13</v>
      </c>
      <c r="O6">
        <f>ATAN(O5)</f>
        <v>0.38050637711236457</v>
      </c>
    </row>
    <row r="7" spans="1:17" ht="15" x14ac:dyDescent="0.4">
      <c r="A7" s="1" t="s">
        <v>9</v>
      </c>
      <c r="B7" s="1" t="s">
        <v>14</v>
      </c>
      <c r="C7" t="s">
        <v>2</v>
      </c>
      <c r="D7" t="s">
        <v>3</v>
      </c>
      <c r="E7" t="s">
        <v>4</v>
      </c>
      <c r="F7" s="1" t="s">
        <v>14</v>
      </c>
      <c r="G7" t="s">
        <v>2</v>
      </c>
      <c r="H7" t="s">
        <v>3</v>
      </c>
      <c r="I7" t="s">
        <v>4</v>
      </c>
      <c r="J7" s="1" t="s">
        <v>14</v>
      </c>
      <c r="K7" t="s">
        <v>2</v>
      </c>
      <c r="L7" t="s">
        <v>3</v>
      </c>
      <c r="M7" t="s">
        <v>4</v>
      </c>
      <c r="N7" s="1" t="s">
        <v>14</v>
      </c>
      <c r="O7" t="s">
        <v>2</v>
      </c>
      <c r="P7" t="s">
        <v>3</v>
      </c>
      <c r="Q7" t="s">
        <v>4</v>
      </c>
    </row>
    <row r="8" spans="1:17" x14ac:dyDescent="0.25">
      <c r="A8">
        <v>0.05</v>
      </c>
      <c r="B8">
        <f>2*PI()*(C$3-1)*$A8/C$2</f>
        <v>2.9305901619307798E-2</v>
      </c>
      <c r="C8">
        <f t="shared" ref="C8:C23" si="0">2-4*EXP(-1*B8*C$5)*((COS(C$6)/B8*SIN(B8-C$6)+((COS(C$6)/B8)^2*COS(B8-2*C$6))))+4*((COS(C$6)/B8)^2*COS(2*C$6))</f>
        <v>4.2939744616887765E-4</v>
      </c>
      <c r="D8">
        <v>0</v>
      </c>
      <c r="E8">
        <f t="shared" ref="E8:E39" si="1">C8</f>
        <v>4.2939744616887765E-4</v>
      </c>
      <c r="F8">
        <f>2*PI()*(G$3-1)*$A8/G$2</f>
        <v>2.9305901619307798E-2</v>
      </c>
      <c r="G8">
        <f t="shared" ref="G8:G39" si="2">2-4*EXP(-1*F8*G$5)*((COS(G$6)/F8*SIN(F8-G$6)+((COS(G$6)/F8)^2*COS(F8-2*G$6))))+4*((COS(G$6)/F8)^2*COS(2*G$6))</f>
        <v>1.9912895268134889E-3</v>
      </c>
      <c r="H8">
        <f t="shared" ref="H8:H39" si="3">1+(EXP(-2*F8*G$5)*(2*F8*G$5+1)-1)/(2*F8^2*G$5^2)</f>
        <v>1.561608160931538E-3</v>
      </c>
      <c r="I8">
        <f t="shared" ref="I8:I39" si="4">G8-H8</f>
        <v>4.2968136588195094E-4</v>
      </c>
      <c r="J8">
        <f>2*PI()*(K$3-1)*$A8/K$2</f>
        <v>2.9305901619307798E-2</v>
      </c>
      <c r="K8">
        <f t="shared" ref="K8:K39" si="5">2-4*EXP(-1*J8*K$5)*((COS(K$6)/J8*SIN(J8-K$6)+((COS(K$6)/J8)^2*COS(J8-2*K$6))))+4*((COS(K$6)/J8)^2*COS(2*K$6))</f>
        <v>8.2251461362830014E-3</v>
      </c>
      <c r="L8">
        <f t="shared" ref="L8:L39" si="6">1+(EXP(-2*J8*K$5)*(2*J8*K$5+1)-1)/(2*J8^2*K$5^2)</f>
        <v>7.7806607879200573E-3</v>
      </c>
      <c r="M8">
        <f t="shared" ref="M8:M39" si="7">K8-L8</f>
        <v>4.4448534836294407E-4</v>
      </c>
      <c r="N8">
        <f>2*PI()*(O$3-1)*$A8/O$2</f>
        <v>2.9305901619307798E-2</v>
      </c>
      <c r="O8">
        <f t="shared" ref="O8:O39" si="8">2-4*EXP(-1*N8*O$5)*((COS(O$6)/N8*SIN(N8-O$6)+((COS(O$6)/N8)^2*COS(N8-2*O$6))))+4*((COS(O$6)/N8)^2*COS(2*O$6))</f>
        <v>1.5986711799996556E-2</v>
      </c>
      <c r="P8">
        <f t="shared" ref="P8:P39" si="9">1+(EXP(-2*N8*O$5)*(2*N8*O$5+1)-1)/(2*N8^2*O$5^2)</f>
        <v>1.5493255379544379E-2</v>
      </c>
      <c r="Q8">
        <f t="shared" ref="Q8:Q39" si="10">O8-P8</f>
        <v>4.934564204521763E-4</v>
      </c>
    </row>
    <row r="9" spans="1:17" x14ac:dyDescent="0.25">
      <c r="A9">
        <v>0.1</v>
      </c>
      <c r="B9">
        <f t="shared" ref="B9:B24" si="11">2*PI()*(C$3-1)*$A9/C$2</f>
        <v>5.8611803238615597E-2</v>
      </c>
      <c r="C9">
        <f t="shared" si="0"/>
        <v>1.7173439457565109E-3</v>
      </c>
      <c r="D9">
        <v>0</v>
      </c>
      <c r="E9">
        <f t="shared" si="1"/>
        <v>1.7173439457565109E-3</v>
      </c>
      <c r="F9">
        <f t="shared" ref="F9:F24" si="12">2*PI()*(G$3-1)*$A9/G$2</f>
        <v>5.8611803238615597E-2</v>
      </c>
      <c r="G9">
        <f t="shared" si="2"/>
        <v>4.8373424040164537E-3</v>
      </c>
      <c r="H9">
        <f t="shared" si="3"/>
        <v>3.1204731488718718E-3</v>
      </c>
      <c r="I9">
        <f t="shared" si="4"/>
        <v>1.7168692551445819E-3</v>
      </c>
      <c r="J9">
        <f t="shared" ref="J9:J24" si="13">2*PI()*(K$3-1)*$A9/K$2</f>
        <v>5.8611803238615597E-2</v>
      </c>
      <c r="K9">
        <f t="shared" si="5"/>
        <v>1.7262639081764064E-2</v>
      </c>
      <c r="L9">
        <f t="shared" si="6"/>
        <v>1.5493255379544379E-2</v>
      </c>
      <c r="M9">
        <f t="shared" si="7"/>
        <v>1.7693837022196846E-3</v>
      </c>
      <c r="N9">
        <f t="shared" ref="N9:N24" si="14">2*PI()*(O$3-1)*$A9/O$2</f>
        <v>5.8611803238615597E-2</v>
      </c>
      <c r="O9">
        <f t="shared" si="8"/>
        <v>3.2671957567345089E-2</v>
      </c>
      <c r="P9">
        <f t="shared" si="9"/>
        <v>3.0716779639191061E-2</v>
      </c>
      <c r="Q9">
        <f t="shared" si="10"/>
        <v>1.9551779281540282E-3</v>
      </c>
    </row>
    <row r="10" spans="1:17" x14ac:dyDescent="0.25">
      <c r="A10">
        <v>0.15</v>
      </c>
      <c r="B10">
        <f t="shared" si="11"/>
        <v>8.7917704857923384E-2</v>
      </c>
      <c r="C10">
        <f t="shared" si="0"/>
        <v>3.8631021365063134E-3</v>
      </c>
      <c r="D10">
        <v>0</v>
      </c>
      <c r="E10">
        <f t="shared" si="1"/>
        <v>3.8631021365063134E-3</v>
      </c>
      <c r="F10">
        <f t="shared" si="12"/>
        <v>8.7917704857923384E-2</v>
      </c>
      <c r="G10">
        <f t="shared" si="2"/>
        <v>8.5350164915780624E-3</v>
      </c>
      <c r="H10">
        <f t="shared" si="3"/>
        <v>4.6766001836721083E-3</v>
      </c>
      <c r="I10">
        <f t="shared" si="4"/>
        <v>3.8584163079059541E-3</v>
      </c>
      <c r="J10">
        <f t="shared" si="13"/>
        <v>8.7917704857923384E-2</v>
      </c>
      <c r="K10">
        <f t="shared" si="5"/>
        <v>2.7100011368133892E-2</v>
      </c>
      <c r="L10">
        <f t="shared" si="6"/>
        <v>2.3138418730903276E-2</v>
      </c>
      <c r="M10">
        <f t="shared" si="7"/>
        <v>3.9615926372306154E-3</v>
      </c>
      <c r="N10">
        <f t="shared" si="14"/>
        <v>8.7917704857923384E-2</v>
      </c>
      <c r="O10">
        <f t="shared" si="8"/>
        <v>5.003283627570454E-2</v>
      </c>
      <c r="P10">
        <f t="shared" si="9"/>
        <v>4.5675578822348184E-2</v>
      </c>
      <c r="Q10">
        <f t="shared" si="10"/>
        <v>4.3572574533563557E-3</v>
      </c>
    </row>
    <row r="11" spans="1:17" x14ac:dyDescent="0.25">
      <c r="A11">
        <v>0.2</v>
      </c>
      <c r="B11">
        <f t="shared" si="11"/>
        <v>0.11722360647723119</v>
      </c>
      <c r="C11">
        <f t="shared" si="0"/>
        <v>6.8654436105362038E-3</v>
      </c>
      <c r="D11">
        <v>0</v>
      </c>
      <c r="E11">
        <f t="shared" si="1"/>
        <v>6.8654436105362038E-3</v>
      </c>
      <c r="F11">
        <f t="shared" si="12"/>
        <v>0.11722360647723119</v>
      </c>
      <c r="G11">
        <f t="shared" si="2"/>
        <v>1.308068822390851E-2</v>
      </c>
      <c r="H11">
        <f t="shared" si="3"/>
        <v>6.2299943578910666E-3</v>
      </c>
      <c r="I11">
        <f t="shared" si="4"/>
        <v>6.8506938660174432E-3</v>
      </c>
      <c r="J11">
        <f t="shared" si="13"/>
        <v>0.11722360647723119</v>
      </c>
      <c r="K11">
        <f t="shared" si="5"/>
        <v>3.7724444035177385E-2</v>
      </c>
      <c r="L11">
        <f t="shared" si="6"/>
        <v>3.0716779639191061E-2</v>
      </c>
      <c r="M11">
        <f t="shared" si="7"/>
        <v>7.0076643959863238E-3</v>
      </c>
      <c r="N11">
        <f t="shared" si="14"/>
        <v>0.11722360647723119</v>
      </c>
      <c r="O11">
        <f t="shared" si="8"/>
        <v>6.8046447783245867E-2</v>
      </c>
      <c r="P11">
        <f t="shared" si="9"/>
        <v>6.0374562221872097E-2</v>
      </c>
      <c r="Q11">
        <f t="shared" si="10"/>
        <v>7.6718855613737702E-3</v>
      </c>
    </row>
    <row r="12" spans="1:17" x14ac:dyDescent="0.25">
      <c r="A12">
        <v>0.4</v>
      </c>
      <c r="B12">
        <f t="shared" si="11"/>
        <v>0.23444721295446239</v>
      </c>
      <c r="C12">
        <f t="shared" si="0"/>
        <v>2.7398940680512851E-2</v>
      </c>
      <c r="D12">
        <v>0</v>
      </c>
      <c r="E12">
        <f t="shared" si="1"/>
        <v>2.7398940680512851E-2</v>
      </c>
      <c r="F12">
        <f t="shared" si="12"/>
        <v>0.23444721295446239</v>
      </c>
      <c r="G12">
        <f t="shared" si="2"/>
        <v>3.9654219643793454E-2</v>
      </c>
      <c r="H12">
        <f t="shared" si="3"/>
        <v>1.2416344710392768E-2</v>
      </c>
      <c r="I12">
        <f t="shared" si="4"/>
        <v>2.7237874933400685E-2</v>
      </c>
      <c r="J12">
        <f t="shared" si="13"/>
        <v>0.23444721295446239</v>
      </c>
      <c r="K12">
        <f t="shared" si="5"/>
        <v>8.7824753636581931E-2</v>
      </c>
      <c r="L12">
        <f t="shared" si="6"/>
        <v>6.0374562221872097E-2</v>
      </c>
      <c r="M12">
        <f t="shared" si="7"/>
        <v>2.7450191414709835E-2</v>
      </c>
      <c r="N12">
        <f t="shared" si="14"/>
        <v>0.23444721295446239</v>
      </c>
      <c r="O12">
        <f t="shared" si="8"/>
        <v>0.14617114172354917</v>
      </c>
      <c r="P12">
        <f t="shared" si="9"/>
        <v>0.11666724427066077</v>
      </c>
      <c r="Q12">
        <f t="shared" si="10"/>
        <v>2.9503897452888395E-2</v>
      </c>
    </row>
    <row r="13" spans="1:17" x14ac:dyDescent="0.25">
      <c r="A13">
        <v>0.6</v>
      </c>
      <c r="B13">
        <f t="shared" si="11"/>
        <v>0.35167081943169354</v>
      </c>
      <c r="C13">
        <f t="shared" si="0"/>
        <v>6.141263682524567E-2</v>
      </c>
      <c r="D13">
        <v>0</v>
      </c>
      <c r="E13">
        <f t="shared" si="1"/>
        <v>6.141263682524567E-2</v>
      </c>
      <c r="F13">
        <f t="shared" si="12"/>
        <v>0.35167081943169354</v>
      </c>
      <c r="G13">
        <f t="shared" si="2"/>
        <v>7.9383111845068299E-2</v>
      </c>
      <c r="H13">
        <f t="shared" si="3"/>
        <v>1.8559377118194886E-2</v>
      </c>
      <c r="I13">
        <f t="shared" si="4"/>
        <v>6.0823734726873413E-2</v>
      </c>
      <c r="J13">
        <f t="shared" si="13"/>
        <v>0.35167081943169354</v>
      </c>
      <c r="K13">
        <f t="shared" si="5"/>
        <v>0.14940914698732044</v>
      </c>
      <c r="L13">
        <f t="shared" si="6"/>
        <v>8.9012246602782286E-2</v>
      </c>
      <c r="M13">
        <f t="shared" si="7"/>
        <v>6.0396900384538155E-2</v>
      </c>
      <c r="N13">
        <f t="shared" si="14"/>
        <v>0.35167081943169354</v>
      </c>
      <c r="O13">
        <f t="shared" si="8"/>
        <v>0.2329184255300909</v>
      </c>
      <c r="P13">
        <f t="shared" si="9"/>
        <v>0.16917173707877164</v>
      </c>
      <c r="Q13">
        <f t="shared" si="10"/>
        <v>6.3746688451319256E-2</v>
      </c>
    </row>
    <row r="14" spans="1:17" x14ac:dyDescent="0.25">
      <c r="A14">
        <v>0.8</v>
      </c>
      <c r="B14">
        <f t="shared" si="11"/>
        <v>0.46889442590892477</v>
      </c>
      <c r="C14">
        <f t="shared" si="0"/>
        <v>0.10859559063152346</v>
      </c>
      <c r="D14">
        <v>0</v>
      </c>
      <c r="E14">
        <f t="shared" si="1"/>
        <v>0.10859559063152346</v>
      </c>
      <c r="F14">
        <f t="shared" si="12"/>
        <v>0.46889442590892477</v>
      </c>
      <c r="G14">
        <f t="shared" si="2"/>
        <v>0.13181291771969228</v>
      </c>
      <c r="H14">
        <f t="shared" si="3"/>
        <v>2.4659415094761772E-2</v>
      </c>
      <c r="I14">
        <f t="shared" si="4"/>
        <v>0.10715350262493051</v>
      </c>
      <c r="J14">
        <f t="shared" si="13"/>
        <v>0.46889442590892477</v>
      </c>
      <c r="K14">
        <f t="shared" si="5"/>
        <v>0.22151418943015599</v>
      </c>
      <c r="L14">
        <f t="shared" si="6"/>
        <v>0.11666724427066077</v>
      </c>
      <c r="M14">
        <f t="shared" si="7"/>
        <v>0.10484694515949522</v>
      </c>
      <c r="N14">
        <f t="shared" si="14"/>
        <v>0.46889442590892477</v>
      </c>
      <c r="O14">
        <f t="shared" si="8"/>
        <v>0.32685603162880916</v>
      </c>
      <c r="P14">
        <f t="shared" si="9"/>
        <v>0.21815974929536275</v>
      </c>
      <c r="Q14">
        <f t="shared" si="10"/>
        <v>0.10869628233344641</v>
      </c>
    </row>
    <row r="15" spans="1:17" x14ac:dyDescent="0.25">
      <c r="A15">
        <v>1</v>
      </c>
      <c r="B15">
        <f t="shared" si="11"/>
        <v>0.5861180323861559</v>
      </c>
      <c r="C15">
        <f t="shared" si="0"/>
        <v>0.16851697271775379</v>
      </c>
      <c r="D15">
        <v>0</v>
      </c>
      <c r="E15">
        <f t="shared" si="1"/>
        <v>0.16851697271775379</v>
      </c>
      <c r="F15">
        <f t="shared" si="12"/>
        <v>0.5861180323861559</v>
      </c>
      <c r="G15">
        <f t="shared" si="2"/>
        <v>0.19637774644862382</v>
      </c>
      <c r="H15">
        <f t="shared" si="3"/>
        <v>3.0716779639191061E-2</v>
      </c>
      <c r="I15">
        <f t="shared" si="4"/>
        <v>0.16566096680943276</v>
      </c>
      <c r="J15">
        <f t="shared" si="13"/>
        <v>0.5861180323861559</v>
      </c>
      <c r="K15">
        <f t="shared" si="5"/>
        <v>0.30311730577090223</v>
      </c>
      <c r="L15">
        <f t="shared" si="6"/>
        <v>0.14337553782017864</v>
      </c>
      <c r="M15">
        <f t="shared" si="7"/>
        <v>0.15974176795072359</v>
      </c>
      <c r="N15">
        <f t="shared" si="14"/>
        <v>0.5861180323861559</v>
      </c>
      <c r="O15">
        <f t="shared" si="8"/>
        <v>0.42658883355139743</v>
      </c>
      <c r="P15">
        <f t="shared" si="9"/>
        <v>0.26388269822365873</v>
      </c>
      <c r="Q15">
        <f t="shared" si="10"/>
        <v>0.1627061353277387</v>
      </c>
    </row>
    <row r="16" spans="1:17" x14ac:dyDescent="0.25">
      <c r="A16">
        <f t="shared" ref="A16:A31" si="15">A15+0.2</f>
        <v>1.2</v>
      </c>
      <c r="B16">
        <f t="shared" si="11"/>
        <v>0.70334163886338708</v>
      </c>
      <c r="C16">
        <f t="shared" si="0"/>
        <v>0.24063049514527535</v>
      </c>
      <c r="D16">
        <v>0</v>
      </c>
      <c r="E16">
        <f t="shared" si="1"/>
        <v>0.24063049514527535</v>
      </c>
      <c r="F16">
        <f t="shared" si="12"/>
        <v>0.70334163886338708</v>
      </c>
      <c r="G16">
        <f t="shared" si="2"/>
        <v>0.27240687687794285</v>
      </c>
      <c r="H16">
        <f t="shared" si="3"/>
        <v>3.6731789254998537E-2</v>
      </c>
      <c r="I16">
        <f t="shared" si="4"/>
        <v>0.23567508762294431</v>
      </c>
      <c r="J16">
        <f t="shared" si="13"/>
        <v>0.70334163886338708</v>
      </c>
      <c r="K16">
        <f t="shared" si="5"/>
        <v>0.39314939521752024</v>
      </c>
      <c r="L16">
        <f t="shared" si="6"/>
        <v>0.16917173707877164</v>
      </c>
      <c r="M16">
        <f t="shared" si="7"/>
        <v>0.22397765813874859</v>
      </c>
      <c r="N16">
        <f t="shared" si="14"/>
        <v>0.70334163886338708</v>
      </c>
      <c r="O16">
        <f t="shared" si="8"/>
        <v>0.53077107786179489</v>
      </c>
      <c r="P16">
        <f t="shared" si="9"/>
        <v>0.3065732680509482</v>
      </c>
      <c r="Q16">
        <f t="shared" si="10"/>
        <v>0.22419780981084669</v>
      </c>
    </row>
    <row r="17" spans="1:17" x14ac:dyDescent="0.25">
      <c r="A17">
        <f t="shared" si="15"/>
        <v>1.4</v>
      </c>
      <c r="B17">
        <f t="shared" si="11"/>
        <v>0.82056524534061814</v>
      </c>
      <c r="C17">
        <f t="shared" si="0"/>
        <v>0.32428002258497735</v>
      </c>
      <c r="D17">
        <v>0</v>
      </c>
      <c r="E17">
        <f t="shared" si="1"/>
        <v>0.32428002258497735</v>
      </c>
      <c r="F17">
        <f t="shared" si="12"/>
        <v>0.82056524534061814</v>
      </c>
      <c r="G17">
        <f t="shared" si="2"/>
        <v>0.35913238267505676</v>
      </c>
      <c r="H17">
        <f t="shared" si="3"/>
        <v>4.2704759968307804E-2</v>
      </c>
      <c r="I17">
        <f t="shared" si="4"/>
        <v>0.31642762270674896</v>
      </c>
      <c r="J17">
        <f t="shared" si="13"/>
        <v>0.82056524534061814</v>
      </c>
      <c r="K17">
        <f t="shared" si="5"/>
        <v>0.49050740775001689</v>
      </c>
      <c r="L17">
        <f t="shared" si="6"/>
        <v>0.1940891329828579</v>
      </c>
      <c r="M17">
        <f t="shared" si="7"/>
        <v>0.29641827476715898</v>
      </c>
      <c r="N17">
        <f t="shared" si="14"/>
        <v>0.82056524534061814</v>
      </c>
      <c r="O17">
        <f t="shared" si="8"/>
        <v>0.63811707378544336</v>
      </c>
      <c r="P17">
        <f t="shared" si="9"/>
        <v>0.3464468459474791</v>
      </c>
      <c r="Q17">
        <f t="shared" si="10"/>
        <v>0.29167022783796426</v>
      </c>
    </row>
    <row r="18" spans="1:17" x14ac:dyDescent="0.25">
      <c r="A18">
        <f t="shared" si="15"/>
        <v>1.5999999999999999</v>
      </c>
      <c r="B18">
        <f t="shared" si="11"/>
        <v>0.93778885181784932</v>
      </c>
      <c r="C18">
        <f t="shared" si="0"/>
        <v>0.41870630371682527</v>
      </c>
      <c r="D18">
        <v>0</v>
      </c>
      <c r="E18">
        <f t="shared" si="1"/>
        <v>0.41870630371682527</v>
      </c>
      <c r="F18">
        <f t="shared" si="12"/>
        <v>0.93778885181784932</v>
      </c>
      <c r="G18">
        <f t="shared" si="2"/>
        <v>0.45569767833268315</v>
      </c>
      <c r="H18">
        <f t="shared" si="3"/>
        <v>4.8636005348496769E-2</v>
      </c>
      <c r="I18">
        <f t="shared" si="4"/>
        <v>0.40706167298418638</v>
      </c>
      <c r="J18">
        <f t="shared" si="13"/>
        <v>0.93778885181784932</v>
      </c>
      <c r="K18">
        <f t="shared" si="5"/>
        <v>0.59406674711434704</v>
      </c>
      <c r="L18">
        <f t="shared" si="6"/>
        <v>0.21815974929536253</v>
      </c>
      <c r="M18">
        <f t="shared" si="7"/>
        <v>0.37590699781898451</v>
      </c>
      <c r="N18">
        <f t="shared" si="14"/>
        <v>0.93778885181784932</v>
      </c>
      <c r="O18">
        <f t="shared" si="8"/>
        <v>0.74741033926266276</v>
      </c>
      <c r="P18">
        <f t="shared" si="9"/>
        <v>0.38370284575740676</v>
      </c>
      <c r="Q18">
        <f t="shared" si="10"/>
        <v>0.363707493505256</v>
      </c>
    </row>
    <row r="19" spans="1:17" x14ac:dyDescent="0.25">
      <c r="A19">
        <f t="shared" si="15"/>
        <v>1.7999999999999998</v>
      </c>
      <c r="B19">
        <f t="shared" si="11"/>
        <v>1.0550124582950806</v>
      </c>
      <c r="C19">
        <f t="shared" si="0"/>
        <v>0.5230547491162123</v>
      </c>
      <c r="D19">
        <v>0</v>
      </c>
      <c r="E19">
        <f t="shared" si="1"/>
        <v>0.5230547491162123</v>
      </c>
      <c r="F19">
        <f t="shared" si="12"/>
        <v>1.0550124582950806</v>
      </c>
      <c r="G19">
        <f t="shared" si="2"/>
        <v>0.5611668858851484</v>
      </c>
      <c r="H19">
        <f t="shared" si="3"/>
        <v>5.4525836528137583E-2</v>
      </c>
      <c r="I19">
        <f t="shared" si="4"/>
        <v>0.50664104935701082</v>
      </c>
      <c r="J19">
        <f t="shared" si="13"/>
        <v>1.0550124582950806</v>
      </c>
      <c r="K19">
        <f t="shared" si="5"/>
        <v>0.70269337329732906</v>
      </c>
      <c r="L19">
        <f t="shared" si="6"/>
        <v>0.24141439225245309</v>
      </c>
      <c r="M19">
        <f t="shared" si="7"/>
        <v>0.46127898104487597</v>
      </c>
      <c r="N19">
        <f t="shared" si="14"/>
        <v>1.0550124582950806</v>
      </c>
      <c r="O19">
        <f t="shared" si="8"/>
        <v>0.85751122102380029</v>
      </c>
      <c r="P19">
        <f t="shared" si="9"/>
        <v>0.41852592822113865</v>
      </c>
      <c r="Q19">
        <f t="shared" si="10"/>
        <v>0.43898529280266163</v>
      </c>
    </row>
    <row r="20" spans="1:17" x14ac:dyDescent="0.25">
      <c r="A20">
        <f t="shared" si="15"/>
        <v>1.9999999999999998</v>
      </c>
      <c r="B20">
        <f t="shared" si="11"/>
        <v>1.1722360647723116</v>
      </c>
      <c r="C20">
        <f t="shared" si="0"/>
        <v>0.6363841704995421</v>
      </c>
      <c r="D20">
        <v>0</v>
      </c>
      <c r="E20">
        <f t="shared" si="1"/>
        <v>0.6363841704995421</v>
      </c>
      <c r="F20">
        <f t="shared" si="12"/>
        <v>1.1722360647723116</v>
      </c>
      <c r="G20">
        <f t="shared" si="2"/>
        <v>0.67453491420769796</v>
      </c>
      <c r="H20">
        <f t="shared" si="3"/>
        <v>6.0374562221871764E-2</v>
      </c>
      <c r="I20">
        <f t="shared" si="4"/>
        <v>0.61416035198582619</v>
      </c>
      <c r="J20">
        <f t="shared" si="13"/>
        <v>1.1722360647723116</v>
      </c>
      <c r="K20">
        <f t="shared" si="5"/>
        <v>0.8152554861261132</v>
      </c>
      <c r="L20">
        <f t="shared" si="6"/>
        <v>0.26388269822365928</v>
      </c>
      <c r="M20">
        <f t="shared" si="7"/>
        <v>0.55137278790245392</v>
      </c>
      <c r="N20">
        <f t="shared" si="14"/>
        <v>1.1722360647723116</v>
      </c>
      <c r="O20">
        <f t="shared" si="8"/>
        <v>0.96736302338077795</v>
      </c>
      <c r="P20">
        <f t="shared" si="9"/>
        <v>0.4510871259486009</v>
      </c>
      <c r="Q20">
        <f t="shared" si="10"/>
        <v>0.51627589743217706</v>
      </c>
    </row>
    <row r="21" spans="1:17" x14ac:dyDescent="0.25">
      <c r="A21">
        <f t="shared" si="15"/>
        <v>2.1999999999999997</v>
      </c>
      <c r="B21">
        <f t="shared" si="11"/>
        <v>1.289459671249543</v>
      </c>
      <c r="C21">
        <f t="shared" si="0"/>
        <v>0.75767638579149388</v>
      </c>
      <c r="D21">
        <v>0</v>
      </c>
      <c r="E21">
        <f t="shared" si="1"/>
        <v>0.75767638579149388</v>
      </c>
      <c r="F21">
        <f t="shared" si="12"/>
        <v>1.289459671249543</v>
      </c>
      <c r="G21">
        <f t="shared" si="2"/>
        <v>0.79473813606516552</v>
      </c>
      <c r="H21">
        <f t="shared" si="3"/>
        <v>6.618248874604582E-2</v>
      </c>
      <c r="I21">
        <f t="shared" si="4"/>
        <v>0.7285556473191197</v>
      </c>
      <c r="J21">
        <f t="shared" si="13"/>
        <v>1.289459671249543</v>
      </c>
      <c r="K21">
        <f t="shared" si="5"/>
        <v>0.93063468139465133</v>
      </c>
      <c r="L21">
        <f t="shared" si="6"/>
        <v>0.28559317946619667</v>
      </c>
      <c r="M21">
        <f t="shared" si="7"/>
        <v>0.64504150192845466</v>
      </c>
      <c r="N21">
        <f t="shared" si="14"/>
        <v>1.289459671249543</v>
      </c>
      <c r="O21">
        <f t="shared" si="8"/>
        <v>1.0759966956788403</v>
      </c>
      <c r="P21">
        <f t="shared" si="9"/>
        <v>0.48154488070165136</v>
      </c>
      <c r="Q21">
        <f t="shared" si="10"/>
        <v>0.59445181497718891</v>
      </c>
    </row>
    <row r="22" spans="1:17" x14ac:dyDescent="0.25">
      <c r="A22">
        <f t="shared" si="15"/>
        <v>2.4</v>
      </c>
      <c r="B22">
        <f t="shared" si="11"/>
        <v>1.4066832777267742</v>
      </c>
      <c r="C22">
        <f t="shared" si="0"/>
        <v>0.88584658515559678</v>
      </c>
      <c r="D22">
        <v>0</v>
      </c>
      <c r="E22">
        <f t="shared" si="1"/>
        <v>0.88584658515559678</v>
      </c>
      <c r="F22">
        <f t="shared" si="12"/>
        <v>1.4066832777267742</v>
      </c>
      <c r="G22">
        <f t="shared" si="2"/>
        <v>0.92066554272478029</v>
      </c>
      <c r="H22">
        <f t="shared" si="3"/>
        <v>7.1949920037915449E-2</v>
      </c>
      <c r="I22">
        <f t="shared" si="4"/>
        <v>0.84871562268686485</v>
      </c>
      <c r="J22">
        <f t="shared" si="13"/>
        <v>1.4066832777267742</v>
      </c>
      <c r="K22">
        <f t="shared" si="5"/>
        <v>1.0477364814951509</v>
      </c>
      <c r="L22">
        <f t="shared" si="6"/>
        <v>0.3065732680509482</v>
      </c>
      <c r="M22">
        <f t="shared" si="7"/>
        <v>0.74116321344420266</v>
      </c>
      <c r="N22">
        <f t="shared" si="14"/>
        <v>1.4066832777267742</v>
      </c>
      <c r="O22">
        <f t="shared" si="8"/>
        <v>1.1825341417147546</v>
      </c>
      <c r="P22">
        <f t="shared" si="9"/>
        <v>0.51004599993626221</v>
      </c>
      <c r="Q22">
        <f t="shared" si="10"/>
        <v>0.67248814177849237</v>
      </c>
    </row>
    <row r="23" spans="1:17" x14ac:dyDescent="0.25">
      <c r="A23">
        <f t="shared" si="15"/>
        <v>2.6</v>
      </c>
      <c r="B23">
        <f t="shared" si="11"/>
        <v>1.5239068842040053</v>
      </c>
      <c r="C23">
        <f t="shared" si="0"/>
        <v>1.019754345003488</v>
      </c>
      <c r="D23">
        <v>0</v>
      </c>
      <c r="E23">
        <f t="shared" si="1"/>
        <v>1.019754345003488</v>
      </c>
      <c r="F23">
        <f t="shared" si="12"/>
        <v>1.5239068842040053</v>
      </c>
      <c r="G23">
        <f t="shared" si="2"/>
        <v>1.0511702519971018</v>
      </c>
      <c r="H23">
        <f t="shared" si="3"/>
        <v>7.7677157674581943E-2</v>
      </c>
      <c r="I23">
        <f t="shared" si="4"/>
        <v>0.97349309432251985</v>
      </c>
      <c r="J23">
        <f t="shared" si="13"/>
        <v>1.5239068842040053</v>
      </c>
      <c r="K23">
        <f t="shared" si="5"/>
        <v>1.1655001537667862</v>
      </c>
      <c r="L23">
        <f t="shared" si="6"/>
        <v>0.3268493580343621</v>
      </c>
      <c r="M23">
        <f t="shared" si="7"/>
        <v>0.83865079573242407</v>
      </c>
      <c r="N23">
        <f t="shared" si="14"/>
        <v>1.5239068842040053</v>
      </c>
      <c r="O23">
        <f t="shared" si="8"/>
        <v>1.2861902258921343</v>
      </c>
      <c r="P23">
        <f t="shared" si="9"/>
        <v>0.53672653899693223</v>
      </c>
      <c r="Q23">
        <f t="shared" si="10"/>
        <v>0.74946368689520204</v>
      </c>
    </row>
    <row r="24" spans="1:17" x14ac:dyDescent="0.25">
      <c r="A24">
        <f t="shared" si="15"/>
        <v>2.8000000000000003</v>
      </c>
      <c r="B24">
        <f t="shared" si="11"/>
        <v>1.6411304906812367</v>
      </c>
      <c r="C24">
        <f t="shared" ref="C24:C39" si="16">2-4*EXP(-1*B24*C$5)*((COS(C$6)/B24*SIN(B24-C$6)+((COS(C$6)/B24)^2*COS(B24-2*C$6))))+4*((COS(C$6)/B24)^2*COS(2*C$6))</f>
        <v>1.1582151701573202</v>
      </c>
      <c r="D24">
        <v>0</v>
      </c>
      <c r="E24">
        <f t="shared" si="1"/>
        <v>1.1582151701573202</v>
      </c>
      <c r="F24">
        <f t="shared" si="12"/>
        <v>1.6411304906812367</v>
      </c>
      <c r="G24">
        <f t="shared" si="2"/>
        <v>1.1850812430495847</v>
      </c>
      <c r="H24">
        <f t="shared" si="3"/>
        <v>8.336450089180325E-2</v>
      </c>
      <c r="I24">
        <f t="shared" si="4"/>
        <v>1.1017167421577816</v>
      </c>
      <c r="J24">
        <f t="shared" si="13"/>
        <v>1.6411304906812367</v>
      </c>
      <c r="K24">
        <f t="shared" si="5"/>
        <v>1.2829077415073493</v>
      </c>
      <c r="L24">
        <f t="shared" si="6"/>
        <v>0.34644684594747832</v>
      </c>
      <c r="M24">
        <f t="shared" si="7"/>
        <v>0.936460895559871</v>
      </c>
      <c r="N24">
        <f t="shared" si="14"/>
        <v>1.6411304906812367</v>
      </c>
      <c r="O24">
        <f t="shared" si="8"/>
        <v>1.3862735604646512</v>
      </c>
      <c r="P24">
        <f t="shared" si="9"/>
        <v>0.56171261484285062</v>
      </c>
      <c r="Q24">
        <f t="shared" si="10"/>
        <v>0.8245609456218006</v>
      </c>
    </row>
    <row r="25" spans="1:17" x14ac:dyDescent="0.25">
      <c r="A25">
        <f t="shared" si="15"/>
        <v>3.0000000000000004</v>
      </c>
      <c r="B25">
        <f t="shared" ref="B25:B40" si="17">2*PI()*(C$3-1)*$A25/C$2</f>
        <v>1.7583540971584681</v>
      </c>
      <c r="C25">
        <f t="shared" si="16"/>
        <v>1.3000124388605181</v>
      </c>
      <c r="D25">
        <v>0</v>
      </c>
      <c r="E25">
        <f t="shared" si="1"/>
        <v>1.3000124388605181</v>
      </c>
      <c r="F25">
        <f t="shared" ref="F25:F40" si="18">2*PI()*(G$3-1)*$A25/G$2</f>
        <v>1.7583540971584681</v>
      </c>
      <c r="G25">
        <f t="shared" si="2"/>
        <v>1.3212151902632878</v>
      </c>
      <c r="H25">
        <f t="shared" si="3"/>
        <v>8.9012246602782952E-2</v>
      </c>
      <c r="I25">
        <f t="shared" si="4"/>
        <v>1.2322029436605049</v>
      </c>
      <c r="J25">
        <f t="shared" ref="J25:J40" si="19">2*PI()*(K$3-1)*$A25/K$2</f>
        <v>1.7583540971584681</v>
      </c>
      <c r="K25">
        <f t="shared" si="5"/>
        <v>1.3989922446682599</v>
      </c>
      <c r="L25">
        <f t="shared" si="6"/>
        <v>0.36539016967035831</v>
      </c>
      <c r="M25">
        <f t="shared" si="7"/>
        <v>1.0336020749979016</v>
      </c>
      <c r="N25">
        <f t="shared" ref="N25:N40" si="20">2*PI()*(O$3-1)*$A25/O$2</f>
        <v>1.7583540971584681</v>
      </c>
      <c r="O25">
        <f t="shared" si="8"/>
        <v>1.4821861659508564</v>
      </c>
      <c r="P25">
        <f t="shared" si="9"/>
        <v>0.58512115671405529</v>
      </c>
      <c r="Q25">
        <f t="shared" si="10"/>
        <v>0.8970650092368011</v>
      </c>
    </row>
    <row r="26" spans="1:17" x14ac:dyDescent="0.25">
      <c r="A26">
        <f t="shared" si="15"/>
        <v>3.2000000000000006</v>
      </c>
      <c r="B26">
        <f t="shared" si="17"/>
        <v>1.8755777036356991</v>
      </c>
      <c r="C26">
        <f t="shared" si="16"/>
        <v>1.4439096212743214</v>
      </c>
      <c r="D26">
        <v>0</v>
      </c>
      <c r="E26">
        <f t="shared" si="1"/>
        <v>1.4439096212743214</v>
      </c>
      <c r="F26">
        <f t="shared" si="18"/>
        <v>1.8755777036356991</v>
      </c>
      <c r="G26">
        <f t="shared" si="2"/>
        <v>1.4583882687717415</v>
      </c>
      <c r="H26">
        <f t="shared" si="3"/>
        <v>9.4620689416730408E-2</v>
      </c>
      <c r="I26">
        <f t="shared" si="4"/>
        <v>1.3637675793550113</v>
      </c>
      <c r="J26">
        <f t="shared" si="19"/>
        <v>1.8755777036356991</v>
      </c>
      <c r="K26">
        <f t="shared" si="5"/>
        <v>1.5128448995140924</v>
      </c>
      <c r="L26">
        <f t="shared" si="6"/>
        <v>0.38370284575740699</v>
      </c>
      <c r="M26">
        <f t="shared" si="7"/>
        <v>1.1291420537566854</v>
      </c>
      <c r="N26">
        <f t="shared" si="20"/>
        <v>1.8755777036356991</v>
      </c>
      <c r="O26">
        <f t="shared" si="8"/>
        <v>1.5734221027475632</v>
      </c>
      <c r="P26">
        <f t="shared" si="9"/>
        <v>0.60706059871270346</v>
      </c>
      <c r="Q26">
        <f t="shared" si="10"/>
        <v>0.96636150403485976</v>
      </c>
    </row>
    <row r="27" spans="1:17" x14ac:dyDescent="0.25">
      <c r="A27">
        <f t="shared" si="15"/>
        <v>3.4000000000000008</v>
      </c>
      <c r="B27">
        <f t="shared" si="17"/>
        <v>1.9928013101129307</v>
      </c>
      <c r="C27">
        <f t="shared" si="16"/>
        <v>1.5886626395049315</v>
      </c>
      <c r="D27">
        <v>0</v>
      </c>
      <c r="E27">
        <f t="shared" si="1"/>
        <v>1.5886626395049315</v>
      </c>
      <c r="F27">
        <f t="shared" si="18"/>
        <v>1.9928013101129307</v>
      </c>
      <c r="G27">
        <f t="shared" si="2"/>
        <v>1.5954278061124134</v>
      </c>
      <c r="H27">
        <f t="shared" si="3"/>
        <v>0.10019012165716357</v>
      </c>
      <c r="I27">
        <f t="shared" si="4"/>
        <v>1.4952376844552497</v>
      </c>
      <c r="J27">
        <f t="shared" si="19"/>
        <v>1.9928013101129307</v>
      </c>
      <c r="K27">
        <f t="shared" si="5"/>
        <v>1.6236215188239027</v>
      </c>
      <c r="L27">
        <f t="shared" si="6"/>
        <v>0.40140750527635916</v>
      </c>
      <c r="M27">
        <f t="shared" si="7"/>
        <v>1.2222140135475437</v>
      </c>
      <c r="N27">
        <f t="shared" si="20"/>
        <v>1.9928013101129307</v>
      </c>
      <c r="O27">
        <f t="shared" si="8"/>
        <v>1.6595651761979588</v>
      </c>
      <c r="P27">
        <f t="shared" si="9"/>
        <v>0.62763151887653712</v>
      </c>
      <c r="Q27">
        <f t="shared" si="10"/>
        <v>1.0319336573214217</v>
      </c>
    </row>
    <row r="28" spans="1:17" x14ac:dyDescent="0.25">
      <c r="A28">
        <f t="shared" si="15"/>
        <v>3.600000000000001</v>
      </c>
      <c r="B28">
        <f t="shared" si="17"/>
        <v>2.1100249165901621</v>
      </c>
      <c r="C28">
        <f t="shared" si="16"/>
        <v>1.7330322361047981</v>
      </c>
      <c r="D28">
        <v>0</v>
      </c>
      <c r="E28">
        <f t="shared" si="1"/>
        <v>1.7330322361047981</v>
      </c>
      <c r="F28">
        <f t="shared" si="18"/>
        <v>2.1100249165901621</v>
      </c>
      <c r="G28">
        <f t="shared" si="2"/>
        <v>1.731183657599733</v>
      </c>
      <c r="H28">
        <f t="shared" si="3"/>
        <v>0.10572083338025939</v>
      </c>
      <c r="I28">
        <f t="shared" si="4"/>
        <v>1.6254628242194737</v>
      </c>
      <c r="J28">
        <f t="shared" si="19"/>
        <v>2.1100249165901621</v>
      </c>
      <c r="K28">
        <f t="shared" si="5"/>
        <v>1.7305478663989722</v>
      </c>
      <c r="L28">
        <f t="shared" si="6"/>
        <v>0.41852592822113854</v>
      </c>
      <c r="M28">
        <f t="shared" si="7"/>
        <v>1.3120219381778337</v>
      </c>
      <c r="N28">
        <f t="shared" si="20"/>
        <v>2.1100249165901621</v>
      </c>
      <c r="O28">
        <f t="shared" si="8"/>
        <v>1.7402858199770894</v>
      </c>
      <c r="P28">
        <f t="shared" si="9"/>
        <v>0.64692722895578636</v>
      </c>
      <c r="Q28">
        <f t="shared" si="10"/>
        <v>1.0933585910213031</v>
      </c>
    </row>
    <row r="29" spans="1:17" x14ac:dyDescent="0.25">
      <c r="A29">
        <f t="shared" si="15"/>
        <v>3.8000000000000012</v>
      </c>
      <c r="B29">
        <f t="shared" si="17"/>
        <v>2.2272485230673933</v>
      </c>
      <c r="C29">
        <f t="shared" si="16"/>
        <v>1.8757962183907781</v>
      </c>
      <c r="D29">
        <v>0</v>
      </c>
      <c r="E29">
        <f t="shared" si="1"/>
        <v>1.8757962183907781</v>
      </c>
      <c r="F29">
        <f t="shared" si="18"/>
        <v>2.2272485230673933</v>
      </c>
      <c r="G29">
        <f t="shared" si="2"/>
        <v>1.8645391875426962</v>
      </c>
      <c r="H29">
        <f t="shared" si="3"/>
        <v>0.11121311239289533</v>
      </c>
      <c r="I29">
        <f t="shared" si="4"/>
        <v>1.753326075149801</v>
      </c>
      <c r="J29">
        <f t="shared" si="19"/>
        <v>2.2272485230673933</v>
      </c>
      <c r="K29">
        <f t="shared" si="5"/>
        <v>1.8329240515833347</v>
      </c>
      <c r="L29">
        <f t="shared" si="6"/>
        <v>0.43507907655632583</v>
      </c>
      <c r="M29">
        <f t="shared" si="7"/>
        <v>1.397844975027009</v>
      </c>
      <c r="N29">
        <f t="shared" si="20"/>
        <v>2.2272485230673933</v>
      </c>
      <c r="O29">
        <f t="shared" si="8"/>
        <v>1.8153372637454219</v>
      </c>
      <c r="P29">
        <f t="shared" si="9"/>
        <v>0.66503431876850305</v>
      </c>
      <c r="Q29">
        <f t="shared" si="10"/>
        <v>1.1503029449769189</v>
      </c>
    </row>
    <row r="30" spans="1:17" x14ac:dyDescent="0.25">
      <c r="A30">
        <f t="shared" si="15"/>
        <v>4.0000000000000009</v>
      </c>
      <c r="B30">
        <f t="shared" si="17"/>
        <v>2.344472129544624</v>
      </c>
      <c r="C30">
        <f t="shared" si="16"/>
        <v>2.0157614478128894</v>
      </c>
      <c r="D30">
        <v>0</v>
      </c>
      <c r="E30">
        <f t="shared" si="1"/>
        <v>2.0157614478128894</v>
      </c>
      <c r="F30">
        <f t="shared" si="18"/>
        <v>2.344472129544624</v>
      </c>
      <c r="G30">
        <f t="shared" si="2"/>
        <v>1.9944217442131775</v>
      </c>
      <c r="H30">
        <f t="shared" si="3"/>
        <v>0.11666724427066122</v>
      </c>
      <c r="I30">
        <f t="shared" si="4"/>
        <v>1.8777544999425162</v>
      </c>
      <c r="J30">
        <f t="shared" si="19"/>
        <v>2.344472129544624</v>
      </c>
      <c r="K30">
        <f t="shared" si="5"/>
        <v>1.9301279410720391</v>
      </c>
      <c r="L30">
        <f t="shared" si="6"/>
        <v>0.45108712594860101</v>
      </c>
      <c r="M30">
        <f t="shared" si="7"/>
        <v>1.479040815123438</v>
      </c>
      <c r="N30">
        <f t="shared" si="20"/>
        <v>2.344472129544624</v>
      </c>
      <c r="O30">
        <f t="shared" si="8"/>
        <v>1.8845510907057712</v>
      </c>
      <c r="P30">
        <f t="shared" si="9"/>
        <v>0.68203315870020709</v>
      </c>
      <c r="Q30">
        <f t="shared" si="10"/>
        <v>1.2025179320055641</v>
      </c>
    </row>
    <row r="31" spans="1:17" x14ac:dyDescent="0.25">
      <c r="A31">
        <f t="shared" si="15"/>
        <v>4.2000000000000011</v>
      </c>
      <c r="B31">
        <f t="shared" si="17"/>
        <v>2.4616957360218552</v>
      </c>
      <c r="C31">
        <f t="shared" si="16"/>
        <v>2.1517754469644919</v>
      </c>
      <c r="D31">
        <v>0</v>
      </c>
      <c r="E31">
        <f t="shared" si="1"/>
        <v>2.1517754469644919</v>
      </c>
      <c r="F31">
        <f t="shared" si="18"/>
        <v>2.4616957360218552</v>
      </c>
      <c r="G31">
        <f t="shared" si="2"/>
        <v>2.1198125234428482</v>
      </c>
      <c r="H31">
        <f t="shared" si="3"/>
        <v>0.12208351237558779</v>
      </c>
      <c r="I31">
        <f t="shared" si="4"/>
        <v>1.9977290110672605</v>
      </c>
      <c r="J31">
        <f t="shared" si="19"/>
        <v>2.4616957360218552</v>
      </c>
      <c r="K31">
        <f t="shared" si="5"/>
        <v>2.0216175963599037</v>
      </c>
      <c r="L31">
        <f t="shared" si="6"/>
        <v>0.46656949623824784</v>
      </c>
      <c r="M31">
        <f t="shared" si="7"/>
        <v>1.5550481001216558</v>
      </c>
      <c r="N31">
        <f t="shared" si="20"/>
        <v>2.4616957360218552</v>
      </c>
      <c r="O31">
        <f t="shared" si="8"/>
        <v>1.9478322891031734</v>
      </c>
      <c r="P31">
        <f t="shared" si="9"/>
        <v>0.69799836362958434</v>
      </c>
      <c r="Q31">
        <f t="shared" si="10"/>
        <v>1.2498339254735891</v>
      </c>
    </row>
    <row r="32" spans="1:17" x14ac:dyDescent="0.25">
      <c r="A32">
        <f t="shared" ref="A32:A47" si="21">A31+0.2</f>
        <v>4.4000000000000012</v>
      </c>
      <c r="B32">
        <f t="shared" si="17"/>
        <v>2.5789193424990864</v>
      </c>
      <c r="C32">
        <f t="shared" si="16"/>
        <v>2.2827375016050526</v>
      </c>
      <c r="D32">
        <v>0</v>
      </c>
      <c r="E32">
        <f t="shared" si="1"/>
        <v>2.2827375016050526</v>
      </c>
      <c r="F32">
        <f t="shared" si="18"/>
        <v>2.5789193424990864</v>
      </c>
      <c r="G32">
        <f t="shared" si="2"/>
        <v>2.2397557237936701</v>
      </c>
      <c r="H32">
        <f t="shared" si="3"/>
        <v>0.12746219787389679</v>
      </c>
      <c r="I32">
        <f t="shared" si="4"/>
        <v>2.1122935259197733</v>
      </c>
      <c r="J32">
        <f t="shared" si="19"/>
        <v>2.5789193424990864</v>
      </c>
      <c r="K32">
        <f t="shared" si="5"/>
        <v>2.1069327556640349</v>
      </c>
      <c r="L32">
        <f t="shared" si="6"/>
        <v>0.48154488070165102</v>
      </c>
      <c r="M32">
        <f t="shared" si="7"/>
        <v>1.6253878749623838</v>
      </c>
      <c r="N32">
        <f t="shared" si="20"/>
        <v>2.5789193424990864</v>
      </c>
      <c r="O32">
        <f t="shared" si="8"/>
        <v>2.0051538989603825</v>
      </c>
      <c r="P32">
        <f t="shared" si="9"/>
        <v>0.71299922130073601</v>
      </c>
      <c r="Q32">
        <f t="shared" si="10"/>
        <v>1.2921546776596466</v>
      </c>
    </row>
    <row r="33" spans="1:17" x14ac:dyDescent="0.25">
      <c r="A33">
        <f t="shared" si="21"/>
        <v>4.6000000000000014</v>
      </c>
      <c r="B33">
        <f t="shared" si="17"/>
        <v>2.696142948976318</v>
      </c>
      <c r="C33">
        <f t="shared" si="16"/>
        <v>2.4076091412109513</v>
      </c>
      <c r="D33">
        <v>0</v>
      </c>
      <c r="E33">
        <f t="shared" si="1"/>
        <v>2.4076091412109513</v>
      </c>
      <c r="F33">
        <f t="shared" si="18"/>
        <v>2.696142948976318</v>
      </c>
      <c r="G33">
        <f t="shared" si="2"/>
        <v>2.3533669053043447</v>
      </c>
      <c r="H33">
        <f t="shared" si="3"/>
        <v>0.13280357975344648</v>
      </c>
      <c r="I33">
        <f t="shared" si="4"/>
        <v>2.2205633255508981</v>
      </c>
      <c r="J33">
        <f t="shared" si="19"/>
        <v>2.696142948976318</v>
      </c>
      <c r="K33">
        <f t="shared" si="5"/>
        <v>2.1856953889419199</v>
      </c>
      <c r="L33">
        <f t="shared" si="6"/>
        <v>0.49603127415360304</v>
      </c>
      <c r="M33">
        <f t="shared" si="7"/>
        <v>1.6896641147883169</v>
      </c>
      <c r="N33">
        <f t="shared" si="20"/>
        <v>2.696142948976318</v>
      </c>
      <c r="O33">
        <f t="shared" si="8"/>
        <v>2.0565513515763598</v>
      </c>
      <c r="P33">
        <f t="shared" si="9"/>
        <v>0.72710008792229064</v>
      </c>
      <c r="Q33">
        <f t="shared" si="10"/>
        <v>1.3294512636540692</v>
      </c>
    </row>
    <row r="34" spans="1:17" x14ac:dyDescent="0.25">
      <c r="A34">
        <f t="shared" si="21"/>
        <v>4.8000000000000016</v>
      </c>
      <c r="B34">
        <f t="shared" si="17"/>
        <v>2.8133665554535496</v>
      </c>
      <c r="C34">
        <f t="shared" si="16"/>
        <v>2.5254238890030969</v>
      </c>
      <c r="D34">
        <v>0</v>
      </c>
      <c r="E34">
        <f t="shared" si="1"/>
        <v>2.5254238890030969</v>
      </c>
      <c r="F34">
        <f t="shared" si="18"/>
        <v>2.8133665554535496</v>
      </c>
      <c r="G34">
        <f t="shared" si="2"/>
        <v>2.4598404737475712</v>
      </c>
      <c r="H34">
        <f t="shared" si="3"/>
        <v>0.13810793484114015</v>
      </c>
      <c r="I34">
        <f t="shared" si="4"/>
        <v>2.3217325389064309</v>
      </c>
      <c r="J34">
        <f t="shared" si="19"/>
        <v>2.8133665554535496</v>
      </c>
      <c r="K34">
        <f t="shared" si="5"/>
        <v>2.2576093636411811</v>
      </c>
      <c r="L34">
        <f t="shared" si="6"/>
        <v>0.51004599993626232</v>
      </c>
      <c r="M34">
        <f t="shared" si="7"/>
        <v>1.7475633637049188</v>
      </c>
      <c r="N34">
        <f t="shared" si="20"/>
        <v>2.8133665554535496</v>
      </c>
      <c r="O34">
        <f t="shared" si="8"/>
        <v>2.1021165946659255</v>
      </c>
      <c r="P34">
        <f t="shared" si="9"/>
        <v>0.74036075355283604</v>
      </c>
      <c r="Q34">
        <f t="shared" si="10"/>
        <v>1.3617558411130894</v>
      </c>
    </row>
    <row r="35" spans="1:17" x14ac:dyDescent="0.25">
      <c r="A35">
        <f t="shared" si="21"/>
        <v>5.0000000000000018</v>
      </c>
      <c r="B35">
        <f t="shared" si="17"/>
        <v>2.9305901619307808</v>
      </c>
      <c r="C35">
        <f t="shared" si="16"/>
        <v>2.6352961810326496</v>
      </c>
      <c r="D35">
        <v>0</v>
      </c>
      <c r="E35">
        <f t="shared" si="1"/>
        <v>2.6352961810326496</v>
      </c>
      <c r="F35">
        <f t="shared" si="18"/>
        <v>2.9305901619307808</v>
      </c>
      <c r="G35">
        <f t="shared" si="2"/>
        <v>2.5584562230164583</v>
      </c>
      <c r="H35">
        <f t="shared" si="3"/>
        <v>0.14337553782017953</v>
      </c>
      <c r="I35">
        <f t="shared" si="4"/>
        <v>2.4150806851962789</v>
      </c>
      <c r="J35">
        <f t="shared" si="19"/>
        <v>2.9305901619307808</v>
      </c>
      <c r="K35">
        <f t="shared" si="5"/>
        <v>2.3224592669876953</v>
      </c>
      <c r="L35">
        <f t="shared" si="6"/>
        <v>0.52360573583967485</v>
      </c>
      <c r="M35">
        <f t="shared" si="7"/>
        <v>1.7988535311480205</v>
      </c>
      <c r="N35">
        <f t="shared" si="20"/>
        <v>2.9305901619307808</v>
      </c>
      <c r="O35">
        <f t="shared" si="8"/>
        <v>2.1419920906199952</v>
      </c>
      <c r="P35">
        <f t="shared" si="9"/>
        <v>0.75283677962904005</v>
      </c>
      <c r="Q35">
        <f t="shared" si="10"/>
        <v>1.3891553109909551</v>
      </c>
    </row>
    <row r="36" spans="1:17" x14ac:dyDescent="0.25">
      <c r="A36">
        <f t="shared" si="21"/>
        <v>5.200000000000002</v>
      </c>
      <c r="B36">
        <f t="shared" si="17"/>
        <v>3.047813768408012</v>
      </c>
      <c r="C36">
        <f t="shared" si="16"/>
        <v>2.7364293636344748</v>
      </c>
      <c r="D36">
        <v>0</v>
      </c>
      <c r="E36">
        <f t="shared" si="1"/>
        <v>2.7364293636344748</v>
      </c>
      <c r="F36">
        <f t="shared" si="18"/>
        <v>3.047813768408012</v>
      </c>
      <c r="G36">
        <f t="shared" si="2"/>
        <v>2.6485848795615516</v>
      </c>
      <c r="H36">
        <f t="shared" si="3"/>
        <v>0.14860666124711863</v>
      </c>
      <c r="I36">
        <f t="shared" si="4"/>
        <v>2.4999782183144328</v>
      </c>
      <c r="J36">
        <f t="shared" si="19"/>
        <v>3.047813768408012</v>
      </c>
      <c r="K36">
        <f t="shared" si="5"/>
        <v>2.3801084378894268</v>
      </c>
      <c r="L36">
        <f t="shared" si="6"/>
        <v>0.53672653899693246</v>
      </c>
      <c r="M36">
        <f t="shared" si="7"/>
        <v>1.8433818988924944</v>
      </c>
      <c r="N36">
        <f t="shared" si="20"/>
        <v>3.047813768408012</v>
      </c>
      <c r="O36">
        <f t="shared" si="8"/>
        <v>2.1763647693498682</v>
      </c>
      <c r="P36">
        <f t="shared" si="9"/>
        <v>0.76457981080605886</v>
      </c>
      <c r="Q36">
        <f t="shared" si="10"/>
        <v>1.4117849585438094</v>
      </c>
    </row>
    <row r="37" spans="1:17" x14ac:dyDescent="0.25">
      <c r="A37">
        <f t="shared" si="21"/>
        <v>5.4000000000000021</v>
      </c>
      <c r="B37">
        <f t="shared" si="17"/>
        <v>3.1650373748852432</v>
      </c>
      <c r="C37">
        <f t="shared" si="16"/>
        <v>2.8281226892661451</v>
      </c>
      <c r="D37">
        <v>0</v>
      </c>
      <c r="E37">
        <f t="shared" si="1"/>
        <v>2.8281226892661451</v>
      </c>
      <c r="F37">
        <f t="shared" si="18"/>
        <v>3.1650373748852432</v>
      </c>
      <c r="G37">
        <f t="shared" si="2"/>
        <v>2.7296926045857406</v>
      </c>
      <c r="H37">
        <f t="shared" si="3"/>
        <v>0.15380157556885354</v>
      </c>
      <c r="I37">
        <f t="shared" si="4"/>
        <v>2.575891029016887</v>
      </c>
      <c r="J37">
        <f t="shared" si="19"/>
        <v>3.1650373748852432</v>
      </c>
      <c r="K37">
        <f t="shared" si="5"/>
        <v>2.430496267860863</v>
      </c>
      <c r="L37">
        <f t="shared" si="6"/>
        <v>0.54942386979528823</v>
      </c>
      <c r="M37">
        <f t="shared" si="7"/>
        <v>1.8810723980655748</v>
      </c>
      <c r="N37">
        <f t="shared" si="20"/>
        <v>3.1650373748852432</v>
      </c>
      <c r="O37">
        <f t="shared" si="8"/>
        <v>2.205460010674793</v>
      </c>
      <c r="P37">
        <f t="shared" si="9"/>
        <v>0.77563786310805583</v>
      </c>
      <c r="Q37">
        <f t="shared" si="10"/>
        <v>1.4298221475667372</v>
      </c>
    </row>
    <row r="38" spans="1:17" x14ac:dyDescent="0.25">
      <c r="A38">
        <f t="shared" si="21"/>
        <v>5.6000000000000023</v>
      </c>
      <c r="B38">
        <f t="shared" si="17"/>
        <v>3.2822609813624744</v>
      </c>
      <c r="C38">
        <f t="shared" si="16"/>
        <v>2.9097772423114932</v>
      </c>
      <c r="D38">
        <v>0</v>
      </c>
      <c r="E38">
        <f t="shared" si="1"/>
        <v>2.9097772423114932</v>
      </c>
      <c r="F38">
        <f t="shared" si="18"/>
        <v>3.2822609813624744</v>
      </c>
      <c r="G38">
        <f t="shared" si="2"/>
        <v>2.8013444218317964</v>
      </c>
      <c r="H38">
        <f t="shared" si="3"/>
        <v>0.15896054913940649</v>
      </c>
      <c r="I38">
        <f t="shared" si="4"/>
        <v>2.6423838726923901</v>
      </c>
      <c r="J38">
        <f t="shared" si="19"/>
        <v>3.2822609813624744</v>
      </c>
      <c r="K38">
        <f t="shared" si="5"/>
        <v>2.4736348357273088</v>
      </c>
      <c r="L38">
        <f t="shared" si="6"/>
        <v>0.56171261484285062</v>
      </c>
      <c r="M38">
        <f t="shared" si="7"/>
        <v>1.9119222208844582</v>
      </c>
      <c r="N38">
        <f t="shared" si="20"/>
        <v>3.2822609813624744</v>
      </c>
      <c r="O38">
        <f t="shared" si="8"/>
        <v>2.2295357243435796</v>
      </c>
      <c r="P38">
        <f t="shared" si="9"/>
        <v>0.78605559022865934</v>
      </c>
      <c r="Q38">
        <f t="shared" si="10"/>
        <v>1.4434801341149202</v>
      </c>
    </row>
    <row r="39" spans="1:17" x14ac:dyDescent="0.25">
      <c r="A39">
        <f t="shared" si="21"/>
        <v>5.8000000000000025</v>
      </c>
      <c r="B39">
        <f t="shared" si="17"/>
        <v>3.3994845878397055</v>
      </c>
      <c r="C39">
        <f t="shared" si="16"/>
        <v>2.9809007387053854</v>
      </c>
      <c r="D39">
        <v>0</v>
      </c>
      <c r="E39">
        <f t="shared" si="1"/>
        <v>2.9809007387053854</v>
      </c>
      <c r="F39">
        <f t="shared" si="18"/>
        <v>3.3994845878397055</v>
      </c>
      <c r="G39">
        <f t="shared" si="2"/>
        <v>2.8632065511233469</v>
      </c>
      <c r="H39">
        <f t="shared" si="3"/>
        <v>0.16408384823664035</v>
      </c>
      <c r="I39">
        <f t="shared" si="4"/>
        <v>2.6991227028867066</v>
      </c>
      <c r="J39">
        <f t="shared" si="19"/>
        <v>3.3994845878397055</v>
      </c>
      <c r="K39">
        <f t="shared" si="5"/>
        <v>2.5096049452323679</v>
      </c>
      <c r="L39">
        <f t="shared" si="6"/>
        <v>0.57360710902886825</v>
      </c>
      <c r="M39">
        <f t="shared" si="7"/>
        <v>1.9359978362034997</v>
      </c>
      <c r="N39">
        <f t="shared" si="20"/>
        <v>3.3994845878397055</v>
      </c>
      <c r="O39">
        <f t="shared" si="8"/>
        <v>2.2488765886663424</v>
      </c>
      <c r="P39">
        <f t="shared" si="9"/>
        <v>0.79587452967585515</v>
      </c>
      <c r="Q39">
        <f t="shared" si="10"/>
        <v>1.4530020589904873</v>
      </c>
    </row>
    <row r="40" spans="1:17" x14ac:dyDescent="0.25">
      <c r="A40">
        <f t="shared" si="21"/>
        <v>6.0000000000000027</v>
      </c>
      <c r="B40">
        <f t="shared" si="17"/>
        <v>3.5167081943169372</v>
      </c>
      <c r="C40">
        <f t="shared" ref="C40:C55" si="22">2-4*EXP(-1*B40*C$5)*((COS(C$6)/B40*SIN(B40-C$6)+((COS(C$6)/B40)^2*COS(B40-2*C$6))))+4*((COS(C$6)/B40)^2*COS(2*C$6))</f>
        <v>3.0411111560863673</v>
      </c>
      <c r="D40">
        <v>0</v>
      </c>
      <c r="E40">
        <f t="shared" ref="E40:E71" si="23">C40</f>
        <v>3.0411111560863673</v>
      </c>
      <c r="F40">
        <f t="shared" si="18"/>
        <v>3.5167081943169372</v>
      </c>
      <c r="G40">
        <f t="shared" ref="G40:G71" si="24">2-4*EXP(-1*F40*G$5)*((COS(G$6)/F40*SIN(F40-G$6)+((COS(G$6)/F40)^2*COS(F40-2*G$6))))+4*((COS(G$6)/F40)^2*COS(2*G$6))</f>
        <v>2.9150476402008469</v>
      </c>
      <c r="H40">
        <f t="shared" ref="H40:H71" si="25">1+(EXP(-2*F40*G$5)*(2*F40*G$5+1)-1)/(2*F40^2*G$5^2)</f>
        <v>0.16917173707877531</v>
      </c>
      <c r="I40">
        <f t="shared" ref="I40:I71" si="26">G40-H40</f>
        <v>2.7458759031220716</v>
      </c>
      <c r="J40">
        <f t="shared" si="19"/>
        <v>3.5167081943169372</v>
      </c>
      <c r="K40">
        <f t="shared" ref="K40:K71" si="27">2-4*EXP(-1*J40*K$5)*((COS(K$6)/J40*SIN(J40-K$6)+((COS(K$6)/J40)^2*COS(J40-2*K$6))))+4*((COS(K$6)/J40)^2*COS(2*K$6))</f>
        <v>2.5385516380409436</v>
      </c>
      <c r="L40">
        <f t="shared" ref="L40:L71" si="28">1+(EXP(-2*J40*K$5)*(2*J40*K$5+1)-1)/(2*J40^2*K$5^2)</f>
        <v>0.58512115671405529</v>
      </c>
      <c r="M40">
        <f t="shared" ref="M40:M71" si="29">K40-L40</f>
        <v>1.9534304813268883</v>
      </c>
      <c r="N40">
        <f t="shared" si="20"/>
        <v>3.5167081943169372</v>
      </c>
      <c r="O40">
        <f t="shared" ref="O40:O71" si="30">2-4*EXP(-1*N40*O$5)*((COS(O$6)/N40*SIN(N40-O$6)+((COS(O$6)/N40)^2*COS(N40-2*O$6))))+4*((COS(O$6)/N40)^2*COS(2*O$6))</f>
        <v>2.263788501482507</v>
      </c>
      <c r="P40">
        <f t="shared" ref="P40:P71" si="31">1+(EXP(-2*N40*O$5)*(2*N40*O$5+1)-1)/(2*N40^2*O$5^2)</f>
        <v>0.80513333032210432</v>
      </c>
      <c r="Q40">
        <f t="shared" ref="Q40:Q71" si="32">O40-P40</f>
        <v>1.4586551711604026</v>
      </c>
    </row>
    <row r="41" spans="1:17" x14ac:dyDescent="0.25">
      <c r="A41">
        <f t="shared" si="21"/>
        <v>6.2000000000000028</v>
      </c>
      <c r="B41">
        <f t="shared" ref="B41:B56" si="33">2*PI()*(C$3-1)*$A41/C$2</f>
        <v>3.6339318007941683</v>
      </c>
      <c r="C41">
        <f t="shared" si="22"/>
        <v>3.0901391644555329</v>
      </c>
      <c r="D41">
        <v>0</v>
      </c>
      <c r="E41">
        <f t="shared" si="23"/>
        <v>3.0901391644555329</v>
      </c>
      <c r="F41">
        <f t="shared" ref="F41:F56" si="34">2*PI()*(G$3-1)*$A41/G$2</f>
        <v>3.6339318007941683</v>
      </c>
      <c r="G41">
        <f t="shared" si="24"/>
        <v>2.9567388996870285</v>
      </c>
      <c r="H41">
        <f t="shared" si="25"/>
        <v>0.17422447784080941</v>
      </c>
      <c r="I41">
        <f t="shared" si="26"/>
        <v>2.7825144218462192</v>
      </c>
      <c r="J41">
        <f t="shared" ref="J41:J56" si="35">2*PI()*(K$3-1)*$A41/K$2</f>
        <v>3.6339318007941683</v>
      </c>
      <c r="K41">
        <f t="shared" si="27"/>
        <v>2.5606792570113295</v>
      </c>
      <c r="L41">
        <f t="shared" si="28"/>
        <v>0.59626805208592981</v>
      </c>
      <c r="M41">
        <f t="shared" si="29"/>
        <v>1.9644112049253997</v>
      </c>
      <c r="N41">
        <f t="shared" ref="N41:N56" si="36">2*PI()*(O$3-1)*$A41/O$2</f>
        <v>3.6339318007941683</v>
      </c>
      <c r="O41">
        <f t="shared" si="30"/>
        <v>2.2745932899091135</v>
      </c>
      <c r="P41">
        <f t="shared" si="31"/>
        <v>0.81386796279748086</v>
      </c>
      <c r="Q41">
        <f t="shared" si="32"/>
        <v>1.4607253271116325</v>
      </c>
    </row>
    <row r="42" spans="1:17" x14ac:dyDescent="0.25">
      <c r="A42">
        <f t="shared" si="21"/>
        <v>6.400000000000003</v>
      </c>
      <c r="B42">
        <f t="shared" si="33"/>
        <v>3.7511554072714</v>
      </c>
      <c r="C42">
        <f t="shared" si="22"/>
        <v>3.1278293408588151</v>
      </c>
      <c r="D42">
        <v>0</v>
      </c>
      <c r="E42">
        <f t="shared" si="23"/>
        <v>3.1278293408588151</v>
      </c>
      <c r="F42">
        <f t="shared" si="34"/>
        <v>3.7511554072714</v>
      </c>
      <c r="G42">
        <f t="shared" si="24"/>
        <v>2.9882531580816005</v>
      </c>
      <c r="H42">
        <f t="shared" si="25"/>
        <v>0.17924233067079398</v>
      </c>
      <c r="I42">
        <f t="shared" si="26"/>
        <v>2.8090108274108063</v>
      </c>
      <c r="J42">
        <f t="shared" si="35"/>
        <v>3.7511554072714</v>
      </c>
      <c r="K42">
        <f t="shared" si="27"/>
        <v>2.5762461360219886</v>
      </c>
      <c r="L42">
        <f t="shared" si="28"/>
        <v>0.60706059871270368</v>
      </c>
      <c r="M42">
        <f t="shared" si="29"/>
        <v>1.969185537309285</v>
      </c>
      <c r="N42">
        <f t="shared" si="36"/>
        <v>3.7511554072714</v>
      </c>
      <c r="O42">
        <f t="shared" si="30"/>
        <v>2.2816237180936789</v>
      </c>
      <c r="P42">
        <f t="shared" si="31"/>
        <v>0.82211191405044248</v>
      </c>
      <c r="Q42">
        <f t="shared" si="32"/>
        <v>1.4595118040432364</v>
      </c>
    </row>
    <row r="43" spans="1:17" x14ac:dyDescent="0.25">
      <c r="A43">
        <f t="shared" si="21"/>
        <v>6.6000000000000032</v>
      </c>
      <c r="B43">
        <f t="shared" si="33"/>
        <v>3.8683790137486311</v>
      </c>
      <c r="C43">
        <f t="shared" si="22"/>
        <v>3.1541401652584407</v>
      </c>
      <c r="D43">
        <v>0</v>
      </c>
      <c r="E43">
        <f t="shared" si="23"/>
        <v>3.1541401652584407</v>
      </c>
      <c r="F43">
        <f t="shared" si="34"/>
        <v>3.8683790137486311</v>
      </c>
      <c r="G43">
        <f t="shared" si="24"/>
        <v>3.0096628653872037</v>
      </c>
      <c r="H43">
        <f t="shared" si="25"/>
        <v>0.18422555370598193</v>
      </c>
      <c r="I43">
        <f t="shared" si="26"/>
        <v>2.8254373116812217</v>
      </c>
      <c r="J43">
        <f t="shared" si="35"/>
        <v>3.8683790137486311</v>
      </c>
      <c r="K43">
        <f t="shared" si="27"/>
        <v>2.5855589931105785</v>
      </c>
      <c r="L43">
        <f t="shared" si="28"/>
        <v>0.61751112832789623</v>
      </c>
      <c r="M43">
        <f t="shared" si="29"/>
        <v>1.9680478647826822</v>
      </c>
      <c r="N43">
        <f t="shared" si="36"/>
        <v>3.8683790137486311</v>
      </c>
      <c r="O43">
        <f t="shared" si="30"/>
        <v>2.2852188251240286</v>
      </c>
      <c r="P43">
        <f t="shared" si="31"/>
        <v>0.82989636729671035</v>
      </c>
      <c r="Q43">
        <f t="shared" si="32"/>
        <v>1.4553224578273183</v>
      </c>
    </row>
    <row r="44" spans="1:17" x14ac:dyDescent="0.25">
      <c r="A44">
        <f t="shared" si="21"/>
        <v>6.8000000000000034</v>
      </c>
      <c r="B44">
        <f t="shared" si="33"/>
        <v>3.9856026202258623</v>
      </c>
      <c r="C44">
        <f t="shared" si="22"/>
        <v>3.1691428083597835</v>
      </c>
      <c r="D44">
        <v>0</v>
      </c>
      <c r="E44">
        <f t="shared" si="23"/>
        <v>3.1691428083597835</v>
      </c>
      <c r="F44">
        <f t="shared" si="34"/>
        <v>3.9856026202258623</v>
      </c>
      <c r="G44">
        <f t="shared" si="24"/>
        <v>3.0211370851784105</v>
      </c>
      <c r="H44">
        <f t="shared" si="25"/>
        <v>0.18917440308881928</v>
      </c>
      <c r="I44">
        <f t="shared" si="26"/>
        <v>2.8319626820895913</v>
      </c>
      <c r="J44">
        <f t="shared" si="35"/>
        <v>3.9856026202258623</v>
      </c>
      <c r="K44">
        <f t="shared" si="27"/>
        <v>2.5889671032535899</v>
      </c>
      <c r="L44">
        <f t="shared" si="28"/>
        <v>0.62763151887653712</v>
      </c>
      <c r="M44">
        <f t="shared" si="29"/>
        <v>1.9613355843770528</v>
      </c>
      <c r="N44">
        <f t="shared" si="36"/>
        <v>3.9856026202258623</v>
      </c>
      <c r="O44">
        <f t="shared" si="30"/>
        <v>2.2857196183997353</v>
      </c>
      <c r="P44">
        <f t="shared" si="31"/>
        <v>0.83725036848089696</v>
      </c>
      <c r="Q44">
        <f t="shared" si="32"/>
        <v>1.4484692499188383</v>
      </c>
    </row>
    <row r="45" spans="1:17" x14ac:dyDescent="0.25">
      <c r="A45">
        <f t="shared" si="21"/>
        <v>7.0000000000000036</v>
      </c>
      <c r="B45">
        <f t="shared" si="33"/>
        <v>4.1028262267030939</v>
      </c>
      <c r="C45">
        <f t="shared" si="22"/>
        <v>3.173018735555579</v>
      </c>
      <c r="D45">
        <v>0</v>
      </c>
      <c r="E45">
        <f t="shared" si="23"/>
        <v>3.173018735555579</v>
      </c>
      <c r="F45">
        <f t="shared" si="34"/>
        <v>4.1028262267030939</v>
      </c>
      <c r="G45">
        <f t="shared" si="24"/>
        <v>3.0229375255209492</v>
      </c>
      <c r="H45">
        <f t="shared" si="25"/>
        <v>0.19408913298285735</v>
      </c>
      <c r="I45">
        <f t="shared" si="26"/>
        <v>2.8288483925380916</v>
      </c>
      <c r="J45">
        <f t="shared" si="35"/>
        <v>4.1028262267030939</v>
      </c>
      <c r="K45">
        <f t="shared" si="27"/>
        <v>2.5868563258323287</v>
      </c>
      <c r="L45">
        <f t="shared" si="28"/>
        <v>0.63743321185255941</v>
      </c>
      <c r="M45">
        <f t="shared" si="29"/>
        <v>1.9494231139797693</v>
      </c>
      <c r="N45">
        <f t="shared" si="36"/>
        <v>4.1028262267030939</v>
      </c>
      <c r="O45">
        <f t="shared" si="30"/>
        <v>2.2834651412127331</v>
      </c>
      <c r="P45">
        <f t="shared" si="31"/>
        <v>0.84420098028732415</v>
      </c>
      <c r="Q45">
        <f t="shared" si="32"/>
        <v>1.4392641609254091</v>
      </c>
    </row>
    <row r="46" spans="1:17" x14ac:dyDescent="0.25">
      <c r="A46">
        <f t="shared" si="21"/>
        <v>7.2000000000000037</v>
      </c>
      <c r="B46">
        <f t="shared" si="33"/>
        <v>4.2200498331803251</v>
      </c>
      <c r="C46">
        <f t="shared" si="22"/>
        <v>3.1660561641868679</v>
      </c>
      <c r="D46">
        <v>0</v>
      </c>
      <c r="E46">
        <f t="shared" si="23"/>
        <v>3.1660561641868679</v>
      </c>
      <c r="F46">
        <f t="shared" si="34"/>
        <v>4.2200498331803251</v>
      </c>
      <c r="G46">
        <f t="shared" si="24"/>
        <v>3.015413669015973</v>
      </c>
      <c r="H46">
        <f t="shared" si="25"/>
        <v>0.19896999558848139</v>
      </c>
      <c r="I46">
        <f t="shared" si="26"/>
        <v>2.8164436734274916</v>
      </c>
      <c r="J46">
        <f t="shared" si="35"/>
        <v>4.2200498331803251</v>
      </c>
      <c r="K46">
        <f t="shared" si="27"/>
        <v>2.5796430597504285</v>
      </c>
      <c r="L46">
        <f t="shared" si="28"/>
        <v>0.64692722895578658</v>
      </c>
      <c r="M46">
        <f t="shared" si="29"/>
        <v>1.9327158307946419</v>
      </c>
      <c r="N46">
        <f t="shared" si="36"/>
        <v>4.2200498331803251</v>
      </c>
      <c r="O46">
        <f t="shared" si="30"/>
        <v>2.2787889270754773</v>
      </c>
      <c r="P46">
        <f t="shared" si="31"/>
        <v>0.85077342465529027</v>
      </c>
      <c r="Q46">
        <f t="shared" si="32"/>
        <v>1.428015502420187</v>
      </c>
    </row>
    <row r="47" spans="1:17" x14ac:dyDescent="0.25">
      <c r="A47">
        <f t="shared" si="21"/>
        <v>7.4000000000000039</v>
      </c>
      <c r="B47">
        <f t="shared" si="33"/>
        <v>4.3372734396575563</v>
      </c>
      <c r="C47">
        <f t="shared" si="22"/>
        <v>3.1486454238504713</v>
      </c>
      <c r="D47">
        <v>0</v>
      </c>
      <c r="E47">
        <f t="shared" si="23"/>
        <v>3.1486454238504713</v>
      </c>
      <c r="F47">
        <f t="shared" si="34"/>
        <v>4.3372734396575563</v>
      </c>
      <c r="G47">
        <f t="shared" si="24"/>
        <v>2.9989970712808898</v>
      </c>
      <c r="H47">
        <f t="shared" si="25"/>
        <v>0.20381724115853617</v>
      </c>
      <c r="I47">
        <f t="shared" si="26"/>
        <v>2.7951798301223536</v>
      </c>
      <c r="J47">
        <f t="shared" si="35"/>
        <v>4.3372734396575563</v>
      </c>
      <c r="K47">
        <f t="shared" si="27"/>
        <v>2.5677681963520467</v>
      </c>
      <c r="L47">
        <f t="shared" si="28"/>
        <v>0.65612418809575335</v>
      </c>
      <c r="M47">
        <f t="shared" si="29"/>
        <v>1.9116440082562933</v>
      </c>
      <c r="N47">
        <f t="shared" si="36"/>
        <v>4.3372734396575563</v>
      </c>
      <c r="O47">
        <f t="shared" si="30"/>
        <v>2.2720158475213106</v>
      </c>
      <c r="P47">
        <f t="shared" si="31"/>
        <v>0.85699121467932371</v>
      </c>
      <c r="Q47">
        <f t="shared" si="32"/>
        <v>1.4150246328419869</v>
      </c>
    </row>
    <row r="48" spans="1:17" x14ac:dyDescent="0.25">
      <c r="A48">
        <f t="shared" ref="A48:A63" si="37">A47+0.2</f>
        <v>7.6000000000000041</v>
      </c>
      <c r="B48">
        <f t="shared" si="33"/>
        <v>4.4544970461347875</v>
      </c>
      <c r="C48">
        <f t="shared" si="22"/>
        <v>3.1212732813642559</v>
      </c>
      <c r="D48">
        <v>0</v>
      </c>
      <c r="E48">
        <f t="shared" si="23"/>
        <v>3.1212732813642559</v>
      </c>
      <c r="F48">
        <f t="shared" si="34"/>
        <v>4.4544970461347875</v>
      </c>
      <c r="G48">
        <f t="shared" si="24"/>
        <v>2.9741949052918564</v>
      </c>
      <c r="H48">
        <f t="shared" si="25"/>
        <v>0.20863111801383938</v>
      </c>
      <c r="I48">
        <f t="shared" si="26"/>
        <v>2.7655637872780172</v>
      </c>
      <c r="J48">
        <f t="shared" si="35"/>
        <v>4.4544970461347875</v>
      </c>
      <c r="K48">
        <f t="shared" si="27"/>
        <v>2.5516911368064275</v>
      </c>
      <c r="L48">
        <f t="shared" si="28"/>
        <v>0.66503431876850305</v>
      </c>
      <c r="M48">
        <f t="shared" si="29"/>
        <v>1.8866568180379244</v>
      </c>
      <c r="N48">
        <f t="shared" si="36"/>
        <v>4.4544970461347875</v>
      </c>
      <c r="O48">
        <f t="shared" si="30"/>
        <v>2.2634593547218573</v>
      </c>
      <c r="P48">
        <f t="shared" si="31"/>
        <v>0.86287627670616684</v>
      </c>
      <c r="Q48">
        <f t="shared" si="32"/>
        <v>1.4005830780156905</v>
      </c>
    </row>
    <row r="49" spans="1:17" x14ac:dyDescent="0.25">
      <c r="A49">
        <f t="shared" si="37"/>
        <v>7.8000000000000043</v>
      </c>
      <c r="B49">
        <f t="shared" si="33"/>
        <v>4.5717206526120187</v>
      </c>
      <c r="C49">
        <f t="shared" si="22"/>
        <v>3.0845163031001075</v>
      </c>
      <c r="D49">
        <v>0</v>
      </c>
      <c r="E49">
        <f t="shared" si="23"/>
        <v>3.0845163031001075</v>
      </c>
      <c r="F49">
        <f t="shared" si="34"/>
        <v>4.5717206526120187</v>
      </c>
      <c r="G49">
        <f t="shared" si="24"/>
        <v>2.941582836123207</v>
      </c>
      <c r="H49">
        <f t="shared" si="25"/>
        <v>0.21341187255853888</v>
      </c>
      <c r="I49">
        <f t="shared" si="26"/>
        <v>2.728170963564668</v>
      </c>
      <c r="J49">
        <f t="shared" si="35"/>
        <v>4.5717206526120187</v>
      </c>
      <c r="K49">
        <f t="shared" si="27"/>
        <v>2.5318839365464503</v>
      </c>
      <c r="L49">
        <f t="shared" si="28"/>
        <v>0.67366747683142703</v>
      </c>
      <c r="M49">
        <f t="shared" si="29"/>
        <v>1.8582164597150232</v>
      </c>
      <c r="N49">
        <f t="shared" si="36"/>
        <v>4.5717206526120187</v>
      </c>
      <c r="O49">
        <f t="shared" si="30"/>
        <v>2.2534191153498071</v>
      </c>
      <c r="P49">
        <f t="shared" si="31"/>
        <v>0.86844906337690375</v>
      </c>
      <c r="Q49">
        <f t="shared" si="32"/>
        <v>1.3849700519729033</v>
      </c>
    </row>
    <row r="50" spans="1:17" x14ac:dyDescent="0.25">
      <c r="A50">
        <f t="shared" si="37"/>
        <v>8.0000000000000036</v>
      </c>
      <c r="B50">
        <f t="shared" si="33"/>
        <v>4.6889442590892498</v>
      </c>
      <c r="C50">
        <f t="shared" si="22"/>
        <v>3.0390333375865897</v>
      </c>
      <c r="D50">
        <v>0</v>
      </c>
      <c r="E50">
        <f t="shared" si="23"/>
        <v>3.0390333375865897</v>
      </c>
      <c r="F50">
        <f t="shared" si="34"/>
        <v>4.6889442590892498</v>
      </c>
      <c r="G50">
        <f t="shared" si="24"/>
        <v>2.9017973166586382</v>
      </c>
      <c r="H50">
        <f t="shared" si="25"/>
        <v>0.21815974929536208</v>
      </c>
      <c r="I50">
        <f t="shared" si="26"/>
        <v>2.683637567363276</v>
      </c>
      <c r="J50">
        <f t="shared" si="35"/>
        <v>4.6889442590892498</v>
      </c>
      <c r="K50">
        <f t="shared" si="27"/>
        <v>2.5088256347523976</v>
      </c>
      <c r="L50">
        <f t="shared" si="28"/>
        <v>0.68203315870020731</v>
      </c>
      <c r="M50">
        <f t="shared" si="29"/>
        <v>1.8267924760521903</v>
      </c>
      <c r="N50">
        <f t="shared" si="36"/>
        <v>4.6889442590892498</v>
      </c>
      <c r="O50">
        <f t="shared" si="30"/>
        <v>2.2421790276832492</v>
      </c>
      <c r="P50">
        <f t="shared" si="31"/>
        <v>0.87372865830433133</v>
      </c>
      <c r="Q50">
        <f t="shared" si="32"/>
        <v>1.3684503693789178</v>
      </c>
    </row>
    <row r="51" spans="1:17" x14ac:dyDescent="0.25">
      <c r="A51">
        <f t="shared" si="37"/>
        <v>8.2000000000000028</v>
      </c>
      <c r="B51">
        <f t="shared" si="33"/>
        <v>4.8061678655664801</v>
      </c>
      <c r="C51">
        <f t="shared" si="22"/>
        <v>2.9855572104560113</v>
      </c>
      <c r="D51">
        <v>0</v>
      </c>
      <c r="E51">
        <f t="shared" si="23"/>
        <v>2.9855572104560113</v>
      </c>
      <c r="F51">
        <f t="shared" si="34"/>
        <v>4.8061678655664801</v>
      </c>
      <c r="G51">
        <f t="shared" si="24"/>
        <v>2.8555273997637718</v>
      </c>
      <c r="H51">
        <f t="shared" si="25"/>
        <v>0.22287499084073781</v>
      </c>
      <c r="I51">
        <f t="shared" si="26"/>
        <v>2.6326524089230339</v>
      </c>
      <c r="J51">
        <f t="shared" si="35"/>
        <v>4.8061678655664801</v>
      </c>
      <c r="K51">
        <f t="shared" si="27"/>
        <v>2.4829968218363891</v>
      </c>
      <c r="L51">
        <f t="shared" si="28"/>
        <v>0.69014051499094098</v>
      </c>
      <c r="M51">
        <f t="shared" si="29"/>
        <v>1.7928563068454482</v>
      </c>
      <c r="N51">
        <f t="shared" si="36"/>
        <v>4.8061678655664801</v>
      </c>
      <c r="O51">
        <f t="shared" si="30"/>
        <v>2.2300056100127077</v>
      </c>
      <c r="P51">
        <f t="shared" si="31"/>
        <v>0.87873287302197822</v>
      </c>
      <c r="Q51">
        <f t="shared" si="32"/>
        <v>1.3512727369907296</v>
      </c>
    </row>
    <row r="52" spans="1:17" x14ac:dyDescent="0.25">
      <c r="A52">
        <f t="shared" si="37"/>
        <v>8.4000000000000021</v>
      </c>
      <c r="B52">
        <f t="shared" si="33"/>
        <v>4.9233914720437104</v>
      </c>
      <c r="C52">
        <f t="shared" si="22"/>
        <v>2.9248857318639985</v>
      </c>
      <c r="D52">
        <v>0</v>
      </c>
      <c r="E52">
        <f t="shared" si="23"/>
        <v>2.9248857318639985</v>
      </c>
      <c r="F52">
        <f t="shared" si="34"/>
        <v>4.9233914720437104</v>
      </c>
      <c r="G52">
        <f t="shared" si="24"/>
        <v>2.8035061661598766</v>
      </c>
      <c r="H52">
        <f t="shared" si="25"/>
        <v>0.22755783793979245</v>
      </c>
      <c r="I52">
        <f t="shared" si="26"/>
        <v>2.5759483282200843</v>
      </c>
      <c r="J52">
        <f t="shared" si="35"/>
        <v>4.9233914720437104</v>
      </c>
      <c r="K52">
        <f t="shared" si="27"/>
        <v>2.4548744924879071</v>
      </c>
      <c r="L52">
        <f t="shared" si="28"/>
        <v>0.69799836362958434</v>
      </c>
      <c r="M52">
        <f t="shared" si="29"/>
        <v>1.7568761288583228</v>
      </c>
      <c r="N52">
        <f t="shared" si="36"/>
        <v>4.9233914720437104</v>
      </c>
      <c r="O52">
        <f t="shared" si="30"/>
        <v>2.2171467449794933</v>
      </c>
      <c r="P52">
        <f t="shared" si="31"/>
        <v>0.8834783367917235</v>
      </c>
      <c r="Q52">
        <f t="shared" si="32"/>
        <v>1.3336684081877697</v>
      </c>
    </row>
    <row r="53" spans="1:17" x14ac:dyDescent="0.25">
      <c r="A53">
        <f t="shared" si="37"/>
        <v>8.6000000000000014</v>
      </c>
      <c r="B53">
        <f t="shared" si="33"/>
        <v>5.0406150785209416</v>
      </c>
      <c r="C53">
        <f t="shared" si="22"/>
        <v>2.8578721233572502</v>
      </c>
      <c r="D53">
        <v>0</v>
      </c>
      <c r="E53">
        <f t="shared" si="23"/>
        <v>2.8578721233572502</v>
      </c>
      <c r="F53">
        <f t="shared" si="34"/>
        <v>5.0406150785209416</v>
      </c>
      <c r="G53">
        <f t="shared" si="24"/>
        <v>2.7465018697980912</v>
      </c>
      <c r="H53">
        <f t="shared" si="25"/>
        <v>0.23220852948124149</v>
      </c>
      <c r="I53">
        <f t="shared" si="26"/>
        <v>2.5142933403168497</v>
      </c>
      <c r="J53">
        <f t="shared" si="35"/>
        <v>5.0406150785209416</v>
      </c>
      <c r="K53">
        <f t="shared" si="27"/>
        <v>2.4249272261672994</v>
      </c>
      <c r="L53">
        <f t="shared" si="28"/>
        <v>0.70561520244996401</v>
      </c>
      <c r="M53">
        <f t="shared" si="29"/>
        <v>1.7193120237173354</v>
      </c>
      <c r="N53">
        <f t="shared" si="36"/>
        <v>5.0406150785209416</v>
      </c>
      <c r="O53">
        <f t="shared" si="30"/>
        <v>2.2038307615424801</v>
      </c>
      <c r="P53">
        <f t="shared" si="31"/>
        <v>0.88798057981142609</v>
      </c>
      <c r="Q53">
        <f t="shared" si="32"/>
        <v>1.3158501817310539</v>
      </c>
    </row>
    <row r="54" spans="1:17" x14ac:dyDescent="0.25">
      <c r="A54">
        <f t="shared" si="37"/>
        <v>8.8000000000000007</v>
      </c>
      <c r="B54">
        <f t="shared" si="33"/>
        <v>5.1578386849981719</v>
      </c>
      <c r="C54">
        <f t="shared" si="22"/>
        <v>2.7854149767351792</v>
      </c>
      <c r="D54">
        <v>0</v>
      </c>
      <c r="E54">
        <f t="shared" si="23"/>
        <v>2.7854149767351792</v>
      </c>
      <c r="F54">
        <f t="shared" si="34"/>
        <v>5.1578386849981719</v>
      </c>
      <c r="G54">
        <f t="shared" si="24"/>
        <v>2.6853089038908569</v>
      </c>
      <c r="H54">
        <f t="shared" si="25"/>
        <v>0.23682730251212336</v>
      </c>
      <c r="I54">
        <f t="shared" si="26"/>
        <v>2.4484816013787336</v>
      </c>
      <c r="J54">
        <f t="shared" si="35"/>
        <v>5.1578386849981719</v>
      </c>
      <c r="K54">
        <f t="shared" si="27"/>
        <v>2.3936107310621568</v>
      </c>
      <c r="L54">
        <f t="shared" si="28"/>
        <v>0.71299922130073601</v>
      </c>
      <c r="M54">
        <f t="shared" si="29"/>
        <v>1.6806115097614209</v>
      </c>
      <c r="N54">
        <f t="shared" si="36"/>
        <v>5.1578386849981719</v>
      </c>
      <c r="O54">
        <f t="shared" si="30"/>
        <v>2.1902658338319894</v>
      </c>
      <c r="P54">
        <f t="shared" si="31"/>
        <v>0.89225411032202329</v>
      </c>
      <c r="Q54">
        <f t="shared" si="32"/>
        <v>1.298011723509966</v>
      </c>
    </row>
    <row r="55" spans="1:17" x14ac:dyDescent="0.25">
      <c r="A55">
        <f t="shared" si="37"/>
        <v>9</v>
      </c>
      <c r="B55">
        <f t="shared" si="33"/>
        <v>5.275062291475404</v>
      </c>
      <c r="C55">
        <f t="shared" si="22"/>
        <v>2.7084478616872545</v>
      </c>
      <c r="D55">
        <v>0</v>
      </c>
      <c r="E55">
        <f t="shared" si="23"/>
        <v>2.7084478616872545</v>
      </c>
      <c r="F55">
        <f t="shared" si="34"/>
        <v>5.275062291475404</v>
      </c>
      <c r="G55">
        <f t="shared" si="24"/>
        <v>2.6207386909151626</v>
      </c>
      <c r="H55">
        <f t="shared" si="25"/>
        <v>0.24141439225245342</v>
      </c>
      <c r="I55">
        <f t="shared" si="26"/>
        <v>2.3793242986627092</v>
      </c>
      <c r="J55">
        <f t="shared" si="35"/>
        <v>5.275062291475404</v>
      </c>
      <c r="K55">
        <f t="shared" si="27"/>
        <v>2.3613637815294677</v>
      </c>
      <c r="L55">
        <f t="shared" si="28"/>
        <v>0.72015831368085137</v>
      </c>
      <c r="M55">
        <f t="shared" si="29"/>
        <v>1.6412054678486163</v>
      </c>
      <c r="N55">
        <f t="shared" si="36"/>
        <v>5.275062291475404</v>
      </c>
      <c r="O55">
        <f t="shared" si="30"/>
        <v>2.1766396741907306</v>
      </c>
      <c r="P55">
        <f t="shared" si="31"/>
        <v>0.89631248607491387</v>
      </c>
      <c r="Q55">
        <f t="shared" si="32"/>
        <v>1.2803271881158167</v>
      </c>
    </row>
    <row r="56" spans="1:17" x14ac:dyDescent="0.25">
      <c r="A56">
        <f t="shared" si="37"/>
        <v>9.1999999999999993</v>
      </c>
      <c r="B56">
        <f t="shared" si="33"/>
        <v>5.3922858979526342</v>
      </c>
      <c r="C56">
        <f t="shared" ref="C56:C71" si="38">2-4*EXP(-1*B56*C$5)*((COS(C$6)/B56*SIN(B56-C$6)+((COS(C$6)/B56)^2*COS(B56-2*C$6))))+4*((COS(C$6)/B56)^2*COS(2*C$6))</f>
        <v>2.6279287018497137</v>
      </c>
      <c r="D56">
        <v>0</v>
      </c>
      <c r="E56">
        <f t="shared" si="23"/>
        <v>2.6279287018497137</v>
      </c>
      <c r="F56">
        <f t="shared" si="34"/>
        <v>5.3922858979526342</v>
      </c>
      <c r="G56">
        <f t="shared" si="24"/>
        <v>2.5536105988772801</v>
      </c>
      <c r="H56">
        <f t="shared" si="25"/>
        <v>0.24597003210973678</v>
      </c>
      <c r="I56">
        <f t="shared" si="26"/>
        <v>2.3076405667675433</v>
      </c>
      <c r="J56">
        <f t="shared" si="35"/>
        <v>5.3922858979526342</v>
      </c>
      <c r="K56">
        <f t="shared" si="27"/>
        <v>2.3286045730107698</v>
      </c>
      <c r="L56">
        <f t="shared" si="28"/>
        <v>0.72710008792229053</v>
      </c>
      <c r="M56">
        <f t="shared" si="29"/>
        <v>1.6015044850884794</v>
      </c>
      <c r="N56">
        <f t="shared" si="36"/>
        <v>5.3922858979526342</v>
      </c>
      <c r="O56">
        <f t="shared" si="30"/>
        <v>2.1631194962042577</v>
      </c>
      <c r="P56">
        <f t="shared" si="31"/>
        <v>0.90016838058483839</v>
      </c>
      <c r="Q56">
        <f t="shared" si="32"/>
        <v>1.2629511156194193</v>
      </c>
    </row>
    <row r="57" spans="1:17" x14ac:dyDescent="0.25">
      <c r="A57">
        <f t="shared" si="37"/>
        <v>9.3999999999999986</v>
      </c>
      <c r="B57">
        <f t="shared" ref="B57:B72" si="39">2*PI()*(C$3-1)*$A57/C$2</f>
        <v>5.5095095044298645</v>
      </c>
      <c r="C57">
        <f t="shared" si="38"/>
        <v>2.5448290403890224</v>
      </c>
      <c r="D57">
        <v>0</v>
      </c>
      <c r="E57">
        <f t="shared" si="23"/>
        <v>2.5448290403890224</v>
      </c>
      <c r="F57">
        <f t="shared" ref="F57:F72" si="40">2*PI()*(G$3-1)*$A57/G$2</f>
        <v>5.5095095044298645</v>
      </c>
      <c r="G57">
        <f t="shared" si="24"/>
        <v>2.4847429839511106</v>
      </c>
      <c r="H57">
        <f t="shared" si="25"/>
        <v>0.25049445369336132</v>
      </c>
      <c r="I57">
        <f t="shared" si="26"/>
        <v>2.2342485302577493</v>
      </c>
      <c r="J57">
        <f t="shared" ref="J57:J72" si="41">2*PI()*(K$3-1)*$A57/K$2</f>
        <v>5.5095095044298645</v>
      </c>
      <c r="K57">
        <f t="shared" si="27"/>
        <v>2.295727512400898</v>
      </c>
      <c r="L57">
        <f t="shared" si="28"/>
        <v>0.73383187793807603</v>
      </c>
      <c r="M57">
        <f t="shared" si="29"/>
        <v>1.5618956344628221</v>
      </c>
      <c r="N57">
        <f t="shared" ref="N57:N72" si="42">2*PI()*(O$3-1)*$A57/O$2</f>
        <v>5.5095095044298645</v>
      </c>
      <c r="O57">
        <f t="shared" si="30"/>
        <v>2.1498522224644696</v>
      </c>
      <c r="P57">
        <f t="shared" si="31"/>
        <v>0.90383364456066706</v>
      </c>
      <c r="Q57">
        <f t="shared" si="32"/>
        <v>1.2460185779038024</v>
      </c>
    </row>
    <row r="58" spans="1:17" x14ac:dyDescent="0.25">
      <c r="A58">
        <f t="shared" si="37"/>
        <v>9.5999999999999979</v>
      </c>
      <c r="B58">
        <f t="shared" si="39"/>
        <v>5.6267331109070957</v>
      </c>
      <c r="C58">
        <f t="shared" si="38"/>
        <v>2.4601233162776839</v>
      </c>
      <c r="D58">
        <v>0</v>
      </c>
      <c r="E58">
        <f t="shared" si="23"/>
        <v>2.4601233162776839</v>
      </c>
      <c r="F58">
        <f t="shared" si="40"/>
        <v>5.6267331109070957</v>
      </c>
      <c r="G58">
        <f t="shared" si="24"/>
        <v>2.4149444563156335</v>
      </c>
      <c r="H58">
        <f t="shared" si="25"/>
        <v>0.25498788682889073</v>
      </c>
      <c r="I58">
        <f t="shared" si="26"/>
        <v>2.1599565694867429</v>
      </c>
      <c r="J58">
        <f t="shared" si="41"/>
        <v>5.6267331109070957</v>
      </c>
      <c r="K58">
        <f t="shared" si="27"/>
        <v>2.2631004559426295</v>
      </c>
      <c r="L58">
        <f t="shared" si="28"/>
        <v>0.74036075355283582</v>
      </c>
      <c r="M58">
        <f t="shared" si="29"/>
        <v>1.5227397023897937</v>
      </c>
      <c r="N58">
        <f t="shared" si="42"/>
        <v>5.6267331109070957</v>
      </c>
      <c r="O58">
        <f t="shared" si="30"/>
        <v>2.1369649111630338</v>
      </c>
      <c r="P58">
        <f t="shared" si="31"/>
        <v>0.90731936287627823</v>
      </c>
      <c r="Q58">
        <f t="shared" si="32"/>
        <v>1.2296455482867557</v>
      </c>
    </row>
    <row r="59" spans="1:17" x14ac:dyDescent="0.25">
      <c r="A59">
        <f t="shared" si="37"/>
        <v>9.7999999999999972</v>
      </c>
      <c r="B59">
        <f t="shared" si="39"/>
        <v>5.743956717384326</v>
      </c>
      <c r="C59">
        <f t="shared" si="38"/>
        <v>2.3747782710900545</v>
      </c>
      <c r="D59">
        <v>0</v>
      </c>
      <c r="E59">
        <f t="shared" si="23"/>
        <v>2.3747782710900545</v>
      </c>
      <c r="F59">
        <f t="shared" si="40"/>
        <v>5.743956717384326</v>
      </c>
      <c r="G59">
        <f t="shared" si="24"/>
        <v>2.3450054616767462</v>
      </c>
      <c r="H59">
        <f t="shared" si="25"/>
        <v>0.25945055957222929</v>
      </c>
      <c r="I59">
        <f t="shared" si="26"/>
        <v>2.085554902104517</v>
      </c>
      <c r="J59">
        <f t="shared" si="41"/>
        <v>5.743956717384326</v>
      </c>
      <c r="K59">
        <f t="shared" si="27"/>
        <v>2.2310624009738249</v>
      </c>
      <c r="L59">
        <f t="shared" si="28"/>
        <v>0.7466935304325002</v>
      </c>
      <c r="M59">
        <f t="shared" si="29"/>
        <v>1.4843688705413247</v>
      </c>
      <c r="N59">
        <f t="shared" si="42"/>
        <v>5.743956717384326</v>
      </c>
      <c r="O59">
        <f t="shared" si="30"/>
        <v>2.1245653753479901</v>
      </c>
      <c r="P59">
        <f t="shared" si="31"/>
        <v>0.9106359074158541</v>
      </c>
      <c r="Q59">
        <f t="shared" si="32"/>
        <v>1.213929467932136</v>
      </c>
    </row>
    <row r="60" spans="1:17" x14ac:dyDescent="0.25">
      <c r="A60">
        <f t="shared" si="37"/>
        <v>9.9999999999999964</v>
      </c>
      <c r="B60">
        <f t="shared" si="39"/>
        <v>5.8611803238615572</v>
      </c>
      <c r="C60">
        <f t="shared" si="38"/>
        <v>2.2897426034374275</v>
      </c>
      <c r="D60">
        <v>0</v>
      </c>
      <c r="E60">
        <f t="shared" si="23"/>
        <v>2.2897426034374275</v>
      </c>
      <c r="F60">
        <f t="shared" si="40"/>
        <v>5.8611803238615572</v>
      </c>
      <c r="G60">
        <f t="shared" si="24"/>
        <v>2.2756902656324471</v>
      </c>
      <c r="H60">
        <f t="shared" si="25"/>
        <v>0.2638826982236594</v>
      </c>
      <c r="I60">
        <f t="shared" si="26"/>
        <v>2.0118075674087876</v>
      </c>
      <c r="J60">
        <f t="shared" si="41"/>
        <v>5.8611803238615572</v>
      </c>
      <c r="K60">
        <f t="shared" si="27"/>
        <v>2.1999216323301276</v>
      </c>
      <c r="L60">
        <f t="shared" si="28"/>
        <v>0.75283677962903983</v>
      </c>
      <c r="M60">
        <f t="shared" si="29"/>
        <v>1.4470848527010878</v>
      </c>
      <c r="N60">
        <f t="shared" si="42"/>
        <v>5.8611803238615572</v>
      </c>
      <c r="O60">
        <f t="shared" si="30"/>
        <v>2.1127429687647674</v>
      </c>
      <c r="P60">
        <f t="shared" si="31"/>
        <v>0.91379298610224846</v>
      </c>
      <c r="Q60">
        <f t="shared" si="32"/>
        <v>1.198949982662519</v>
      </c>
    </row>
    <row r="61" spans="1:17" x14ac:dyDescent="0.25">
      <c r="A61">
        <f t="shared" si="37"/>
        <v>10.199999999999996</v>
      </c>
      <c r="B61">
        <f t="shared" si="39"/>
        <v>5.9784039303387875</v>
      </c>
      <c r="C61">
        <f t="shared" si="38"/>
        <v>2.2059369841245964</v>
      </c>
      <c r="D61">
        <v>0</v>
      </c>
      <c r="E61">
        <f t="shared" si="23"/>
        <v>2.2059369841245964</v>
      </c>
      <c r="F61">
        <f t="shared" si="40"/>
        <v>5.9784039303387875</v>
      </c>
      <c r="G61">
        <f t="shared" si="24"/>
        <v>2.2077294218056367</v>
      </c>
      <c r="H61">
        <f t="shared" si="25"/>
        <v>0.26828452734179742</v>
      </c>
      <c r="I61">
        <f t="shared" si="26"/>
        <v>1.9394448944638394</v>
      </c>
      <c r="J61">
        <f t="shared" si="41"/>
        <v>5.9784039303387875</v>
      </c>
      <c r="K61">
        <f t="shared" si="27"/>
        <v>2.169954318958589</v>
      </c>
      <c r="L61">
        <f t="shared" si="28"/>
        <v>0.7587968367555108</v>
      </c>
      <c r="M61">
        <f t="shared" si="29"/>
        <v>1.4111574822030781</v>
      </c>
      <c r="N61">
        <f t="shared" si="42"/>
        <v>5.9784039303387875</v>
      </c>
      <c r="O61">
        <f t="shared" si="30"/>
        <v>2.1015695126091112</v>
      </c>
      <c r="P61">
        <f t="shared" si="31"/>
        <v>0.91679968839341475</v>
      </c>
      <c r="Q61">
        <f t="shared" si="32"/>
        <v>1.1847698242156963</v>
      </c>
    </row>
    <row r="62" spans="1:17" x14ac:dyDescent="0.25">
      <c r="A62">
        <f t="shared" si="37"/>
        <v>10.399999999999995</v>
      </c>
      <c r="B62">
        <f t="shared" si="39"/>
        <v>6.0956275368160187</v>
      </c>
      <c r="C62">
        <f t="shared" si="38"/>
        <v>2.1242445398014307</v>
      </c>
      <c r="D62">
        <v>0</v>
      </c>
      <c r="E62">
        <f t="shared" si="23"/>
        <v>2.1242445398014307</v>
      </c>
      <c r="F62">
        <f t="shared" si="40"/>
        <v>6.0956275368160187</v>
      </c>
      <c r="G62">
        <f t="shared" si="24"/>
        <v>2.141812797613063</v>
      </c>
      <c r="H62">
        <f t="shared" si="25"/>
        <v>0.27265626975741064</v>
      </c>
      <c r="I62">
        <f t="shared" si="26"/>
        <v>1.8691565278556523</v>
      </c>
      <c r="J62">
        <f t="shared" si="41"/>
        <v>6.0956275368160187</v>
      </c>
      <c r="K62">
        <f t="shared" si="27"/>
        <v>2.1414035513736449</v>
      </c>
      <c r="L62">
        <f t="shared" si="28"/>
        <v>0.76457981080605864</v>
      </c>
      <c r="M62">
        <f t="shared" si="29"/>
        <v>1.3768237405675863</v>
      </c>
      <c r="N62">
        <f t="shared" si="42"/>
        <v>6.0956275368160187</v>
      </c>
      <c r="O62">
        <f t="shared" si="30"/>
        <v>2.0911003382098223</v>
      </c>
      <c r="P62">
        <f t="shared" si="31"/>
        <v>0.919664527510065</v>
      </c>
      <c r="Q62">
        <f t="shared" si="32"/>
        <v>1.1714358106997573</v>
      </c>
    </row>
    <row r="63" spans="1:17" x14ac:dyDescent="0.25">
      <c r="A63">
        <f t="shared" si="37"/>
        <v>10.599999999999994</v>
      </c>
      <c r="B63">
        <f t="shared" si="39"/>
        <v>6.2128511432932489</v>
      </c>
      <c r="C63">
        <f t="shared" si="38"/>
        <v>2.045501906374708</v>
      </c>
      <c r="D63">
        <v>0</v>
      </c>
      <c r="E63">
        <f t="shared" si="23"/>
        <v>2.045501906374708</v>
      </c>
      <c r="F63">
        <f t="shared" si="40"/>
        <v>6.2128511432932489</v>
      </c>
      <c r="G63">
        <f t="shared" si="24"/>
        <v>2.0785832237579327</v>
      </c>
      <c r="H63">
        <f t="shared" si="25"/>
        <v>0.27699814658712762</v>
      </c>
      <c r="I63">
        <f t="shared" si="26"/>
        <v>1.8015850771708051</v>
      </c>
      <c r="J63">
        <f t="shared" si="41"/>
        <v>6.2128511432932489</v>
      </c>
      <c r="K63">
        <f t="shared" si="27"/>
        <v>2.1144788060283042</v>
      </c>
      <c r="L63">
        <f t="shared" si="28"/>
        <v>0.77019159263493997</v>
      </c>
      <c r="M63">
        <f t="shared" si="29"/>
        <v>1.3442872133933643</v>
      </c>
      <c r="N63">
        <f t="shared" si="42"/>
        <v>6.2128511432932489</v>
      </c>
      <c r="O63">
        <f t="shared" si="30"/>
        <v>2.0813754215988189</v>
      </c>
      <c r="P63">
        <f t="shared" si="31"/>
        <v>0.92239547963762314</v>
      </c>
      <c r="Q63">
        <f t="shared" si="32"/>
        <v>1.1589799419611957</v>
      </c>
    </row>
    <row r="64" spans="1:17" x14ac:dyDescent="0.25">
      <c r="A64">
        <f t="shared" ref="A64:A79" si="43">A63+0.2</f>
        <v>10.799999999999994</v>
      </c>
      <c r="B64">
        <f t="shared" si="39"/>
        <v>6.3300747497704801</v>
      </c>
      <c r="C64">
        <f t="shared" si="38"/>
        <v>1.970490945822938</v>
      </c>
      <c r="D64">
        <v>0</v>
      </c>
      <c r="E64">
        <f t="shared" si="23"/>
        <v>1.970490945822938</v>
      </c>
      <c r="F64">
        <f t="shared" si="40"/>
        <v>6.3300747497704801</v>
      </c>
      <c r="G64">
        <f t="shared" si="24"/>
        <v>2.0186308251299847</v>
      </c>
      <c r="H64">
        <f t="shared" si="25"/>
        <v>0.28131037724704167</v>
      </c>
      <c r="I64">
        <f t="shared" si="26"/>
        <v>1.7373204478829432</v>
      </c>
      <c r="J64">
        <f t="shared" si="41"/>
        <v>6.3300747497704801</v>
      </c>
      <c r="K64">
        <f t="shared" si="27"/>
        <v>2.0893558185153815</v>
      </c>
      <c r="L64">
        <f t="shared" si="28"/>
        <v>0.77563786310805549</v>
      </c>
      <c r="M64">
        <f t="shared" si="29"/>
        <v>1.3137179554073262</v>
      </c>
      <c r="N64">
        <f t="shared" si="42"/>
        <v>6.3300747497704801</v>
      </c>
      <c r="O64">
        <f t="shared" si="30"/>
        <v>2.0724205870800203</v>
      </c>
      <c r="P64">
        <f t="shared" si="31"/>
        <v>0.92500002032698281</v>
      </c>
      <c r="Q64">
        <f t="shared" si="32"/>
        <v>1.1474205667530375</v>
      </c>
    </row>
    <row r="65" spans="1:17" x14ac:dyDescent="0.25">
      <c r="A65">
        <f t="shared" si="43"/>
        <v>10.999999999999993</v>
      </c>
      <c r="B65">
        <f t="shared" si="39"/>
        <v>6.4472983562477113</v>
      </c>
      <c r="C65">
        <f t="shared" si="38"/>
        <v>1.8999312114184388</v>
      </c>
      <c r="D65">
        <v>0</v>
      </c>
      <c r="E65">
        <f t="shared" si="23"/>
        <v>1.8999312114184388</v>
      </c>
      <c r="F65">
        <f t="shared" si="40"/>
        <v>6.4472983562477113</v>
      </c>
      <c r="G65">
        <f t="shared" si="24"/>
        <v>1.9624880818790622</v>
      </c>
      <c r="H65">
        <f t="shared" si="25"/>
        <v>0.28559317946619511</v>
      </c>
      <c r="I65">
        <f t="shared" si="26"/>
        <v>1.676894902412867</v>
      </c>
      <c r="J65">
        <f t="shared" si="41"/>
        <v>6.4472983562477113</v>
      </c>
      <c r="K65">
        <f t="shared" si="27"/>
        <v>2.0661768437847763</v>
      </c>
      <c r="L65">
        <f t="shared" si="28"/>
        <v>0.78092410093994291</v>
      </c>
      <c r="M65">
        <f t="shared" si="29"/>
        <v>1.2852527428448335</v>
      </c>
      <c r="N65">
        <f t="shared" si="42"/>
        <v>6.4472983562477113</v>
      </c>
      <c r="O65">
        <f t="shared" si="30"/>
        <v>2.0642487582424764</v>
      </c>
      <c r="P65">
        <f t="shared" si="31"/>
        <v>0.92748515830148359</v>
      </c>
      <c r="Q65">
        <f t="shared" si="32"/>
        <v>1.1367635999409929</v>
      </c>
    </row>
    <row r="66" spans="1:17" x14ac:dyDescent="0.25">
      <c r="A66">
        <f t="shared" si="43"/>
        <v>11.199999999999992</v>
      </c>
      <c r="B66">
        <f t="shared" si="39"/>
        <v>6.5645219627249416</v>
      </c>
      <c r="C66">
        <f t="shared" si="38"/>
        <v>1.8344732368159746</v>
      </c>
      <c r="D66">
        <v>0</v>
      </c>
      <c r="E66">
        <f t="shared" si="23"/>
        <v>1.8344732368159746</v>
      </c>
      <c r="F66">
        <f t="shared" si="40"/>
        <v>6.5645219627249416</v>
      </c>
      <c r="G66">
        <f t="shared" si="24"/>
        <v>1.9106256601090339</v>
      </c>
      <c r="H66">
        <f t="shared" si="25"/>
        <v>0.28984676929997522</v>
      </c>
      <c r="I66">
        <f t="shared" si="26"/>
        <v>1.6207788908090586</v>
      </c>
      <c r="J66">
        <f t="shared" si="41"/>
        <v>6.5645219627249416</v>
      </c>
      <c r="K66">
        <f t="shared" si="27"/>
        <v>2.045051278285293</v>
      </c>
      <c r="L66">
        <f t="shared" si="28"/>
        <v>0.78605559022865901</v>
      </c>
      <c r="M66">
        <f t="shared" si="29"/>
        <v>1.258995688056634</v>
      </c>
      <c r="N66">
        <f t="shared" si="42"/>
        <v>6.5645219627249416</v>
      </c>
      <c r="O66">
        <f t="shared" si="30"/>
        <v>2.0568612363433103</v>
      </c>
      <c r="P66">
        <f t="shared" si="31"/>
        <v>0.92985746686174386</v>
      </c>
      <c r="Q66">
        <f t="shared" si="32"/>
        <v>1.1270037694815664</v>
      </c>
    </row>
    <row r="67" spans="1:17" x14ac:dyDescent="0.25">
      <c r="A67">
        <f t="shared" si="43"/>
        <v>11.399999999999991</v>
      </c>
      <c r="B67">
        <f t="shared" si="39"/>
        <v>6.6817455692021728</v>
      </c>
      <c r="C67">
        <f t="shared" si="38"/>
        <v>1.7746927141353861</v>
      </c>
      <c r="D67">
        <v>0</v>
      </c>
      <c r="E67">
        <f t="shared" si="23"/>
        <v>1.7746927141353861</v>
      </c>
      <c r="F67">
        <f t="shared" si="40"/>
        <v>6.6817455692021728</v>
      </c>
      <c r="G67">
        <f t="shared" si="24"/>
        <v>1.8634490420342673</v>
      </c>
      <c r="H67">
        <f t="shared" si="25"/>
        <v>0.29407136114336785</v>
      </c>
      <c r="I67">
        <f t="shared" si="26"/>
        <v>1.5693776808908995</v>
      </c>
      <c r="J67">
        <f t="shared" si="41"/>
        <v>6.6817455692021728</v>
      </c>
      <c r="K67">
        <f t="shared" si="27"/>
        <v>2.0260566161288023</v>
      </c>
      <c r="L67">
        <f t="shared" si="28"/>
        <v>0.79103742770047814</v>
      </c>
      <c r="M67">
        <f t="shared" si="29"/>
        <v>1.2350191884283241</v>
      </c>
      <c r="N67">
        <f t="shared" si="42"/>
        <v>6.6817455692021728</v>
      </c>
      <c r="O67">
        <f t="shared" si="30"/>
        <v>2.0502489875800585</v>
      </c>
      <c r="P67">
        <f t="shared" si="31"/>
        <v>0.93212311306544171</v>
      </c>
      <c r="Q67">
        <f t="shared" si="32"/>
        <v>1.1181258745146168</v>
      </c>
    </row>
    <row r="68" spans="1:17" x14ac:dyDescent="0.25">
      <c r="A68">
        <f t="shared" si="43"/>
        <v>11.599999999999991</v>
      </c>
      <c r="B68">
        <f t="shared" si="39"/>
        <v>6.7989691756794031</v>
      </c>
      <c r="C68">
        <f t="shared" si="38"/>
        <v>1.7210856151748324</v>
      </c>
      <c r="D68">
        <v>0</v>
      </c>
      <c r="E68">
        <f t="shared" si="23"/>
        <v>1.7210856151748324</v>
      </c>
      <c r="F68">
        <f t="shared" si="40"/>
        <v>6.7989691756794031</v>
      </c>
      <c r="G68">
        <f t="shared" si="24"/>
        <v>1.8212959756679694</v>
      </c>
      <c r="H68">
        <f t="shared" si="25"/>
        <v>0.29826716774413509</v>
      </c>
      <c r="I68">
        <f t="shared" si="26"/>
        <v>1.5230288079238343</v>
      </c>
      <c r="J68">
        <f t="shared" si="41"/>
        <v>6.7989691756794031</v>
      </c>
      <c r="K68">
        <f t="shared" si="27"/>
        <v>2.0092397090399818</v>
      </c>
      <c r="L68">
        <f t="shared" si="28"/>
        <v>0.79587452967585481</v>
      </c>
      <c r="M68">
        <f t="shared" si="29"/>
        <v>1.2133651793641271</v>
      </c>
      <c r="N68">
        <f t="shared" si="42"/>
        <v>6.7989691756794031</v>
      </c>
      <c r="O68">
        <f t="shared" si="30"/>
        <v>2.0443939224488599</v>
      </c>
      <c r="P68">
        <f t="shared" si="31"/>
        <v>0.93428788484571212</v>
      </c>
      <c r="Q68">
        <f t="shared" si="32"/>
        <v>1.1101060376031477</v>
      </c>
    </row>
    <row r="69" spans="1:17" x14ac:dyDescent="0.25">
      <c r="A69">
        <f t="shared" si="43"/>
        <v>11.79999999999999</v>
      </c>
      <c r="B69">
        <f t="shared" si="39"/>
        <v>6.9161927821566342</v>
      </c>
      <c r="C69">
        <f t="shared" si="38"/>
        <v>1.6740642983764189</v>
      </c>
      <c r="D69">
        <v>0</v>
      </c>
      <c r="E69">
        <f t="shared" si="23"/>
        <v>1.6740642983764189</v>
      </c>
      <c r="F69">
        <f t="shared" si="40"/>
        <v>6.9161927821566342</v>
      </c>
      <c r="G69">
        <f t="shared" si="24"/>
        <v>1.7844347542879948</v>
      </c>
      <c r="H69">
        <f t="shared" si="25"/>
        <v>0.30243440021587065</v>
      </c>
      <c r="I69">
        <f t="shared" si="26"/>
        <v>1.4820003540721243</v>
      </c>
      <c r="J69">
        <f t="shared" si="41"/>
        <v>6.9161927821566342</v>
      </c>
      <c r="K69">
        <f t="shared" si="27"/>
        <v>1.9946182979994023</v>
      </c>
      <c r="L69">
        <f t="shared" si="28"/>
        <v>0.80057163876764137</v>
      </c>
      <c r="M69">
        <f t="shared" si="29"/>
        <v>1.1940466592317609</v>
      </c>
      <c r="N69">
        <f t="shared" si="42"/>
        <v>6.9161927821566342</v>
      </c>
      <c r="O69">
        <f t="shared" si="30"/>
        <v>2.0392701521155048</v>
      </c>
      <c r="P69">
        <f t="shared" si="31"/>
        <v>0.93635721621945178</v>
      </c>
      <c r="Q69">
        <f t="shared" si="32"/>
        <v>1.102912935896053</v>
      </c>
    </row>
    <row r="70" spans="1:17" x14ac:dyDescent="0.25">
      <c r="A70">
        <f t="shared" si="43"/>
        <v>11.999999999999989</v>
      </c>
      <c r="B70">
        <f t="shared" si="39"/>
        <v>7.0334163886338645</v>
      </c>
      <c r="C70">
        <f t="shared" si="38"/>
        <v>1.633954632267361</v>
      </c>
      <c r="D70">
        <v>0</v>
      </c>
      <c r="E70">
        <f t="shared" si="23"/>
        <v>1.633954632267361</v>
      </c>
      <c r="F70">
        <f t="shared" si="40"/>
        <v>7.0334163886338645</v>
      </c>
      <c r="G70">
        <f t="shared" si="24"/>
        <v>1.7530633261673934</v>
      </c>
      <c r="H70">
        <f t="shared" si="25"/>
        <v>0.30657326805094709</v>
      </c>
      <c r="I70">
        <f t="shared" si="26"/>
        <v>1.4464900581164462</v>
      </c>
      <c r="J70">
        <f t="shared" si="41"/>
        <v>7.0334163886338645</v>
      </c>
      <c r="K70">
        <f t="shared" si="27"/>
        <v>1.9821827831085392</v>
      </c>
      <c r="L70">
        <f t="shared" si="28"/>
        <v>0.80513333032210399</v>
      </c>
      <c r="M70">
        <f t="shared" si="29"/>
        <v>1.1770494527864352</v>
      </c>
      <c r="N70">
        <f t="shared" si="42"/>
        <v>7.0334163886338645</v>
      </c>
      <c r="O70">
        <f t="shared" si="30"/>
        <v>2.0348452084834792</v>
      </c>
      <c r="P70">
        <f t="shared" si="31"/>
        <v>0.93833621072539275</v>
      </c>
      <c r="Q70">
        <f t="shared" si="32"/>
        <v>1.0965089977580864</v>
      </c>
    </row>
    <row r="71" spans="1:17" x14ac:dyDescent="0.25">
      <c r="A71">
        <f t="shared" si="43"/>
        <v>12.199999999999989</v>
      </c>
      <c r="B71">
        <f t="shared" si="39"/>
        <v>7.1506399951110948</v>
      </c>
      <c r="C71">
        <f t="shared" si="38"/>
        <v>1.6009941539610022</v>
      </c>
      <c r="D71">
        <v>0</v>
      </c>
      <c r="E71">
        <f t="shared" si="23"/>
        <v>1.6009941539610022</v>
      </c>
      <c r="F71">
        <f t="shared" si="40"/>
        <v>7.1506399951110948</v>
      </c>
      <c r="G71">
        <f t="shared" si="24"/>
        <v>1.727309225477359</v>
      </c>
      <c r="H71">
        <f t="shared" si="25"/>
        <v>0.31068397913337142</v>
      </c>
      <c r="I71">
        <f t="shared" si="26"/>
        <v>1.4166252463439877</v>
      </c>
      <c r="J71">
        <f t="shared" si="41"/>
        <v>7.1506399951110948</v>
      </c>
      <c r="K71">
        <f t="shared" si="27"/>
        <v>1.971898197293956</v>
      </c>
      <c r="L71">
        <f t="shared" si="28"/>
        <v>0.80956401861286398</v>
      </c>
      <c r="M71">
        <f t="shared" si="29"/>
        <v>1.1623341786810921</v>
      </c>
      <c r="N71">
        <f t="shared" si="42"/>
        <v>7.1506399951110948</v>
      </c>
      <c r="O71">
        <f t="shared" si="30"/>
        <v>2.0310812164017196</v>
      </c>
      <c r="P71">
        <f t="shared" si="31"/>
        <v>0.94022966322126666</v>
      </c>
      <c r="Q71">
        <f t="shared" si="32"/>
        <v>1.0908515531804528</v>
      </c>
    </row>
    <row r="72" spans="1:17" x14ac:dyDescent="0.25">
      <c r="A72">
        <f t="shared" si="43"/>
        <v>12.399999999999988</v>
      </c>
      <c r="B72">
        <f t="shared" si="39"/>
        <v>7.267863601588326</v>
      </c>
      <c r="C72">
        <f t="shared" ref="C72:C87" si="44">2-4*EXP(-1*B72*C$5)*((COS(C$6)/B72*SIN(B72-C$6)+((COS(C$6)/B72)^2*COS(B72-2*C$6))))+4*((COS(C$6)/B72)^2*COS(2*C$6))</f>
        <v>1.5753312690685879</v>
      </c>
      <c r="D72">
        <v>0</v>
      </c>
      <c r="E72">
        <f t="shared" ref="E72:E103" si="45">C72</f>
        <v>1.5753312690685879</v>
      </c>
      <c r="F72">
        <f t="shared" si="40"/>
        <v>7.267863601588326</v>
      </c>
      <c r="G72">
        <f t="shared" ref="G72:G87" si="46">2-4*EXP(-1*F72*G$5)*((COS(G$6)/F72*SIN(F72-G$6)+((COS(G$6)/F72)^2*COS(F72-2*G$6))))+4*((COS(G$6)/F72)^2*COS(2*G$6))</f>
        <v>1.7072303059789831</v>
      </c>
      <c r="H72">
        <f t="shared" ref="H72:H87" si="47">1+(EXP(-2*F72*G$5)*(2*F72*G$5+1)-1)/(2*F72^2*G$5^2)</f>
        <v>0.31476673975151603</v>
      </c>
      <c r="I72">
        <f t="shared" ref="I72:I87" si="48">G72-H72</f>
        <v>1.3924635662274669</v>
      </c>
      <c r="J72">
        <f t="shared" si="41"/>
        <v>7.267863601588326</v>
      </c>
      <c r="K72">
        <f t="shared" ref="K72:K87" si="49">2-4*EXP(-1*J72*K$5)*((COS(K$6)/J72*SIN(J72-K$6)+((COS(K$6)/J72)^2*COS(J72-2*K$6))))+4*((COS(K$6)/J72)^2*COS(2*K$6))</f>
        <v>1.9637063490108122</v>
      </c>
      <c r="L72">
        <f t="shared" ref="L72:L87" si="50">1+(EXP(-2*J72*K$5)*(2*J72*K$5+1)-1)/(2*J72^2*K$5^2)</f>
        <v>0.81386796279748042</v>
      </c>
      <c r="M72">
        <f t="shared" ref="M72:M87" si="51">K72-L72</f>
        <v>1.1498383862133319</v>
      </c>
      <c r="N72">
        <f t="shared" si="42"/>
        <v>7.267863601588326</v>
      </c>
      <c r="O72">
        <f t="shared" ref="O72:O87" si="52">2-4*EXP(-1*N72*O$5)*((COS(O$6)/N72*SIN(N72-O$6)+((COS(O$6)/N72)^2*COS(N72-2*O$6))))+4*((COS(O$6)/N72)^2*COS(2*O$6))</f>
        <v>2.0279360081921998</v>
      </c>
      <c r="P72">
        <f t="shared" ref="P72:P87" si="53">1+(EXP(-2*N72*O$5)*(2*N72*O$5+1)-1)/(2*N72^2*O$5^2)</f>
        <v>0.94204208015965163</v>
      </c>
      <c r="Q72">
        <f t="shared" ref="Q72:Q87" si="54">O72-P72</f>
        <v>1.0858939280325481</v>
      </c>
    </row>
    <row r="73" spans="1:17" x14ac:dyDescent="0.25">
      <c r="A73">
        <f t="shared" si="43"/>
        <v>12.599999999999987</v>
      </c>
      <c r="B73">
        <f t="shared" ref="B73:B88" si="55">2*PI()*(C$3-1)*$A73/C$2</f>
        <v>7.3850872080655572</v>
      </c>
      <c r="C73">
        <f t="shared" si="44"/>
        <v>1.5570254871900919</v>
      </c>
      <c r="D73">
        <v>0</v>
      </c>
      <c r="E73">
        <f t="shared" si="45"/>
        <v>1.5570254871900919</v>
      </c>
      <c r="F73">
        <f t="shared" ref="F73:F88" si="56">2*PI()*(G$3-1)*$A73/G$2</f>
        <v>7.3850872080655572</v>
      </c>
      <c r="G73">
        <f t="shared" si="46"/>
        <v>1.6928162502214374</v>
      </c>
      <c r="H73">
        <f t="shared" si="47"/>
        <v>0.31882175461077344</v>
      </c>
      <c r="I73">
        <f t="shared" si="48"/>
        <v>1.373994495610664</v>
      </c>
      <c r="J73">
        <f t="shared" ref="J73:J88" si="57">2*PI()*(K$3-1)*$A73/K$2</f>
        <v>7.3850872080655572</v>
      </c>
      <c r="K73">
        <f t="shared" si="49"/>
        <v>1.9575280990846504</v>
      </c>
      <c r="L73">
        <f t="shared" si="50"/>
        <v>0.8180492726460018</v>
      </c>
      <c r="M73">
        <f t="shared" si="51"/>
        <v>1.1394788264386486</v>
      </c>
      <c r="N73">
        <f t="shared" ref="N73:N88" si="58">2*PI()*(O$3-1)*$A73/O$2</f>
        <v>7.3850872080655572</v>
      </c>
      <c r="O73">
        <f t="shared" si="52"/>
        <v>2.02536417237329</v>
      </c>
      <c r="P73">
        <f t="shared" si="53"/>
        <v>0.9437776984531101</v>
      </c>
      <c r="Q73">
        <f t="shared" si="54"/>
        <v>1.0815864739201799</v>
      </c>
    </row>
    <row r="74" spans="1:17" x14ac:dyDescent="0.25">
      <c r="A74">
        <f t="shared" si="43"/>
        <v>12.799999999999986</v>
      </c>
      <c r="B74">
        <f t="shared" si="55"/>
        <v>7.5023108145427884</v>
      </c>
      <c r="C74">
        <f t="shared" si="44"/>
        <v>1.5460486751644524</v>
      </c>
      <c r="D74">
        <v>0</v>
      </c>
      <c r="E74">
        <f t="shared" si="45"/>
        <v>1.5460486751644524</v>
      </c>
      <c r="F74">
        <f t="shared" si="56"/>
        <v>7.5023108145427884</v>
      </c>
      <c r="G74">
        <f t="shared" si="46"/>
        <v>1.683990818555883</v>
      </c>
      <c r="H74">
        <f t="shared" si="47"/>
        <v>0.32284922684608119</v>
      </c>
      <c r="I74">
        <f t="shared" si="48"/>
        <v>1.3611415917098018</v>
      </c>
      <c r="J74">
        <f t="shared" si="57"/>
        <v>7.5023108145427884</v>
      </c>
      <c r="K74">
        <f t="shared" si="49"/>
        <v>1.953265737222424</v>
      </c>
      <c r="L74">
        <f t="shared" si="50"/>
        <v>0.82211191405044215</v>
      </c>
      <c r="M74">
        <f t="shared" si="51"/>
        <v>1.131153823171982</v>
      </c>
      <c r="N74">
        <f t="shared" si="58"/>
        <v>7.5023108145427884</v>
      </c>
      <c r="O74">
        <f t="shared" si="52"/>
        <v>2.0233180300912066</v>
      </c>
      <c r="P74">
        <f t="shared" si="53"/>
        <v>0.9454405030309373</v>
      </c>
      <c r="Q74">
        <f t="shared" si="54"/>
        <v>1.0778775270602692</v>
      </c>
    </row>
    <row r="75" spans="1:17" x14ac:dyDescent="0.25">
      <c r="A75">
        <f t="shared" si="43"/>
        <v>12.999999999999986</v>
      </c>
      <c r="B75">
        <f t="shared" si="55"/>
        <v>7.6195344210200187</v>
      </c>
      <c r="C75">
        <f t="shared" si="44"/>
        <v>1.5422872986066105</v>
      </c>
      <c r="D75">
        <v>0</v>
      </c>
      <c r="E75">
        <f t="shared" si="45"/>
        <v>1.5422872986066105</v>
      </c>
      <c r="F75">
        <f t="shared" si="56"/>
        <v>7.6195344210200187</v>
      </c>
      <c r="G75">
        <f t="shared" si="46"/>
        <v>1.6806147944468637</v>
      </c>
      <c r="H75">
        <f t="shared" si="47"/>
        <v>0.32684935803436255</v>
      </c>
      <c r="I75">
        <f t="shared" si="48"/>
        <v>1.3537654364125011</v>
      </c>
      <c r="J75">
        <f t="shared" si="57"/>
        <v>7.6195344210200187</v>
      </c>
      <c r="K75">
        <f t="shared" si="49"/>
        <v>1.9508054245024886</v>
      </c>
      <c r="L75">
        <f t="shared" si="50"/>
        <v>0.82605971432377678</v>
      </c>
      <c r="M75">
        <f t="shared" si="51"/>
        <v>1.1247457101787117</v>
      </c>
      <c r="N75">
        <f t="shared" si="58"/>
        <v>7.6195344210200187</v>
      </c>
      <c r="O75">
        <f t="shared" si="52"/>
        <v>2.0217485343332871</v>
      </c>
      <c r="P75">
        <f t="shared" si="53"/>
        <v>0.94703424318218343</v>
      </c>
      <c r="Q75">
        <f t="shared" si="54"/>
        <v>1.0747142911511036</v>
      </c>
    </row>
    <row r="76" spans="1:17" x14ac:dyDescent="0.25">
      <c r="A76">
        <f t="shared" si="43"/>
        <v>13.199999999999985</v>
      </c>
      <c r="B76">
        <f t="shared" si="55"/>
        <v>7.7367580274972489</v>
      </c>
      <c r="C76">
        <f t="shared" si="44"/>
        <v>1.5455456110759875</v>
      </c>
      <c r="D76">
        <v>0</v>
      </c>
      <c r="E76">
        <f t="shared" si="45"/>
        <v>1.5455456110759875</v>
      </c>
      <c r="F76">
        <f t="shared" si="56"/>
        <v>7.7367580274972489</v>
      </c>
      <c r="G76">
        <f t="shared" si="46"/>
        <v>1.6824895753982267</v>
      </c>
      <c r="H76">
        <f t="shared" si="47"/>
        <v>0.33082234820686041</v>
      </c>
      <c r="I76">
        <f t="shared" si="48"/>
        <v>1.3516672271913663</v>
      </c>
      <c r="J76">
        <f t="shared" si="57"/>
        <v>7.7367580274972489</v>
      </c>
      <c r="K76">
        <f t="shared" si="49"/>
        <v>1.9500196692890035</v>
      </c>
      <c r="L76">
        <f t="shared" si="50"/>
        <v>0.8298963672967099</v>
      </c>
      <c r="M76">
        <f t="shared" si="51"/>
        <v>1.1201233019922936</v>
      </c>
      <c r="N76">
        <f t="shared" si="58"/>
        <v>7.7367580274972489</v>
      </c>
      <c r="O76">
        <f t="shared" si="52"/>
        <v>2.0206060884702635</v>
      </c>
      <c r="P76">
        <f t="shared" si="53"/>
        <v>0.94856244777254561</v>
      </c>
      <c r="Q76">
        <f t="shared" si="54"/>
        <v>1.0720436406977178</v>
      </c>
    </row>
    <row r="77" spans="1:17" x14ac:dyDescent="0.25">
      <c r="A77">
        <f t="shared" si="43"/>
        <v>13.399999999999984</v>
      </c>
      <c r="B77">
        <f t="shared" si="55"/>
        <v>7.8539816339744792</v>
      </c>
      <c r="C77">
        <f t="shared" si="44"/>
        <v>1.5555497396370306</v>
      </c>
      <c r="D77">
        <v>0</v>
      </c>
      <c r="E77">
        <f t="shared" si="45"/>
        <v>1.5555497396370306</v>
      </c>
      <c r="F77">
        <f t="shared" si="56"/>
        <v>7.8539816339744792</v>
      </c>
      <c r="G77">
        <f t="shared" si="46"/>
        <v>1.6893613523813691</v>
      </c>
      <c r="H77">
        <f t="shared" si="47"/>
        <v>0.33476839586137386</v>
      </c>
      <c r="I77">
        <f t="shared" si="48"/>
        <v>1.3545929565199952</v>
      </c>
      <c r="J77">
        <f t="shared" si="57"/>
        <v>7.8539816339744792</v>
      </c>
      <c r="K77">
        <f t="shared" si="49"/>
        <v>1.9507698054763873</v>
      </c>
      <c r="L77">
        <f t="shared" si="50"/>
        <v>0.83362543822013535</v>
      </c>
      <c r="M77">
        <f t="shared" si="51"/>
        <v>1.117144367256252</v>
      </c>
      <c r="N77">
        <f t="shared" si="58"/>
        <v>7.8539816339744792</v>
      </c>
      <c r="O77">
        <f t="shared" si="52"/>
        <v>2.019841282049482</v>
      </c>
      <c r="P77">
        <f t="shared" si="53"/>
        <v>0.95002843941619619</v>
      </c>
      <c r="Q77">
        <f t="shared" si="54"/>
        <v>1.0698128426332858</v>
      </c>
    </row>
    <row r="78" spans="1:17" x14ac:dyDescent="0.25">
      <c r="A78">
        <f t="shared" si="43"/>
        <v>13.599999999999984</v>
      </c>
      <c r="B78">
        <f t="shared" si="55"/>
        <v>7.9712052404517113</v>
      </c>
      <c r="C78">
        <f t="shared" si="44"/>
        <v>1.5719526057074935</v>
      </c>
      <c r="D78">
        <v>0</v>
      </c>
      <c r="E78">
        <f t="shared" si="45"/>
        <v>1.5719526057074935</v>
      </c>
      <c r="F78">
        <f t="shared" si="56"/>
        <v>7.9712052404517113</v>
      </c>
      <c r="G78">
        <f t="shared" si="46"/>
        <v>1.7009258150225701</v>
      </c>
      <c r="H78">
        <f t="shared" si="47"/>
        <v>0.33868769797439213</v>
      </c>
      <c r="I78">
        <f t="shared" si="48"/>
        <v>1.3622381170481779</v>
      </c>
      <c r="J78">
        <f t="shared" si="57"/>
        <v>7.9712052404517113</v>
      </c>
      <c r="K78">
        <f t="shared" si="49"/>
        <v>1.9529084437193196</v>
      </c>
      <c r="L78">
        <f t="shared" si="50"/>
        <v>0.83725036848089651</v>
      </c>
      <c r="M78">
        <f t="shared" si="51"/>
        <v>1.1156580752384231</v>
      </c>
      <c r="N78">
        <f t="shared" si="58"/>
        <v>7.9712052404517113</v>
      </c>
      <c r="O78">
        <f t="shared" si="52"/>
        <v>2.0194055430286828</v>
      </c>
      <c r="P78">
        <f t="shared" si="53"/>
        <v>0.95143534767758686</v>
      </c>
      <c r="Q78">
        <f t="shared" si="54"/>
        <v>1.0679701953510961</v>
      </c>
    </row>
    <row r="79" spans="1:17" x14ac:dyDescent="0.25">
      <c r="A79">
        <f t="shared" si="43"/>
        <v>13.799999999999983</v>
      </c>
      <c r="B79">
        <f t="shared" si="55"/>
        <v>8.0884288469289416</v>
      </c>
      <c r="C79">
        <f t="shared" si="44"/>
        <v>1.594339611054947</v>
      </c>
      <c r="D79">
        <v>0</v>
      </c>
      <c r="E79">
        <f t="shared" si="45"/>
        <v>1.594339611054947</v>
      </c>
      <c r="F79">
        <f t="shared" si="56"/>
        <v>8.0884288469289416</v>
      </c>
      <c r="G79">
        <f t="shared" si="46"/>
        <v>1.7168333150254314</v>
      </c>
      <c r="H79">
        <f t="shared" si="47"/>
        <v>0.34258045001313187</v>
      </c>
      <c r="I79">
        <f t="shared" si="48"/>
        <v>1.3742528650122994</v>
      </c>
      <c r="J79">
        <f t="shared" si="57"/>
        <v>8.0884288469289416</v>
      </c>
      <c r="K79">
        <f t="shared" si="49"/>
        <v>1.9562818683068992</v>
      </c>
      <c r="L79">
        <f t="shared" si="50"/>
        <v>0.84077448013814737</v>
      </c>
      <c r="M79">
        <f t="shared" si="51"/>
        <v>1.1155073881687518</v>
      </c>
      <c r="N79">
        <f t="shared" si="58"/>
        <v>8.0884288469289416</v>
      </c>
      <c r="O79">
        <f t="shared" si="52"/>
        <v>2.0192517067943898</v>
      </c>
      <c r="P79">
        <f t="shared" si="53"/>
        <v>0.95278612137269769</v>
      </c>
      <c r="Q79">
        <f t="shared" si="54"/>
        <v>1.066465585421692</v>
      </c>
    </row>
    <row r="80" spans="1:17" x14ac:dyDescent="0.25">
      <c r="A80">
        <f t="shared" ref="A80:A95" si="59">A79+0.2</f>
        <v>13.999999999999982</v>
      </c>
      <c r="B80">
        <f t="shared" si="55"/>
        <v>8.2056524534061719</v>
      </c>
      <c r="C80">
        <f t="shared" si="44"/>
        <v>1.6222350106964771</v>
      </c>
      <c r="D80">
        <v>0</v>
      </c>
      <c r="E80">
        <f t="shared" si="45"/>
        <v>1.6222350106964771</v>
      </c>
      <c r="F80">
        <f t="shared" si="56"/>
        <v>8.2056524534061719</v>
      </c>
      <c r="G80">
        <f t="shared" si="46"/>
        <v>1.7366944164150453</v>
      </c>
      <c r="H80">
        <f t="shared" si="47"/>
        <v>0.3464468459474781</v>
      </c>
      <c r="I80">
        <f t="shared" si="48"/>
        <v>1.3902475704675672</v>
      </c>
      <c r="J80">
        <f t="shared" si="57"/>
        <v>8.2056524534061719</v>
      </c>
      <c r="K80">
        <f t="shared" si="49"/>
        <v>1.9607323545582827</v>
      </c>
      <c r="L80">
        <f t="shared" si="50"/>
        <v>0.8442009802873236</v>
      </c>
      <c r="M80">
        <f t="shared" si="51"/>
        <v>1.1165313742709591</v>
      </c>
      <c r="N80">
        <f t="shared" si="58"/>
        <v>8.2056524534061719</v>
      </c>
      <c r="O80">
        <f t="shared" si="52"/>
        <v>2.0193345033459171</v>
      </c>
      <c r="P80">
        <f t="shared" si="53"/>
        <v>0.95408354003405327</v>
      </c>
      <c r="Q80">
        <f t="shared" si="54"/>
        <v>1.0652509633118639</v>
      </c>
    </row>
    <row r="81" spans="1:17" x14ac:dyDescent="0.25">
      <c r="A81">
        <f t="shared" si="59"/>
        <v>14.199999999999982</v>
      </c>
      <c r="B81">
        <f t="shared" si="55"/>
        <v>8.3228760598834022</v>
      </c>
      <c r="C81">
        <f t="shared" si="44"/>
        <v>1.6551088873684769</v>
      </c>
      <c r="D81">
        <v>0</v>
      </c>
      <c r="E81">
        <f t="shared" si="45"/>
        <v>1.6551088873684769</v>
      </c>
      <c r="F81">
        <f t="shared" si="56"/>
        <v>8.3228760598834022</v>
      </c>
      <c r="G81">
        <f t="shared" si="46"/>
        <v>1.7600857582221445</v>
      </c>
      <c r="H81">
        <f t="shared" si="47"/>
        <v>0.35028707826182959</v>
      </c>
      <c r="I81">
        <f t="shared" si="48"/>
        <v>1.409798679960315</v>
      </c>
      <c r="J81">
        <f t="shared" si="57"/>
        <v>8.3228760598834022</v>
      </c>
      <c r="K81">
        <f t="shared" si="49"/>
        <v>1.9661003840132092</v>
      </c>
      <c r="L81">
        <f t="shared" si="50"/>
        <v>0.84753296525845645</v>
      </c>
      <c r="M81">
        <f t="shared" si="51"/>
        <v>1.1185674187547527</v>
      </c>
      <c r="N81">
        <f t="shared" si="58"/>
        <v>8.3228760598834022</v>
      </c>
      <c r="O81">
        <f t="shared" si="52"/>
        <v>2.0196109649433525</v>
      </c>
      <c r="P81">
        <f t="shared" si="53"/>
        <v>0.95533022459907624</v>
      </c>
      <c r="Q81">
        <f t="shared" si="54"/>
        <v>1.0642807403442762</v>
      </c>
    </row>
    <row r="82" spans="1:17" x14ac:dyDescent="0.25">
      <c r="A82">
        <f t="shared" si="59"/>
        <v>14.399999999999981</v>
      </c>
      <c r="B82">
        <f t="shared" si="55"/>
        <v>8.4400996663606342</v>
      </c>
      <c r="C82">
        <f t="shared" si="44"/>
        <v>1.692384636237771</v>
      </c>
      <c r="D82">
        <v>0</v>
      </c>
      <c r="E82">
        <f t="shared" si="45"/>
        <v>1.692384636237771</v>
      </c>
      <c r="F82">
        <f t="shared" si="56"/>
        <v>8.4400996663606342</v>
      </c>
      <c r="G82">
        <f t="shared" si="46"/>
        <v>1.7865561531963083</v>
      </c>
      <c r="H82">
        <f t="shared" si="47"/>
        <v>0.35410133796684506</v>
      </c>
      <c r="I82">
        <f t="shared" si="48"/>
        <v>1.4324548152294634</v>
      </c>
      <c r="J82">
        <f t="shared" si="57"/>
        <v>8.4400996663606342</v>
      </c>
      <c r="K82">
        <f t="shared" si="49"/>
        <v>1.9722267372258666</v>
      </c>
      <c r="L82">
        <f t="shared" si="50"/>
        <v>0.85077342465528982</v>
      </c>
      <c r="M82">
        <f t="shared" si="51"/>
        <v>1.1214533125705768</v>
      </c>
      <c r="N82">
        <f t="shared" si="58"/>
        <v>8.4400996663606342</v>
      </c>
      <c r="O82">
        <f t="shared" si="52"/>
        <v>2.0200407573151118</v>
      </c>
      <c r="P82">
        <f t="shared" si="53"/>
        <v>0.95652864737695342</v>
      </c>
      <c r="Q82">
        <f t="shared" si="54"/>
        <v>1.0635121099381584</v>
      </c>
    </row>
    <row r="83" spans="1:17" x14ac:dyDescent="0.25">
      <c r="A83">
        <f t="shared" si="59"/>
        <v>14.59999999999998</v>
      </c>
      <c r="B83">
        <f t="shared" si="55"/>
        <v>8.5573232728378645</v>
      </c>
      <c r="C83">
        <f t="shared" si="44"/>
        <v>1.7334468636831311</v>
      </c>
      <c r="D83">
        <v>0</v>
      </c>
      <c r="E83">
        <f t="shared" si="45"/>
        <v>1.7334468636831311</v>
      </c>
      <c r="F83">
        <f t="shared" si="56"/>
        <v>8.5573232728378645</v>
      </c>
      <c r="G83">
        <f t="shared" si="46"/>
        <v>1.815632845053879</v>
      </c>
      <c r="H83">
        <f t="shared" si="47"/>
        <v>0.35788981461108849</v>
      </c>
      <c r="I83">
        <f t="shared" si="48"/>
        <v>1.4577430304427905</v>
      </c>
      <c r="J83">
        <f t="shared" si="57"/>
        <v>8.5573232728378645</v>
      </c>
      <c r="K83">
        <f t="shared" si="49"/>
        <v>1.9789544466064746</v>
      </c>
      <c r="L83">
        <f t="shared" si="50"/>
        <v>0.85392524524140656</v>
      </c>
      <c r="M83">
        <f t="shared" si="51"/>
        <v>1.125029201365068</v>
      </c>
      <c r="N83">
        <f t="shared" si="58"/>
        <v>8.5573232728378645</v>
      </c>
      <c r="O83">
        <f t="shared" si="52"/>
        <v>2.0205864381990186</v>
      </c>
      <c r="P83">
        <f t="shared" si="53"/>
        <v>0.95768114134512783</v>
      </c>
      <c r="Q83">
        <f t="shared" si="54"/>
        <v>1.0629052968538908</v>
      </c>
    </row>
    <row r="84" spans="1:17" x14ac:dyDescent="0.25">
      <c r="A84">
        <f t="shared" si="59"/>
        <v>14.799999999999979</v>
      </c>
      <c r="B84">
        <f t="shared" si="55"/>
        <v>8.6745468793150948</v>
      </c>
      <c r="C84">
        <f t="shared" si="44"/>
        <v>1.7776496003342714</v>
      </c>
      <c r="D84">
        <v>0</v>
      </c>
      <c r="E84">
        <f t="shared" si="45"/>
        <v>1.7776496003342714</v>
      </c>
      <c r="F84">
        <f t="shared" si="56"/>
        <v>8.6745468793150948</v>
      </c>
      <c r="G84">
        <f t="shared" si="46"/>
        <v>1.8468278466237151</v>
      </c>
      <c r="H84">
        <f t="shared" si="47"/>
        <v>0.36165269629260222</v>
      </c>
      <c r="I84">
        <f t="shared" si="48"/>
        <v>1.4851751503311128</v>
      </c>
      <c r="J84">
        <f t="shared" si="57"/>
        <v>8.6745468793150948</v>
      </c>
      <c r="K84">
        <f t="shared" si="49"/>
        <v>1.9861305944544891</v>
      </c>
      <c r="L84">
        <f t="shared" si="50"/>
        <v>0.85699121467932327</v>
      </c>
      <c r="M84">
        <f t="shared" si="51"/>
        <v>1.1291393797751659</v>
      </c>
      <c r="N84">
        <f t="shared" si="58"/>
        <v>8.6745468793150948</v>
      </c>
      <c r="O84">
        <f t="shared" si="52"/>
        <v>2.0212136475529063</v>
      </c>
      <c r="P84">
        <f t="shared" si="53"/>
        <v>0.95878990882277959</v>
      </c>
      <c r="Q84">
        <f t="shared" si="54"/>
        <v>1.0624237387301267</v>
      </c>
    </row>
    <row r="85" spans="1:17" x14ac:dyDescent="0.25">
      <c r="A85">
        <f t="shared" si="59"/>
        <v>14.999999999999979</v>
      </c>
      <c r="B85">
        <f t="shared" si="55"/>
        <v>8.7917704857923251</v>
      </c>
      <c r="C85">
        <f t="shared" si="44"/>
        <v>1.8243247261453786</v>
      </c>
      <c r="D85">
        <v>0</v>
      </c>
      <c r="E85">
        <f t="shared" si="45"/>
        <v>1.8243247261453786</v>
      </c>
      <c r="F85">
        <f t="shared" si="56"/>
        <v>8.7917704857923251</v>
      </c>
      <c r="G85">
        <f t="shared" si="46"/>
        <v>1.8796442820361774</v>
      </c>
      <c r="H85">
        <f t="shared" si="47"/>
        <v>0.36539016967035753</v>
      </c>
      <c r="I85">
        <f t="shared" si="48"/>
        <v>1.51425411236582</v>
      </c>
      <c r="J85">
        <f t="shared" si="57"/>
        <v>8.7917704857923251</v>
      </c>
      <c r="K85">
        <f t="shared" si="49"/>
        <v>1.9936079440543568</v>
      </c>
      <c r="L85">
        <f t="shared" si="50"/>
        <v>0.85997402512827226</v>
      </c>
      <c r="M85">
        <f t="shared" si="51"/>
        <v>1.1336339189260847</v>
      </c>
      <c r="N85">
        <f t="shared" si="58"/>
        <v>8.7917704857923251</v>
      </c>
      <c r="O85">
        <f t="shared" si="52"/>
        <v>2.0218912342204316</v>
      </c>
      <c r="P85">
        <f t="shared" si="53"/>
        <v>0.95985702956518271</v>
      </c>
      <c r="Q85">
        <f t="shared" si="54"/>
        <v>1.0620342046552489</v>
      </c>
    </row>
    <row r="86" spans="1:17" x14ac:dyDescent="0.25">
      <c r="A86">
        <f t="shared" si="59"/>
        <v>15.199999999999978</v>
      </c>
      <c r="B86">
        <f t="shared" si="55"/>
        <v>8.9089940922695572</v>
      </c>
      <c r="C86">
        <f t="shared" si="44"/>
        <v>1.8727905041189628</v>
      </c>
      <c r="D86">
        <v>0</v>
      </c>
      <c r="E86">
        <f t="shared" si="45"/>
        <v>1.8727905041189628</v>
      </c>
      <c r="F86">
        <f t="shared" si="56"/>
        <v>8.9089940922695572</v>
      </c>
      <c r="G86">
        <f t="shared" si="46"/>
        <v>1.9135826577809425</v>
      </c>
      <c r="H86">
        <f t="shared" si="47"/>
        <v>0.36910241997563598</v>
      </c>
      <c r="I86">
        <f t="shared" si="48"/>
        <v>1.5444802378053066</v>
      </c>
      <c r="J86">
        <f t="shared" si="57"/>
        <v>8.9089940922695572</v>
      </c>
      <c r="K86">
        <f t="shared" si="49"/>
        <v>2.0012463944247565</v>
      </c>
      <c r="L86">
        <f t="shared" si="50"/>
        <v>0.8628762767061664</v>
      </c>
      <c r="M86">
        <f t="shared" si="51"/>
        <v>1.1383701177185901</v>
      </c>
      <c r="N86">
        <f t="shared" si="58"/>
        <v>8.9089940922695572</v>
      </c>
      <c r="O86">
        <f t="shared" si="52"/>
        <v>2.0225913241801203</v>
      </c>
      <c r="P86">
        <f t="shared" si="53"/>
        <v>0.96088446831962204</v>
      </c>
      <c r="Q86">
        <f t="shared" si="54"/>
        <v>1.0617068558604983</v>
      </c>
    </row>
    <row r="87" spans="1:17" x14ac:dyDescent="0.25">
      <c r="A87">
        <f t="shared" si="59"/>
        <v>15.399999999999977</v>
      </c>
      <c r="B87">
        <f t="shared" si="55"/>
        <v>9.0262176987467893</v>
      </c>
      <c r="C87">
        <f t="shared" si="44"/>
        <v>1.922360119384587</v>
      </c>
      <c r="D87">
        <v>0</v>
      </c>
      <c r="E87">
        <f t="shared" si="45"/>
        <v>1.922360119384587</v>
      </c>
      <c r="F87">
        <f t="shared" si="56"/>
        <v>9.0262176987467893</v>
      </c>
      <c r="G87">
        <f t="shared" si="46"/>
        <v>1.9481469900000765</v>
      </c>
      <c r="H87">
        <f t="shared" si="47"/>
        <v>0.37278963102330109</v>
      </c>
      <c r="I87">
        <f t="shared" si="48"/>
        <v>1.5753573589767753</v>
      </c>
      <c r="J87">
        <f t="shared" si="57"/>
        <v>9.0262176987467893</v>
      </c>
      <c r="K87">
        <f t="shared" si="49"/>
        <v>2.0089142519926426</v>
      </c>
      <c r="L87">
        <f t="shared" si="50"/>
        <v>0.86570048082102169</v>
      </c>
      <c r="M87">
        <f t="shared" si="51"/>
        <v>1.143213771171621</v>
      </c>
      <c r="N87">
        <f t="shared" si="58"/>
        <v>9.0262176987467893</v>
      </c>
      <c r="O87">
        <f t="shared" si="52"/>
        <v>2.0232893357465613</v>
      </c>
      <c r="P87">
        <f t="shared" si="53"/>
        <v>0.96187408188058132</v>
      </c>
      <c r="Q87">
        <f t="shared" si="54"/>
        <v>1.06141525386598</v>
      </c>
    </row>
    <row r="88" spans="1:17" x14ac:dyDescent="0.25">
      <c r="A88">
        <f t="shared" si="59"/>
        <v>15.599999999999977</v>
      </c>
      <c r="B88">
        <f t="shared" si="55"/>
        <v>9.1434413052240195</v>
      </c>
      <c r="C88">
        <f t="shared" ref="C88:C103" si="60">2-4*EXP(-1*B88*C$5)*((COS(C$6)/B88*SIN(B88-C$6)+((COS(C$6)/B88)^2*COS(B88-2*C$6))))+4*((COS(C$6)/B88)^2*COS(2*C$6))</f>
        <v>1.9723501216622898</v>
      </c>
      <c r="D88">
        <v>0</v>
      </c>
      <c r="E88">
        <f t="shared" si="45"/>
        <v>1.9723501216622898</v>
      </c>
      <c r="F88">
        <f t="shared" si="56"/>
        <v>9.1434413052240195</v>
      </c>
      <c r="G88">
        <f t="shared" ref="G88:G103" si="61">2-4*EXP(-1*F88*G$5)*((COS(G$6)/F88*SIN(F88-G$6)+((COS(G$6)/F88)^2*COS(F88-2*G$6))))+4*((COS(G$6)/F88)^2*COS(2*G$6))</f>
        <v>1.9828507187374305</v>
      </c>
      <c r="H88">
        <f t="shared" ref="H88:H103" si="62">1+(EXP(-2*F88*G$5)*(2*F88*G$5+1)-1)/(2*F88^2*G$5^2)</f>
        <v>0.37645198522299506</v>
      </c>
      <c r="I88">
        <f t="shared" ref="I88:I103" si="63">G88-H88</f>
        <v>1.6063987335144354</v>
      </c>
      <c r="J88">
        <f t="shared" si="57"/>
        <v>9.1434413052240195</v>
      </c>
      <c r="K88">
        <f t="shared" ref="K88:K103" si="64">2-4*EXP(-1*J88*K$5)*((COS(K$6)/J88*SIN(J88-K$6)+((COS(K$6)/J88)^2*COS(J88-2*K$6))))+4*((COS(K$6)/J88)^2*COS(2*K$6))</f>
        <v>2.0164893150737901</v>
      </c>
      <c r="L88">
        <f t="shared" ref="L88:L103" si="65">1+(EXP(-2*J88*K$5)*(2*J88*K$5+1)-1)/(2*J88^2*K$5^2)</f>
        <v>0.86844906337690331</v>
      </c>
      <c r="M88">
        <f t="shared" ref="M88:M103" si="66">K88-L88</f>
        <v>1.1480402516968868</v>
      </c>
      <c r="N88">
        <f t="shared" si="58"/>
        <v>9.1434413052240195</v>
      </c>
      <c r="O88">
        <f t="shared" ref="O88:O103" si="67">2-4*EXP(-1*N88*O$5)*((COS(O$6)/N88*SIN(N88-O$6)+((COS(O$6)/N88)^2*COS(N88-2*O$6))))+4*((COS(O$6)/N88)^2*COS(2*O$6))</f>
        <v>2.0239639472389133</v>
      </c>
      <c r="P88">
        <f t="shared" ref="P88:P103" si="68">1+(EXP(-2*N88*O$5)*(2*N88*O$5+1)-1)/(2*N88^2*O$5^2)</f>
        <v>0.96282762567917279</v>
      </c>
      <c r="Q88">
        <f t="shared" ref="Q88:Q103" si="69">O88-P88</f>
        <v>1.0611363215597405</v>
      </c>
    </row>
    <row r="89" spans="1:17" x14ac:dyDescent="0.25">
      <c r="A89">
        <f t="shared" si="59"/>
        <v>15.799999999999976</v>
      </c>
      <c r="B89">
        <f t="shared" ref="B89:B104" si="70">2*PI()*(C$3-1)*$A89/C$2</f>
        <v>9.2606649117012498</v>
      </c>
      <c r="C89">
        <f t="shared" si="60"/>
        <v>2.0220886716736386</v>
      </c>
      <c r="D89">
        <v>0</v>
      </c>
      <c r="E89">
        <f t="shared" si="45"/>
        <v>2.0220886716736386</v>
      </c>
      <c r="F89">
        <f t="shared" ref="F89:F104" si="71">2*PI()*(G$3-1)*$A89/G$2</f>
        <v>9.2606649117012498</v>
      </c>
      <c r="G89">
        <f t="shared" si="61"/>
        <v>2.0172223439778745</v>
      </c>
      <c r="H89">
        <f t="shared" si="62"/>
        <v>0.38008966359023211</v>
      </c>
      <c r="I89">
        <f t="shared" si="63"/>
        <v>1.6371326803876425</v>
      </c>
      <c r="J89">
        <f t="shared" ref="J89:J104" si="72">2*PI()*(K$3-1)*$A89/K$2</f>
        <v>9.2606649117012498</v>
      </c>
      <c r="K89">
        <f t="shared" si="64"/>
        <v>2.0238597695539888</v>
      </c>
      <c r="L89">
        <f t="shared" si="65"/>
        <v>0.87112436785926206</v>
      </c>
      <c r="M89">
        <f t="shared" si="66"/>
        <v>1.1527354016947267</v>
      </c>
      <c r="N89">
        <f t="shared" ref="N89:N104" si="73">2*PI()*(O$3-1)*$A89/O$2</f>
        <v>9.2606649117012498</v>
      </c>
      <c r="O89">
        <f t="shared" si="67"/>
        <v>2.0245970226907271</v>
      </c>
      <c r="P89">
        <f t="shared" si="68"/>
        <v>0.96374675993923697</v>
      </c>
      <c r="Q89">
        <f t="shared" si="69"/>
        <v>1.0608502627514902</v>
      </c>
    </row>
    <row r="90" spans="1:17" x14ac:dyDescent="0.25">
      <c r="A90">
        <f t="shared" si="59"/>
        <v>15.999999999999975</v>
      </c>
      <c r="B90">
        <f t="shared" si="70"/>
        <v>9.3778885181784801</v>
      </c>
      <c r="C90">
        <f t="shared" si="60"/>
        <v>2.0709234957614746</v>
      </c>
      <c r="D90">
        <v>0</v>
      </c>
      <c r="E90">
        <f t="shared" si="45"/>
        <v>2.0709234957614746</v>
      </c>
      <c r="F90">
        <f t="shared" si="71"/>
        <v>9.3778885181784801</v>
      </c>
      <c r="G90">
        <f t="shared" si="61"/>
        <v>2.0508107231162138</v>
      </c>
      <c r="H90">
        <f t="shared" si="62"/>
        <v>0.38370284575740721</v>
      </c>
      <c r="I90">
        <f t="shared" si="63"/>
        <v>1.6671078773588066</v>
      </c>
      <c r="J90">
        <f t="shared" si="72"/>
        <v>9.3778885181784801</v>
      </c>
      <c r="K90">
        <f t="shared" si="64"/>
        <v>2.0309248965543563</v>
      </c>
      <c r="L90">
        <f t="shared" si="65"/>
        <v>0.873728658304331</v>
      </c>
      <c r="M90">
        <f t="shared" si="66"/>
        <v>1.1571962382500254</v>
      </c>
      <c r="N90">
        <f t="shared" si="73"/>
        <v>9.3778885181784801</v>
      </c>
      <c r="O90">
        <f t="shared" si="67"/>
        <v>2.0251735011543999</v>
      </c>
      <c r="P90">
        <f t="shared" si="68"/>
        <v>0.96463305543019273</v>
      </c>
      <c r="Q90">
        <f t="shared" si="69"/>
        <v>1.0605404457242071</v>
      </c>
    </row>
    <row r="91" spans="1:17" x14ac:dyDescent="0.25">
      <c r="A91">
        <f t="shared" si="59"/>
        <v>16.199999999999974</v>
      </c>
      <c r="B91">
        <f t="shared" si="70"/>
        <v>9.4951121246557104</v>
      </c>
      <c r="C91">
        <f t="shared" si="60"/>
        <v>2.1182294577858771</v>
      </c>
      <c r="D91">
        <v>0</v>
      </c>
      <c r="E91">
        <f t="shared" si="45"/>
        <v>2.1182294577858771</v>
      </c>
      <c r="F91">
        <f t="shared" si="71"/>
        <v>9.4951121246557104</v>
      </c>
      <c r="G91">
        <f t="shared" si="61"/>
        <v>2.0831899749245477</v>
      </c>
      <c r="H91">
        <f t="shared" si="62"/>
        <v>0.38729170998471607</v>
      </c>
      <c r="I91">
        <f t="shared" si="63"/>
        <v>1.6958982649398315</v>
      </c>
      <c r="J91">
        <f t="shared" si="72"/>
        <v>9.4951121246557104</v>
      </c>
      <c r="K91">
        <f t="shared" si="64"/>
        <v>2.0375955951080389</v>
      </c>
      <c r="L91">
        <f t="shared" si="65"/>
        <v>0.87626412215707128</v>
      </c>
      <c r="M91">
        <f t="shared" si="66"/>
        <v>1.1613314729509676</v>
      </c>
      <c r="N91">
        <f t="shared" si="73"/>
        <v>9.4951121246557104</v>
      </c>
      <c r="O91">
        <f t="shared" si="67"/>
        <v>2.0256812550613446</v>
      </c>
      <c r="P91">
        <f t="shared" si="68"/>
        <v>0.96548799884454539</v>
      </c>
      <c r="Q91">
        <f t="shared" si="69"/>
        <v>1.0601932562167993</v>
      </c>
    </row>
    <row r="92" spans="1:17" x14ac:dyDescent="0.25">
      <c r="A92">
        <f t="shared" si="59"/>
        <v>16.399999999999974</v>
      </c>
      <c r="B92">
        <f t="shared" si="70"/>
        <v>9.6123357311329425</v>
      </c>
      <c r="C92">
        <f t="shared" si="60"/>
        <v>2.1634156632090664</v>
      </c>
      <c r="D92">
        <v>0</v>
      </c>
      <c r="E92">
        <f t="shared" si="45"/>
        <v>2.1634156632090664</v>
      </c>
      <c r="F92">
        <f t="shared" si="71"/>
        <v>9.6123357311329425</v>
      </c>
      <c r="G92">
        <f t="shared" si="61"/>
        <v>2.1139639410608586</v>
      </c>
      <c r="H92">
        <f t="shared" si="62"/>
        <v>0.39085643317098795</v>
      </c>
      <c r="I92">
        <f t="shared" si="63"/>
        <v>1.7231075078898708</v>
      </c>
      <c r="J92">
        <f t="shared" si="72"/>
        <v>9.6123357311329425</v>
      </c>
      <c r="K92">
        <f t="shared" si="64"/>
        <v>2.0437947249544894</v>
      </c>
      <c r="L92">
        <f t="shared" si="65"/>
        <v>0.87873287302197789</v>
      </c>
      <c r="M92">
        <f t="shared" si="66"/>
        <v>1.1650618519325115</v>
      </c>
      <c r="N92">
        <f t="shared" si="73"/>
        <v>9.6123357311329425</v>
      </c>
      <c r="O92">
        <f t="shared" si="67"/>
        <v>2.0261109229435439</v>
      </c>
      <c r="P92">
        <f t="shared" si="68"/>
        <v>0.96631299782594626</v>
      </c>
      <c r="Q92">
        <f t="shared" si="69"/>
        <v>1.0597979251175977</v>
      </c>
    </row>
    <row r="93" spans="1:17" x14ac:dyDescent="0.25">
      <c r="A93">
        <f t="shared" si="59"/>
        <v>16.599999999999973</v>
      </c>
      <c r="B93">
        <f t="shared" si="70"/>
        <v>9.7295593376101728</v>
      </c>
      <c r="C93">
        <f t="shared" si="60"/>
        <v>2.205932017084324</v>
      </c>
      <c r="D93">
        <v>0</v>
      </c>
      <c r="E93">
        <f t="shared" si="45"/>
        <v>2.205932017084324</v>
      </c>
      <c r="F93">
        <f t="shared" si="71"/>
        <v>9.7295593376101728</v>
      </c>
      <c r="G93">
        <f t="shared" si="61"/>
        <v>2.1427701625981435</v>
      </c>
      <c r="H93">
        <f t="shared" si="62"/>
        <v>0.3943971908644277</v>
      </c>
      <c r="I93">
        <f t="shared" si="63"/>
        <v>1.7483729717337158</v>
      </c>
      <c r="J93">
        <f t="shared" si="72"/>
        <v>9.7295593376101728</v>
      </c>
      <c r="K93">
        <f t="shared" si="64"/>
        <v>2.0494572764552159</v>
      </c>
      <c r="L93">
        <f t="shared" si="65"/>
        <v>0.88113695331088104</v>
      </c>
      <c r="M93">
        <f t="shared" si="66"/>
        <v>1.1683203231443349</v>
      </c>
      <c r="N93">
        <f t="shared" si="73"/>
        <v>9.7295593376101728</v>
      </c>
      <c r="O93">
        <f t="shared" si="67"/>
        <v>2.0264557216117649</v>
      </c>
      <c r="P93">
        <f t="shared" si="68"/>
        <v>0.96710938567183635</v>
      </c>
      <c r="Q93">
        <f t="shared" si="69"/>
        <v>1.0593463359399284</v>
      </c>
    </row>
    <row r="94" spans="1:17" x14ac:dyDescent="0.25">
      <c r="A94">
        <f t="shared" si="59"/>
        <v>16.799999999999972</v>
      </c>
      <c r="B94">
        <f t="shared" si="70"/>
        <v>9.8467829440874031</v>
      </c>
      <c r="C94">
        <f t="shared" si="60"/>
        <v>2.2452751653310687</v>
      </c>
      <c r="D94">
        <v>0</v>
      </c>
      <c r="E94">
        <f t="shared" si="45"/>
        <v>2.2452751653310687</v>
      </c>
      <c r="F94">
        <f t="shared" si="71"/>
        <v>9.8467829440874031</v>
      </c>
      <c r="G94">
        <f t="shared" si="61"/>
        <v>2.1692833358656176</v>
      </c>
      <c r="H94">
        <f t="shared" si="62"/>
        <v>0.39791415727327095</v>
      </c>
      <c r="I94">
        <f t="shared" si="63"/>
        <v>1.7713691785923467</v>
      </c>
      <c r="J94">
        <f t="shared" si="72"/>
        <v>9.8467829440874031</v>
      </c>
      <c r="K94">
        <f t="shared" si="64"/>
        <v>2.0545303763381906</v>
      </c>
      <c r="L94">
        <f t="shared" si="65"/>
        <v>0.88347833679172316</v>
      </c>
      <c r="M94">
        <f t="shared" si="66"/>
        <v>1.1710520395464674</v>
      </c>
      <c r="N94">
        <f t="shared" si="73"/>
        <v>9.8467829440874031</v>
      </c>
      <c r="O94">
        <f t="shared" si="67"/>
        <v>2.026711242628648</v>
      </c>
      <c r="P94">
        <f t="shared" si="68"/>
        <v>0.96787842573298333</v>
      </c>
      <c r="Q94">
        <f t="shared" si="69"/>
        <v>1.0588328168956647</v>
      </c>
    </row>
    <row r="95" spans="1:17" x14ac:dyDescent="0.25">
      <c r="A95">
        <f t="shared" si="59"/>
        <v>16.999999999999972</v>
      </c>
      <c r="B95">
        <f t="shared" si="70"/>
        <v>9.9640065505646334</v>
      </c>
      <c r="C95">
        <f t="shared" si="60"/>
        <v>2.2809937571078045</v>
      </c>
      <c r="D95">
        <v>0</v>
      </c>
      <c r="E95">
        <f t="shared" si="45"/>
        <v>2.2809937571078045</v>
      </c>
      <c r="F95">
        <f t="shared" si="71"/>
        <v>9.9640065505646334</v>
      </c>
      <c r="G95">
        <f t="shared" si="61"/>
        <v>2.1932182189917531</v>
      </c>
      <c r="H95">
        <f t="shared" si="62"/>
        <v>0.40140750527635849</v>
      </c>
      <c r="I95">
        <f t="shared" si="63"/>
        <v>1.7918107137153947</v>
      </c>
      <c r="J95">
        <f t="shared" si="72"/>
        <v>9.9640065505646334</v>
      </c>
      <c r="K95">
        <f t="shared" si="64"/>
        <v>2.0589731394768629</v>
      </c>
      <c r="L95">
        <f t="shared" si="65"/>
        <v>0.88575893104212733</v>
      </c>
      <c r="M95">
        <f t="shared" si="66"/>
        <v>1.1732142084347355</v>
      </c>
      <c r="N95">
        <f t="shared" si="73"/>
        <v>9.9640065505646334</v>
      </c>
      <c r="O95">
        <f t="shared" si="67"/>
        <v>2.0268752376191479</v>
      </c>
      <c r="P95">
        <f t="shared" si="68"/>
        <v>0.96862131553062325</v>
      </c>
      <c r="Q95">
        <f t="shared" si="69"/>
        <v>1.0582539220885248</v>
      </c>
    </row>
    <row r="96" spans="1:17" x14ac:dyDescent="0.25">
      <c r="A96">
        <f t="shared" ref="A96:A111" si="74">A95+0.2</f>
        <v>17.199999999999971</v>
      </c>
      <c r="B96">
        <f t="shared" si="70"/>
        <v>10.081230157041864</v>
      </c>
      <c r="C96">
        <f t="shared" si="60"/>
        <v>2.3126929751763434</v>
      </c>
      <c r="D96">
        <v>0</v>
      </c>
      <c r="E96">
        <f t="shared" si="45"/>
        <v>2.3126929751763434</v>
      </c>
      <c r="F96">
        <f t="shared" si="71"/>
        <v>10.081230157041864</v>
      </c>
      <c r="G96">
        <f t="shared" si="61"/>
        <v>2.2143319678316584</v>
      </c>
      <c r="H96">
        <f t="shared" si="62"/>
        <v>0.40487740643361869</v>
      </c>
      <c r="I96">
        <f t="shared" si="63"/>
        <v>1.8094545613980397</v>
      </c>
      <c r="J96">
        <f t="shared" si="72"/>
        <v>10.081230157041864</v>
      </c>
      <c r="K96">
        <f t="shared" si="64"/>
        <v>2.0627563781969198</v>
      </c>
      <c r="L96">
        <f t="shared" si="65"/>
        <v>0.88798057981142575</v>
      </c>
      <c r="M96">
        <f t="shared" si="66"/>
        <v>1.1747757983854941</v>
      </c>
      <c r="N96">
        <f t="shared" si="73"/>
        <v>10.081230157041864</v>
      </c>
      <c r="O96">
        <f t="shared" si="67"/>
        <v>2.0269473966342217</v>
      </c>
      <c r="P96">
        <f t="shared" si="68"/>
        <v>0.96933919061044105</v>
      </c>
      <c r="Q96">
        <f t="shared" si="69"/>
        <v>1.0576082060237808</v>
      </c>
    </row>
    <row r="97" spans="1:17" x14ac:dyDescent="0.25">
      <c r="A97">
        <f t="shared" si="74"/>
        <v>17.39999999999997</v>
      </c>
      <c r="B97">
        <f t="shared" si="70"/>
        <v>10.198453763519096</v>
      </c>
      <c r="C97">
        <f t="shared" si="60"/>
        <v>2.3400382907670059</v>
      </c>
      <c r="D97">
        <v>0</v>
      </c>
      <c r="E97">
        <f t="shared" si="45"/>
        <v>2.3400382907670059</v>
      </c>
      <c r="F97">
        <f t="shared" si="71"/>
        <v>10.198453763519096</v>
      </c>
      <c r="G97">
        <f t="shared" si="61"/>
        <v>2.2324258873563001</v>
      </c>
      <c r="H97">
        <f t="shared" si="62"/>
        <v>0.40832403099646919</v>
      </c>
      <c r="I97">
        <f t="shared" si="63"/>
        <v>1.8241018563598308</v>
      </c>
      <c r="J97">
        <f t="shared" si="72"/>
        <v>10.198453763519096</v>
      </c>
      <c r="K97">
        <f t="shared" si="64"/>
        <v>2.0658621816755214</v>
      </c>
      <c r="L97">
        <f t="shared" si="65"/>
        <v>0.8901450652946723</v>
      </c>
      <c r="M97">
        <f t="shared" si="66"/>
        <v>1.1757171163808491</v>
      </c>
      <c r="N97">
        <f t="shared" si="73"/>
        <v>10.198453763519096</v>
      </c>
      <c r="O97">
        <f t="shared" si="67"/>
        <v>2.0269291234336384</v>
      </c>
      <c r="P97">
        <f t="shared" si="68"/>
        <v>0.97003312815125475</v>
      </c>
      <c r="Q97">
        <f t="shared" si="69"/>
        <v>1.0568959952823835</v>
      </c>
    </row>
    <row r="98" spans="1:17" x14ac:dyDescent="0.25">
      <c r="A98">
        <f t="shared" si="74"/>
        <v>17.599999999999969</v>
      </c>
      <c r="B98">
        <f t="shared" si="70"/>
        <v>10.315677369996326</v>
      </c>
      <c r="C98">
        <f t="shared" si="60"/>
        <v>2.3627584094826748</v>
      </c>
      <c r="D98">
        <v>0</v>
      </c>
      <c r="E98">
        <f t="shared" si="45"/>
        <v>2.3627584094826748</v>
      </c>
      <c r="F98">
        <f t="shared" si="71"/>
        <v>10.315677369996326</v>
      </c>
      <c r="G98">
        <f t="shared" si="61"/>
        <v>2.2473465919866498</v>
      </c>
      <c r="H98">
        <f t="shared" si="62"/>
        <v>0.41174754791813217</v>
      </c>
      <c r="I98">
        <f t="shared" si="63"/>
        <v>1.8355990440685175</v>
      </c>
      <c r="J98">
        <f t="shared" si="72"/>
        <v>10.315677369996326</v>
      </c>
      <c r="K98">
        <f t="shared" si="64"/>
        <v>2.0682833788525006</v>
      </c>
      <c r="L98">
        <f t="shared" si="65"/>
        <v>0.89225411032202295</v>
      </c>
      <c r="M98">
        <f t="shared" si="66"/>
        <v>1.1760292685304776</v>
      </c>
      <c r="N98">
        <f t="shared" si="73"/>
        <v>10.315677369996326</v>
      </c>
      <c r="O98">
        <f t="shared" si="67"/>
        <v>2.0268233111873966</v>
      </c>
      <c r="P98">
        <f t="shared" si="68"/>
        <v>0.97070415034499979</v>
      </c>
      <c r="Q98">
        <f t="shared" si="69"/>
        <v>1.0561191608423968</v>
      </c>
    </row>
    <row r="99" spans="1:17" x14ac:dyDescent="0.25">
      <c r="A99">
        <f t="shared" si="74"/>
        <v>17.799999999999969</v>
      </c>
      <c r="B99">
        <f t="shared" si="70"/>
        <v>10.432900976473556</v>
      </c>
      <c r="C99">
        <f t="shared" si="60"/>
        <v>2.3806473850928738</v>
      </c>
      <c r="D99">
        <v>0</v>
      </c>
      <c r="E99">
        <f t="shared" si="45"/>
        <v>2.3806473850928738</v>
      </c>
      <c r="F99">
        <f t="shared" si="71"/>
        <v>10.432900976473556</v>
      </c>
      <c r="G99">
        <f t="shared" si="61"/>
        <v>2.2589865756818148</v>
      </c>
      <c r="H99">
        <f t="shared" si="62"/>
        <v>0.41514812486387176</v>
      </c>
      <c r="I99">
        <f t="shared" si="63"/>
        <v>1.8438384508179431</v>
      </c>
      <c r="J99">
        <f t="shared" si="72"/>
        <v>10.432900976473556</v>
      </c>
      <c r="K99">
        <f t="shared" si="64"/>
        <v>2.0700228989126304</v>
      </c>
      <c r="L99">
        <f t="shared" si="65"/>
        <v>0.8943093804667358</v>
      </c>
      <c r="M99">
        <f t="shared" si="66"/>
        <v>1.1757135184458947</v>
      </c>
      <c r="N99">
        <f t="shared" si="73"/>
        <v>10.432900976473556</v>
      </c>
      <c r="O99">
        <f t="shared" si="67"/>
        <v>2.0266341217190025</v>
      </c>
      <c r="P99">
        <f t="shared" si="68"/>
        <v>0.97135322756343334</v>
      </c>
      <c r="Q99">
        <f t="shared" si="69"/>
        <v>1.0552808941555691</v>
      </c>
    </row>
    <row r="100" spans="1:17" x14ac:dyDescent="0.25">
      <c r="A100">
        <f t="shared" si="74"/>
        <v>17.999999999999968</v>
      </c>
      <c r="B100">
        <f t="shared" si="70"/>
        <v>10.550124582950787</v>
      </c>
      <c r="C100">
        <f t="shared" si="60"/>
        <v>2.3935658885385136</v>
      </c>
      <c r="D100">
        <v>0</v>
      </c>
      <c r="E100">
        <f t="shared" si="45"/>
        <v>2.3935658885385136</v>
      </c>
      <c r="F100">
        <f t="shared" si="71"/>
        <v>10.550124582950787</v>
      </c>
      <c r="G100">
        <f t="shared" si="61"/>
        <v>2.2672841997491151</v>
      </c>
      <c r="H100">
        <f t="shared" si="62"/>
        <v>0.41852592822113788</v>
      </c>
      <c r="I100">
        <f t="shared" si="63"/>
        <v>1.8487582715279771</v>
      </c>
      <c r="J100">
        <f t="shared" si="72"/>
        <v>10.550124582950787</v>
      </c>
      <c r="K100">
        <f t="shared" si="64"/>
        <v>2.071093043826524</v>
      </c>
      <c r="L100">
        <f t="shared" si="65"/>
        <v>0.89631248607491354</v>
      </c>
      <c r="M100">
        <f t="shared" si="66"/>
        <v>1.1747805577516104</v>
      </c>
      <c r="N100">
        <f t="shared" si="73"/>
        <v>10.550124582950787</v>
      </c>
      <c r="O100">
        <f t="shared" si="67"/>
        <v>2.0263667710338642</v>
      </c>
      <c r="P100">
        <f t="shared" si="68"/>
        <v>0.97198128132589245</v>
      </c>
      <c r="Q100">
        <f t="shared" si="69"/>
        <v>1.0543854897079719</v>
      </c>
    </row>
    <row r="101" spans="1:17" x14ac:dyDescent="0.25">
      <c r="A101">
        <f t="shared" si="74"/>
        <v>18.199999999999967</v>
      </c>
      <c r="B101">
        <f t="shared" si="70"/>
        <v>10.667348189428019</v>
      </c>
      <c r="C101">
        <f t="shared" si="60"/>
        <v>2.4014416299639358</v>
      </c>
      <c r="D101">
        <v>0</v>
      </c>
      <c r="E101">
        <f t="shared" si="45"/>
        <v>2.4014416299639358</v>
      </c>
      <c r="F101">
        <f t="shared" si="71"/>
        <v>10.667348189428019</v>
      </c>
      <c r="G101">
        <f t="shared" si="61"/>
        <v>2.2722231132520267</v>
      </c>
      <c r="H101">
        <f t="shared" si="62"/>
        <v>0.42188112310964199</v>
      </c>
      <c r="I101">
        <f t="shared" si="63"/>
        <v>1.8503419901423848</v>
      </c>
      <c r="J101">
        <f t="shared" si="72"/>
        <v>10.667348189428019</v>
      </c>
      <c r="K101">
        <f t="shared" si="64"/>
        <v>2.0715146876617623</v>
      </c>
      <c r="L101">
        <f t="shared" si="65"/>
        <v>0.89826498421998924</v>
      </c>
      <c r="M101">
        <f t="shared" si="66"/>
        <v>1.173249703441773</v>
      </c>
      <c r="N101">
        <f t="shared" si="73"/>
        <v>10.667348189428019</v>
      </c>
      <c r="O101">
        <f t="shared" si="67"/>
        <v>2.0260273234978059</v>
      </c>
      <c r="P101">
        <f t="shared" si="68"/>
        <v>0.97258918708142683</v>
      </c>
      <c r="Q101">
        <f t="shared" si="69"/>
        <v>1.053438136416379</v>
      </c>
    </row>
    <row r="102" spans="1:17" x14ac:dyDescent="0.25">
      <c r="A102">
        <f t="shared" si="74"/>
        <v>18.399999999999967</v>
      </c>
      <c r="B102">
        <f t="shared" si="70"/>
        <v>10.784571795905249</v>
      </c>
      <c r="C102">
        <f t="shared" si="60"/>
        <v>2.4042689419866687</v>
      </c>
      <c r="D102">
        <v>0</v>
      </c>
      <c r="E102">
        <f t="shared" si="45"/>
        <v>2.4042689419866687</v>
      </c>
      <c r="F102">
        <f t="shared" si="71"/>
        <v>10.784571795905249</v>
      </c>
      <c r="G102">
        <f t="shared" si="61"/>
        <v>2.2738311274698506</v>
      </c>
      <c r="H102">
        <f t="shared" si="62"/>
        <v>0.42521387339133943</v>
      </c>
      <c r="I102">
        <f t="shared" si="63"/>
        <v>1.8486172540785111</v>
      </c>
      <c r="J102">
        <f t="shared" si="72"/>
        <v>10.784571795905249</v>
      </c>
      <c r="K102">
        <f t="shared" si="64"/>
        <v>2.0713164174039997</v>
      </c>
      <c r="L102">
        <f t="shared" si="65"/>
        <v>0.90016838058483806</v>
      </c>
      <c r="M102">
        <f t="shared" si="66"/>
        <v>1.1711480368191616</v>
      </c>
      <c r="N102">
        <f t="shared" si="73"/>
        <v>10.784571795905249</v>
      </c>
      <c r="O102">
        <f t="shared" si="67"/>
        <v>2.025622496659127</v>
      </c>
      <c r="P102">
        <f t="shared" si="68"/>
        <v>0.97317777681769435</v>
      </c>
      <c r="Q102">
        <f t="shared" si="69"/>
        <v>1.0524447198414326</v>
      </c>
    </row>
    <row r="103" spans="1:17" x14ac:dyDescent="0.25">
      <c r="A103">
        <f t="shared" si="74"/>
        <v>18.599999999999966</v>
      </c>
      <c r="B103">
        <f t="shared" si="70"/>
        <v>10.901795402382479</v>
      </c>
      <c r="C103">
        <f t="shared" si="60"/>
        <v>2.4021075425806582</v>
      </c>
      <c r="D103">
        <v>0</v>
      </c>
      <c r="E103">
        <f t="shared" si="45"/>
        <v>2.4021075425806582</v>
      </c>
      <c r="F103">
        <f t="shared" si="71"/>
        <v>10.901795402382479</v>
      </c>
      <c r="G103">
        <f t="shared" si="61"/>
        <v>2.2721785720370864</v>
      </c>
      <c r="H103">
        <f t="shared" si="62"/>
        <v>0.42852434168033915</v>
      </c>
      <c r="I103">
        <f t="shared" si="63"/>
        <v>1.8436542303567474</v>
      </c>
      <c r="J103">
        <f t="shared" si="72"/>
        <v>10.901795402382479</v>
      </c>
      <c r="K103">
        <f t="shared" si="64"/>
        <v>2.0705336298708725</v>
      </c>
      <c r="L103">
        <f t="shared" si="65"/>
        <v>0.90202413127428482</v>
      </c>
      <c r="M103">
        <f t="shared" si="66"/>
        <v>1.1685094985965878</v>
      </c>
      <c r="N103">
        <f t="shared" si="73"/>
        <v>10.901795402382479</v>
      </c>
      <c r="O103">
        <f t="shared" si="67"/>
        <v>2.0251594783471134</v>
      </c>
      <c r="P103">
        <f t="shared" si="68"/>
        <v>0.97374784150813787</v>
      </c>
      <c r="Q103">
        <f t="shared" si="69"/>
        <v>1.0514116368389756</v>
      </c>
    </row>
    <row r="104" spans="1:17" x14ac:dyDescent="0.25">
      <c r="A104">
        <f t="shared" si="74"/>
        <v>18.799999999999965</v>
      </c>
      <c r="B104">
        <f t="shared" si="70"/>
        <v>11.019019008859711</v>
      </c>
      <c r="C104">
        <f t="shared" ref="C104:C119" si="75">2-4*EXP(-1*B104*C$5)*((COS(C$6)/B104*SIN(B104-C$6)+((COS(C$6)/B104)^2*COS(B104-2*C$6))))+4*((COS(C$6)/B104)^2*COS(2*C$6))</f>
        <v>2.395080505763445</v>
      </c>
      <c r="D104">
        <v>0</v>
      </c>
      <c r="E104">
        <f t="shared" ref="E104:E126" si="76">C104</f>
        <v>2.395080505763445</v>
      </c>
      <c r="F104">
        <f t="shared" si="71"/>
        <v>11.019019008859711</v>
      </c>
      <c r="G104">
        <f t="shared" ref="G104:G119" si="77">2-4*EXP(-1*F104*G$5)*((COS(G$6)/F104*SIN(F104-G$6)+((COS(G$6)/F104)^2*COS(F104-2*G$6))))+4*((COS(G$6)/F104)^2*COS(2*G$6))</f>
        <v>2.2673761660936194</v>
      </c>
      <c r="H104">
        <f t="shared" ref="H104:H119" si="78">1+(EXP(-2*F104*G$5)*(2*F104*G$5+1)-1)/(2*F104^2*G$5^2)</f>
        <v>0.43181268935272954</v>
      </c>
      <c r="I104">
        <f t="shared" ref="I104:I119" si="79">G104-H104</f>
        <v>1.8355634767408899</v>
      </c>
      <c r="J104">
        <f t="shared" si="72"/>
        <v>11.019019008859711</v>
      </c>
      <c r="K104">
        <f t="shared" ref="K104:K119" si="80">2-4*EXP(-1*J104*K$5)*((COS(K$6)/J104*SIN(J104-K$6)+((COS(K$6)/J104)^2*COS(J104-2*K$6))))+4*((COS(K$6)/J104)^2*COS(2*K$6))</f>
        <v>2.069207598971861</v>
      </c>
      <c r="L104">
        <f t="shared" ref="L104:L119" si="81">1+(EXP(-2*J104*K$5)*(2*J104*K$5+1)-1)/(2*J104^2*K$5^2)</f>
        <v>0.90383364456066684</v>
      </c>
      <c r="M104">
        <f t="shared" ref="M104:M119" si="82">K104-L104</f>
        <v>1.1653739544111943</v>
      </c>
      <c r="N104">
        <f t="shared" si="73"/>
        <v>11.019019008859711</v>
      </c>
      <c r="O104">
        <f t="shared" ref="O104:O119" si="83">2-4*EXP(-1*N104*O$5)*((COS(O$6)/N104*SIN(N104-O$6)+((COS(O$6)/N104)^2*COS(N104-2*O$6))))+4*((COS(O$6)/N104)^2*COS(2*O$6))</f>
        <v>2.0246457573342411</v>
      </c>
      <c r="P104">
        <f t="shared" ref="P104:P119" si="84">1+(EXP(-2*N104*O$5)*(2*N104*O$5+1)-1)/(2*N104^2*O$5^2)</f>
        <v>0.97430013340815813</v>
      </c>
      <c r="Q104">
        <f t="shared" ref="Q104:Q119" si="85">O104-P104</f>
        <v>1.0503456239260829</v>
      </c>
    </row>
    <row r="105" spans="1:17" x14ac:dyDescent="0.25">
      <c r="A105">
        <f t="shared" si="74"/>
        <v>18.999999999999964</v>
      </c>
      <c r="B105">
        <f t="shared" ref="B105:B120" si="86">2*PI()*(C$3-1)*$A105/C$2</f>
        <v>11.136242615336942</v>
      </c>
      <c r="C105">
        <f t="shared" si="75"/>
        <v>2.3833714776251957</v>
      </c>
      <c r="D105">
        <v>0</v>
      </c>
      <c r="E105">
        <f t="shared" si="76"/>
        <v>2.3833714776251957</v>
      </c>
      <c r="F105">
        <f t="shared" ref="F105:F120" si="87">2*PI()*(G$3-1)*$A105/G$2</f>
        <v>11.136242615336942</v>
      </c>
      <c r="G105">
        <f t="shared" si="77"/>
        <v>2.2595724429485777</v>
      </c>
      <c r="H105">
        <f t="shared" si="78"/>
        <v>0.43507907655632561</v>
      </c>
      <c r="I105">
        <f t="shared" si="79"/>
        <v>1.824493366392252</v>
      </c>
      <c r="J105">
        <f t="shared" ref="J105:J120" si="88">2*PI()*(K$3-1)*$A105/K$2</f>
        <v>11.136242615336942</v>
      </c>
      <c r="K105">
        <f t="shared" si="80"/>
        <v>2.0673845270786981</v>
      </c>
      <c r="L105">
        <f t="shared" si="81"/>
        <v>0.90559828256501074</v>
      </c>
      <c r="M105">
        <f t="shared" si="82"/>
        <v>1.1617862445136873</v>
      </c>
      <c r="N105">
        <f t="shared" ref="N105:N120" si="89">2*PI()*(O$3-1)*$A105/O$2</f>
        <v>11.136242615336942</v>
      </c>
      <c r="O105">
        <f t="shared" si="83"/>
        <v>2.0240889685216841</v>
      </c>
      <c r="P105">
        <f t="shared" si="84"/>
        <v>0.97483536821025174</v>
      </c>
      <c r="Q105">
        <f t="shared" si="85"/>
        <v>1.0492536003114323</v>
      </c>
    </row>
    <row r="106" spans="1:17" x14ac:dyDescent="0.25">
      <c r="A106">
        <f t="shared" si="74"/>
        <v>19.199999999999964</v>
      </c>
      <c r="B106">
        <f t="shared" si="86"/>
        <v>11.253466221814174</v>
      </c>
      <c r="C106">
        <f t="shared" si="75"/>
        <v>2.3672211840077853</v>
      </c>
      <c r="D106">
        <v>0</v>
      </c>
      <c r="E106">
        <f t="shared" si="76"/>
        <v>2.3672211840077853</v>
      </c>
      <c r="F106">
        <f t="shared" si="87"/>
        <v>11.253466221814174</v>
      </c>
      <c r="G106">
        <f t="shared" si="77"/>
        <v>2.248950771348555</v>
      </c>
      <c r="H106">
        <f t="shared" si="78"/>
        <v>0.43832366222033903</v>
      </c>
      <c r="I106">
        <f t="shared" si="79"/>
        <v>1.810627109128216</v>
      </c>
      <c r="J106">
        <f t="shared" si="88"/>
        <v>11.253466221814174</v>
      </c>
      <c r="K106">
        <f t="shared" si="80"/>
        <v>2.0651145936386057</v>
      </c>
      <c r="L106">
        <f t="shared" si="81"/>
        <v>0.90731936287627801</v>
      </c>
      <c r="M106">
        <f t="shared" si="82"/>
        <v>1.1577952307623276</v>
      </c>
      <c r="N106">
        <f t="shared" si="89"/>
        <v>11.253466221814174</v>
      </c>
      <c r="O106">
        <f t="shared" si="83"/>
        <v>2.0234967533008517</v>
      </c>
      <c r="P106">
        <f t="shared" si="84"/>
        <v>0.97535422706739061</v>
      </c>
      <c r="Q106">
        <f t="shared" si="85"/>
        <v>1.0481425262334612</v>
      </c>
    </row>
    <row r="107" spans="1:17" x14ac:dyDescent="0.25">
      <c r="A107">
        <f t="shared" si="74"/>
        <v>19.399999999999963</v>
      </c>
      <c r="B107">
        <f t="shared" si="86"/>
        <v>11.370689828291404</v>
      </c>
      <c r="C107">
        <f t="shared" si="75"/>
        <v>2.3469232842337604</v>
      </c>
      <c r="D107">
        <v>0</v>
      </c>
      <c r="E107">
        <f t="shared" si="76"/>
        <v>2.3469232842337604</v>
      </c>
      <c r="F107">
        <f t="shared" si="87"/>
        <v>11.370689828291404</v>
      </c>
      <c r="G107">
        <f t="shared" si="77"/>
        <v>2.2357260204003326</v>
      </c>
      <c r="H107">
        <f t="shared" si="78"/>
        <v>0.44154660406496848</v>
      </c>
      <c r="I107">
        <f t="shared" si="79"/>
        <v>1.7941794163353642</v>
      </c>
      <c r="J107">
        <f t="shared" si="88"/>
        <v>11.370689828291404</v>
      </c>
      <c r="K107">
        <f t="shared" si="80"/>
        <v>2.0624510134025322</v>
      </c>
      <c r="L107">
        <f t="shared" si="81"/>
        <v>0.90899816011104051</v>
      </c>
      <c r="M107">
        <f t="shared" si="82"/>
        <v>1.1534528532914918</v>
      </c>
      <c r="N107">
        <f t="shared" si="89"/>
        <v>11.370689828291404</v>
      </c>
      <c r="O107">
        <f t="shared" si="83"/>
        <v>2.0228766354595589</v>
      </c>
      <c r="P107">
        <f t="shared" si="84"/>
        <v>0.97585735849327571</v>
      </c>
      <c r="Q107">
        <f t="shared" si="85"/>
        <v>1.0470192769662832</v>
      </c>
    </row>
    <row r="108" spans="1:17" x14ac:dyDescent="0.25">
      <c r="A108">
        <f t="shared" si="74"/>
        <v>19.599999999999962</v>
      </c>
      <c r="B108">
        <f t="shared" si="86"/>
        <v>11.487913434768634</v>
      </c>
      <c r="C108">
        <f t="shared" si="75"/>
        <v>2.3228196326057255</v>
      </c>
      <c r="D108">
        <v>0</v>
      </c>
      <c r="E108">
        <f t="shared" si="76"/>
        <v>2.3228196326057255</v>
      </c>
      <c r="F108">
        <f t="shared" si="87"/>
        <v>11.487913434768634</v>
      </c>
      <c r="G108">
        <f t="shared" si="77"/>
        <v>2.2201409184934153</v>
      </c>
      <c r="H108">
        <f t="shared" si="78"/>
        <v>0.44474805861091393</v>
      </c>
      <c r="I108">
        <f t="shared" si="79"/>
        <v>1.7753928598825013</v>
      </c>
      <c r="J108">
        <f t="shared" si="88"/>
        <v>11.487913434768634</v>
      </c>
      <c r="K108">
        <f t="shared" si="80"/>
        <v>2.05944911576954</v>
      </c>
      <c r="L108">
        <f t="shared" si="81"/>
        <v>0.91063590741585376</v>
      </c>
      <c r="M108">
        <f t="shared" si="82"/>
        <v>1.1488132083536864</v>
      </c>
      <c r="N108">
        <f t="shared" si="89"/>
        <v>11.487913434768634</v>
      </c>
      <c r="O108">
        <f t="shared" si="83"/>
        <v>2.0222359127417757</v>
      </c>
      <c r="P108">
        <f t="shared" si="84"/>
        <v>0.97634538014750516</v>
      </c>
      <c r="Q108">
        <f t="shared" si="85"/>
        <v>1.0458905325942705</v>
      </c>
    </row>
    <row r="109" spans="1:17" x14ac:dyDescent="0.25">
      <c r="A109">
        <f t="shared" si="74"/>
        <v>19.799999999999962</v>
      </c>
      <c r="B109">
        <f t="shared" si="86"/>
        <v>11.605137041245865</v>
      </c>
      <c r="C109">
        <f t="shared" si="75"/>
        <v>2.2952950158646961</v>
      </c>
      <c r="D109">
        <v>0</v>
      </c>
      <c r="E109">
        <f t="shared" si="76"/>
        <v>2.2952950158646961</v>
      </c>
      <c r="F109">
        <f t="shared" si="87"/>
        <v>11.605137041245865</v>
      </c>
      <c r="G109">
        <f t="shared" si="77"/>
        <v>2.2024621591716267</v>
      </c>
      <c r="H109">
        <f t="shared" si="78"/>
        <v>0.44792818118881272</v>
      </c>
      <c r="I109">
        <f t="shared" si="79"/>
        <v>1.754533977982814</v>
      </c>
      <c r="J109">
        <f t="shared" si="88"/>
        <v>11.605137041245865</v>
      </c>
      <c r="K109">
        <f t="shared" si="80"/>
        <v>2.0561654557836282</v>
      </c>
      <c r="L109">
        <f t="shared" si="81"/>
        <v>0.91223379791450765</v>
      </c>
      <c r="M109">
        <f t="shared" si="82"/>
        <v>1.1439316578691205</v>
      </c>
      <c r="N109">
        <f t="shared" si="89"/>
        <v>11.605137041245865</v>
      </c>
      <c r="O109">
        <f t="shared" si="83"/>
        <v>2.0215815639356838</v>
      </c>
      <c r="P109">
        <f t="shared" si="84"/>
        <v>0.97681888051313936</v>
      </c>
      <c r="Q109">
        <f t="shared" si="85"/>
        <v>1.0447626834225443</v>
      </c>
    </row>
    <row r="110" spans="1:17" x14ac:dyDescent="0.25">
      <c r="A110">
        <f t="shared" si="74"/>
        <v>19.999999999999961</v>
      </c>
      <c r="B110">
        <f t="shared" si="86"/>
        <v>11.722360647723095</v>
      </c>
      <c r="C110">
        <f t="shared" si="75"/>
        <v>2.2647714403408665</v>
      </c>
      <c r="D110">
        <v>0</v>
      </c>
      <c r="E110">
        <f t="shared" si="76"/>
        <v>2.2647714403408665</v>
      </c>
      <c r="F110">
        <f t="shared" si="87"/>
        <v>11.722360647723095</v>
      </c>
      <c r="G110">
        <f t="shared" si="77"/>
        <v>2.1829763087976732</v>
      </c>
      <c r="H110">
        <f t="shared" si="78"/>
        <v>0.45108712594860045</v>
      </c>
      <c r="I110">
        <f t="shared" si="79"/>
        <v>1.7318891828490728</v>
      </c>
      <c r="J110">
        <f t="shared" si="88"/>
        <v>11.722360647723095</v>
      </c>
      <c r="K110">
        <f t="shared" si="80"/>
        <v>2.0526569662781511</v>
      </c>
      <c r="L110">
        <f t="shared" si="81"/>
        <v>0.91379298610224824</v>
      </c>
      <c r="M110">
        <f t="shared" si="82"/>
        <v>1.1388639801759028</v>
      </c>
      <c r="N110">
        <f t="shared" si="89"/>
        <v>11.722360647723095</v>
      </c>
      <c r="O110">
        <f t="shared" si="83"/>
        <v>2.0209201711567211</v>
      </c>
      <c r="P110">
        <f t="shared" si="84"/>
        <v>0.977278420473637</v>
      </c>
      <c r="Q110">
        <f t="shared" si="85"/>
        <v>1.0436417506830842</v>
      </c>
    </row>
    <row r="111" spans="1:17" x14ac:dyDescent="0.25">
      <c r="A111">
        <f t="shared" si="74"/>
        <v>20.19999999999996</v>
      </c>
      <c r="B111">
        <f t="shared" si="86"/>
        <v>11.839584254200327</v>
      </c>
      <c r="C111">
        <f t="shared" si="75"/>
        <v>2.2317020470936932</v>
      </c>
      <c r="D111">
        <v>0</v>
      </c>
      <c r="E111">
        <f t="shared" si="76"/>
        <v>2.2317020470936932</v>
      </c>
      <c r="F111">
        <f t="shared" si="87"/>
        <v>11.839584254200327</v>
      </c>
      <c r="G111">
        <f t="shared" si="77"/>
        <v>2.1619855720311496</v>
      </c>
      <c r="H111">
        <f t="shared" si="78"/>
        <v>0.45422504586879764</v>
      </c>
      <c r="I111">
        <f t="shared" si="79"/>
        <v>1.7077605261623519</v>
      </c>
      <c r="J111">
        <f t="shared" si="88"/>
        <v>11.839584254200327</v>
      </c>
      <c r="K111">
        <f t="shared" si="80"/>
        <v>2.0489801595629471</v>
      </c>
      <c r="L111">
        <f t="shared" si="81"/>
        <v>0.91531458918898478</v>
      </c>
      <c r="M111">
        <f t="shared" si="82"/>
        <v>1.1336655703739624</v>
      </c>
      <c r="N111">
        <f t="shared" si="89"/>
        <v>11.839584254200327</v>
      </c>
      <c r="O111">
        <f t="shared" si="83"/>
        <v>2.0202578568105873</v>
      </c>
      <c r="P111">
        <f t="shared" si="84"/>
        <v>0.97772453479565313</v>
      </c>
      <c r="Q111">
        <f t="shared" si="85"/>
        <v>1.0425333220149342</v>
      </c>
    </row>
    <row r="112" spans="1:17" x14ac:dyDescent="0.25">
      <c r="A112">
        <f t="shared" ref="A112:A126" si="90">A111+0.2</f>
        <v>20.399999999999959</v>
      </c>
      <c r="B112">
        <f t="shared" si="86"/>
        <v>11.956807860677557</v>
      </c>
      <c r="C112">
        <f t="shared" si="75"/>
        <v>2.1965647368746728</v>
      </c>
      <c r="D112">
        <v>0</v>
      </c>
      <c r="E112">
        <f t="shared" si="76"/>
        <v>2.1965647368746728</v>
      </c>
      <c r="F112">
        <f t="shared" si="87"/>
        <v>11.956807860677557</v>
      </c>
      <c r="G112">
        <f t="shared" si="77"/>
        <v>2.139803471598988</v>
      </c>
      <c r="H112">
        <f t="shared" si="78"/>
        <v>0.45734209276571935</v>
      </c>
      <c r="I112">
        <f t="shared" si="79"/>
        <v>1.6824613788332687</v>
      </c>
      <c r="J112">
        <f t="shared" si="88"/>
        <v>11.956807860677557</v>
      </c>
      <c r="K112">
        <f t="shared" si="80"/>
        <v>2.0451903859075742</v>
      </c>
      <c r="L112">
        <f t="shared" si="81"/>
        <v>0.91679968839341452</v>
      </c>
      <c r="M112">
        <f t="shared" si="82"/>
        <v>1.1283906975141598</v>
      </c>
      <c r="N112">
        <f t="shared" si="89"/>
        <v>11.956807860677557</v>
      </c>
      <c r="O112">
        <f t="shared" si="83"/>
        <v>2.0196002345656576</v>
      </c>
      <c r="P112">
        <f t="shared" si="84"/>
        <v>0.97815773352375401</v>
      </c>
      <c r="Q112">
        <f t="shared" si="85"/>
        <v>1.0414425010419035</v>
      </c>
    </row>
    <row r="113" spans="1:17" x14ac:dyDescent="0.25">
      <c r="A113">
        <f t="shared" si="90"/>
        <v>20.599999999999959</v>
      </c>
      <c r="B113">
        <f t="shared" si="86"/>
        <v>12.074031467154787</v>
      </c>
      <c r="C113">
        <f t="shared" si="75"/>
        <v>2.1598555892232789</v>
      </c>
      <c r="D113">
        <v>0</v>
      </c>
      <c r="E113">
        <f t="shared" si="76"/>
        <v>2.1598555892232789</v>
      </c>
      <c r="F113">
        <f t="shared" si="87"/>
        <v>12.074031467154787</v>
      </c>
      <c r="G113">
        <f t="shared" si="77"/>
        <v>2.1167504985869363</v>
      </c>
      <c r="H113">
        <f t="shared" si="78"/>
        <v>0.46043841730261093</v>
      </c>
      <c r="I113">
        <f t="shared" si="79"/>
        <v>1.6563120812843253</v>
      </c>
      <c r="J113">
        <f t="shared" si="88"/>
        <v>12.074031467154787</v>
      </c>
      <c r="K113">
        <f t="shared" si="80"/>
        <v>2.0413411549074416</v>
      </c>
      <c r="L113">
        <f t="shared" si="81"/>
        <v>0.91824933018992572</v>
      </c>
      <c r="M113">
        <f t="shared" si="82"/>
        <v>1.1230918247175159</v>
      </c>
      <c r="N113">
        <f t="shared" si="89"/>
        <v>12.074031467154787</v>
      </c>
      <c r="O113">
        <f t="shared" si="83"/>
        <v>2.0189523735343924</v>
      </c>
      <c r="P113">
        <f t="shared" si="84"/>
        <v>0.97857850329268714</v>
      </c>
      <c r="Q113">
        <f t="shared" si="85"/>
        <v>1.0403738702417051</v>
      </c>
    </row>
    <row r="114" spans="1:17" x14ac:dyDescent="0.25">
      <c r="A114">
        <f t="shared" si="90"/>
        <v>20.799999999999958</v>
      </c>
      <c r="B114">
        <f t="shared" si="86"/>
        <v>12.191255073632018</v>
      </c>
      <c r="C114">
        <f t="shared" si="75"/>
        <v>2.1220821614053929</v>
      </c>
      <c r="D114">
        <v>0</v>
      </c>
      <c r="E114">
        <f t="shared" si="76"/>
        <v>2.1220821614053929</v>
      </c>
      <c r="F114">
        <f t="shared" si="87"/>
        <v>12.191255073632018</v>
      </c>
      <c r="G114">
        <f t="shared" si="77"/>
        <v>2.093149788538879</v>
      </c>
      <c r="H114">
        <f t="shared" si="78"/>
        <v>0.46351416899871256</v>
      </c>
      <c r="I114">
        <f t="shared" si="79"/>
        <v>1.6296356195401664</v>
      </c>
      <c r="J114">
        <f t="shared" si="88"/>
        <v>12.191255073632018</v>
      </c>
      <c r="K114">
        <f t="shared" si="80"/>
        <v>2.0374835246442409</v>
      </c>
      <c r="L114">
        <f t="shared" si="81"/>
        <v>0.91966452751006478</v>
      </c>
      <c r="M114">
        <f t="shared" si="82"/>
        <v>1.1178189971341761</v>
      </c>
      <c r="N114">
        <f t="shared" si="89"/>
        <v>12.191255073632018</v>
      </c>
      <c r="O114">
        <f t="shared" si="83"/>
        <v>2.0183187747583475</v>
      </c>
      <c r="P114">
        <f t="shared" si="84"/>
        <v>0.97898730856246419</v>
      </c>
      <c r="Q114">
        <f t="shared" si="85"/>
        <v>1.0393314661958835</v>
      </c>
    </row>
    <row r="115" spans="1:17" x14ac:dyDescent="0.25">
      <c r="A115">
        <f t="shared" si="90"/>
        <v>20.999999999999957</v>
      </c>
      <c r="B115">
        <f t="shared" si="86"/>
        <v>12.308478680109248</v>
      </c>
      <c r="C115">
        <f t="shared" si="75"/>
        <v>2.0837567532187942</v>
      </c>
      <c r="D115">
        <v>0</v>
      </c>
      <c r="E115">
        <f t="shared" si="76"/>
        <v>2.0837567532187942</v>
      </c>
      <c r="F115">
        <f t="shared" si="87"/>
        <v>12.308478680109248</v>
      </c>
      <c r="G115">
        <f t="shared" si="77"/>
        <v>2.0693228770434455</v>
      </c>
      <c r="H115">
        <f t="shared" si="78"/>
        <v>0.46656949623824717</v>
      </c>
      <c r="I115">
        <f t="shared" si="79"/>
        <v>1.6027533808051984</v>
      </c>
      <c r="J115">
        <f t="shared" si="88"/>
        <v>12.308478680109248</v>
      </c>
      <c r="K115">
        <f t="shared" si="80"/>
        <v>2.0336655623833542</v>
      </c>
      <c r="L115">
        <f t="shared" si="81"/>
        <v>0.92104626090028408</v>
      </c>
      <c r="M115">
        <f t="shared" si="82"/>
        <v>1.1126193014830701</v>
      </c>
      <c r="N115">
        <f t="shared" si="89"/>
        <v>12.308478680109248</v>
      </c>
      <c r="O115">
        <f t="shared" si="83"/>
        <v>2.0177033590101692</v>
      </c>
      <c r="P115">
        <f t="shared" si="84"/>
        <v>0.97938459278116097</v>
      </c>
      <c r="Q115">
        <f t="shared" si="85"/>
        <v>1.0383187662290081</v>
      </c>
    </row>
    <row r="116" spans="1:17" x14ac:dyDescent="0.25">
      <c r="A116">
        <f t="shared" si="90"/>
        <v>21.199999999999957</v>
      </c>
      <c r="B116">
        <f t="shared" si="86"/>
        <v>12.42570228658648</v>
      </c>
      <c r="C116">
        <f t="shared" si="75"/>
        <v>2.0453897229301905</v>
      </c>
      <c r="D116">
        <v>0</v>
      </c>
      <c r="E116">
        <f t="shared" si="76"/>
        <v>2.0453897229301905</v>
      </c>
      <c r="F116">
        <f t="shared" si="87"/>
        <v>12.42570228658648</v>
      </c>
      <c r="G116">
        <f t="shared" si="77"/>
        <v>2.0455855862480803</v>
      </c>
      <c r="H116">
        <f t="shared" si="78"/>
        <v>0.46960454627933945</v>
      </c>
      <c r="I116">
        <f t="shared" si="79"/>
        <v>1.5759810399687408</v>
      </c>
      <c r="J116">
        <f t="shared" si="88"/>
        <v>12.42570228658648</v>
      </c>
      <c r="K116">
        <f t="shared" si="80"/>
        <v>2.0299318794032164</v>
      </c>
      <c r="L116">
        <f t="shared" si="81"/>
        <v>0.92239547963762292</v>
      </c>
      <c r="M116">
        <f t="shared" si="82"/>
        <v>1.1075363997655936</v>
      </c>
      <c r="N116">
        <f t="shared" si="89"/>
        <v>12.42570228658648</v>
      </c>
      <c r="O116">
        <f t="shared" si="83"/>
        <v>2.0171094648672141</v>
      </c>
      <c r="P116">
        <f t="shared" si="84"/>
        <v>0.97977077948000701</v>
      </c>
      <c r="Q116">
        <f t="shared" si="85"/>
        <v>1.0373386853872071</v>
      </c>
    </row>
    <row r="117" spans="1:17" x14ac:dyDescent="0.25">
      <c r="A117">
        <f t="shared" si="90"/>
        <v>21.399999999999956</v>
      </c>
      <c r="B117">
        <f t="shared" si="86"/>
        <v>12.54292589306371</v>
      </c>
      <c r="C117">
        <f t="shared" si="75"/>
        <v>2.0074829377943244</v>
      </c>
      <c r="D117">
        <v>0</v>
      </c>
      <c r="E117">
        <f t="shared" si="76"/>
        <v>2.0074829377943244</v>
      </c>
      <c r="F117">
        <f t="shared" si="87"/>
        <v>12.54292589306371</v>
      </c>
      <c r="G117">
        <f t="shared" si="77"/>
        <v>2.0222440909102493</v>
      </c>
      <c r="H117">
        <f t="shared" si="78"/>
        <v>0.47261946526285881</v>
      </c>
      <c r="I117">
        <f t="shared" si="79"/>
        <v>1.5496246256473905</v>
      </c>
      <c r="J117">
        <f t="shared" si="88"/>
        <v>12.54292589306371</v>
      </c>
      <c r="K117">
        <f t="shared" si="80"/>
        <v>2.0263232414383037</v>
      </c>
      <c r="L117">
        <f t="shared" si="81"/>
        <v>0.92371310280490537</v>
      </c>
      <c r="M117">
        <f t="shared" si="82"/>
        <v>1.1026101386333984</v>
      </c>
      <c r="N117">
        <f t="shared" si="89"/>
        <v>12.54292589306371</v>
      </c>
      <c r="O117">
        <f t="shared" si="83"/>
        <v>2.0165398559737371</v>
      </c>
      <c r="P117">
        <f t="shared" si="84"/>
        <v>0.9801462733050289</v>
      </c>
      <c r="Q117">
        <f t="shared" si="85"/>
        <v>1.0363935826687083</v>
      </c>
    </row>
    <row r="118" spans="1:17" x14ac:dyDescent="0.25">
      <c r="A118">
        <f t="shared" si="90"/>
        <v>21.599999999999955</v>
      </c>
      <c r="B118">
        <f t="shared" si="86"/>
        <v>12.660149499540941</v>
      </c>
      <c r="C118">
        <f t="shared" si="75"/>
        <v>1.9705234397723272</v>
      </c>
      <c r="D118">
        <v>0</v>
      </c>
      <c r="E118">
        <f t="shared" si="76"/>
        <v>1.9705234397723272</v>
      </c>
      <c r="F118">
        <f t="shared" si="87"/>
        <v>12.660149499540941</v>
      </c>
      <c r="G118">
        <f t="shared" si="77"/>
        <v>1.9995912092210757</v>
      </c>
      <c r="H118">
        <f t="shared" si="78"/>
        <v>0.47561439822119733</v>
      </c>
      <c r="I118">
        <f t="shared" si="79"/>
        <v>1.5239768109998784</v>
      </c>
      <c r="J118">
        <f t="shared" si="88"/>
        <v>12.660149499540941</v>
      </c>
      <c r="K118">
        <f t="shared" si="80"/>
        <v>2.0228762551507442</v>
      </c>
      <c r="L118">
        <f t="shared" si="81"/>
        <v>0.92500002032698259</v>
      </c>
      <c r="M118">
        <f t="shared" si="82"/>
        <v>1.0978762348237616</v>
      </c>
      <c r="N118">
        <f t="shared" si="89"/>
        <v>12.660149499540941</v>
      </c>
      <c r="O118">
        <f t="shared" si="83"/>
        <v>2.015996736390218</v>
      </c>
      <c r="P118">
        <f t="shared" si="84"/>
        <v>0.98051146098923092</v>
      </c>
      <c r="Q118">
        <f t="shared" si="85"/>
        <v>1.0354852754009871</v>
      </c>
    </row>
    <row r="119" spans="1:17" x14ac:dyDescent="0.25">
      <c r="A119">
        <f t="shared" si="90"/>
        <v>21.799999999999955</v>
      </c>
      <c r="B119">
        <f t="shared" si="86"/>
        <v>12.777373106018171</v>
      </c>
      <c r="C119">
        <f t="shared" si="75"/>
        <v>1.9349774032605267</v>
      </c>
      <c r="D119">
        <v>0</v>
      </c>
      <c r="E119">
        <f t="shared" si="76"/>
        <v>1.9349774032605267</v>
      </c>
      <c r="F119">
        <f t="shared" si="87"/>
        <v>12.777373106018171</v>
      </c>
      <c r="G119">
        <f t="shared" si="77"/>
        <v>1.9779029597716136</v>
      </c>
      <c r="H119">
        <f t="shared" si="78"/>
        <v>0.47858948908697019</v>
      </c>
      <c r="I119">
        <f t="shared" si="79"/>
        <v>1.4993134706846434</v>
      </c>
      <c r="J119">
        <f t="shared" si="88"/>
        <v>12.777373106018171</v>
      </c>
      <c r="K119">
        <f t="shared" si="80"/>
        <v>2.0196231300362855</v>
      </c>
      <c r="L119">
        <f t="shared" si="81"/>
        <v>0.92625709396948341</v>
      </c>
      <c r="M119">
        <f t="shared" si="82"/>
        <v>1.093366036066802</v>
      </c>
      <c r="N119">
        <f t="shared" si="89"/>
        <v>12.777373106018171</v>
      </c>
      <c r="O119">
        <f t="shared" si="83"/>
        <v>2.015481772927723</v>
      </c>
      <c r="P119">
        <f t="shared" si="84"/>
        <v>0.98086671226902566</v>
      </c>
      <c r="Q119">
        <f t="shared" si="85"/>
        <v>1.0346150606586972</v>
      </c>
    </row>
    <row r="120" spans="1:17" x14ac:dyDescent="0.25">
      <c r="A120">
        <f t="shared" si="90"/>
        <v>21.999999999999954</v>
      </c>
      <c r="B120">
        <f t="shared" si="86"/>
        <v>12.894596712495403</v>
      </c>
      <c r="C120">
        <f t="shared" ref="C120:C126" si="91">2-4*EXP(-1*B120*C$5)*((COS(C$6)/B120*SIN(B120-C$6)+((COS(C$6)/B120)^2*COS(B120-2*C$6))))+4*((COS(C$6)/B120)^2*COS(2*C$6))</f>
        <v>1.9012844569207912</v>
      </c>
      <c r="D120">
        <v>0</v>
      </c>
      <c r="E120">
        <f t="shared" si="76"/>
        <v>1.9012844569207912</v>
      </c>
      <c r="F120">
        <f t="shared" si="87"/>
        <v>12.894596712495403</v>
      </c>
      <c r="G120">
        <f t="shared" ref="G120:G126" si="92">2-4*EXP(-1*F120*G$5)*((COS(G$6)/F120*SIN(F120-G$6)+((COS(G$6)/F120)^2*COS(F120-2*G$6))))+4*((COS(G$6)/F120)^2*COS(2*G$6))</f>
        <v>1.9574354217343874</v>
      </c>
      <c r="H120">
        <f t="shared" ref="H120:H126" si="93">1+(EXP(-2*F120*G$5)*(2*F120*G$5+1)-1)/(2*F120^2*G$5^2)</f>
        <v>0.48154488070165036</v>
      </c>
      <c r="I120">
        <f t="shared" ref="I120:I126" si="94">G120-H120</f>
        <v>1.475890541032737</v>
      </c>
      <c r="J120">
        <f t="shared" si="88"/>
        <v>12.894596712495403</v>
      </c>
      <c r="K120">
        <f t="shared" ref="K120:K126" si="95">2-4*EXP(-1*J120*K$5)*((COS(K$6)/J120*SIN(J120-K$6)+((COS(K$6)/J120)^2*COS(J120-2*K$6))))+4*((COS(K$6)/J120)^2*COS(2*K$6))</f>
        <v>2.0165915142282169</v>
      </c>
      <c r="L120">
        <f t="shared" ref="L120:L126" si="96">1+(EXP(-2*J120*K$5)*(2*J120*K$5+1)-1)/(2*J120^2*K$5^2)</f>
        <v>0.92748515830148337</v>
      </c>
      <c r="M120">
        <f t="shared" ref="M120:M126" si="97">K120-L120</f>
        <v>1.0891063559267335</v>
      </c>
      <c r="N120">
        <f t="shared" si="89"/>
        <v>12.894596712495403</v>
      </c>
      <c r="O120">
        <f t="shared" ref="O120:O126" si="98">2-4*EXP(-1*N120*O$5)*((COS(O$6)/N120*SIN(N120-O$6)+((COS(O$6)/N120)^2*COS(N120-2*O$6))))+4*((COS(O$6)/N120)^2*COS(2*O$6))</f>
        <v>2.0149961233803602</v>
      </c>
      <c r="P120">
        <f t="shared" ref="P120:P126" si="99">1+(EXP(-2*N120*O$5)*(2*N120*O$5+1)-1)/(2*N120^2*O$5^2)</f>
        <v>0.98121238074838457</v>
      </c>
      <c r="Q120">
        <f t="shared" ref="Q120:Q126" si="100">O120-P120</f>
        <v>1.0337837426319756</v>
      </c>
    </row>
    <row r="121" spans="1:17" x14ac:dyDescent="0.25">
      <c r="A121">
        <f t="shared" si="90"/>
        <v>22.199999999999953</v>
      </c>
      <c r="B121">
        <f t="shared" ref="B121:B126" si="101">2*PI()*(C$3-1)*$A121/C$2</f>
        <v>13.011820318972633</v>
      </c>
      <c r="C121">
        <f t="shared" si="91"/>
        <v>1.8698524361385047</v>
      </c>
      <c r="D121">
        <v>0</v>
      </c>
      <c r="E121">
        <f t="shared" si="76"/>
        <v>1.8698524361385047</v>
      </c>
      <c r="F121">
        <f t="shared" ref="F121:F126" si="102">2*PI()*(G$3-1)*$A121/G$2</f>
        <v>13.011820318972633</v>
      </c>
      <c r="G121">
        <f t="shared" si="92"/>
        <v>1.9384219306652415</v>
      </c>
      <c r="H121">
        <f t="shared" si="93"/>
        <v>0.48448071482413424</v>
      </c>
      <c r="I121">
        <f t="shared" si="94"/>
        <v>1.4539412158411071</v>
      </c>
      <c r="J121">
        <f t="shared" ref="J121:J126" si="103">2*PI()*(K$3-1)*$A121/K$2</f>
        <v>13.011820318972633</v>
      </c>
      <c r="K121">
        <f t="shared" si="95"/>
        <v>2.0138044017958729</v>
      </c>
      <c r="L121">
        <f t="shared" si="96"/>
        <v>0.92868502162344679</v>
      </c>
      <c r="M121">
        <f t="shared" si="97"/>
        <v>1.0851193801724262</v>
      </c>
      <c r="N121">
        <f t="shared" ref="N121:N126" si="104">2*PI()*(O$3-1)*$A121/O$2</f>
        <v>13.011820318972633</v>
      </c>
      <c r="O121">
        <f t="shared" si="98"/>
        <v>2.0145404695980473</v>
      </c>
      <c r="P121">
        <f t="shared" si="99"/>
        <v>0.98154880471394734</v>
      </c>
      <c r="Q121">
        <f t="shared" si="100"/>
        <v>1.0329916648841</v>
      </c>
    </row>
    <row r="122" spans="1:17" x14ac:dyDescent="0.25">
      <c r="A122">
        <f t="shared" si="90"/>
        <v>22.399999999999952</v>
      </c>
      <c r="B122">
        <f t="shared" si="101"/>
        <v>13.129043925449865</v>
      </c>
      <c r="C122">
        <f t="shared" si="91"/>
        <v>1.8410526263035649</v>
      </c>
      <c r="D122">
        <v>0</v>
      </c>
      <c r="E122">
        <f t="shared" si="76"/>
        <v>1.8410526263035649</v>
      </c>
      <c r="F122">
        <f t="shared" si="102"/>
        <v>13.129043925449865</v>
      </c>
      <c r="G122">
        <f t="shared" si="92"/>
        <v>1.9210706373588562</v>
      </c>
      <c r="H122">
        <f t="shared" si="93"/>
        <v>0.48739713213923397</v>
      </c>
      <c r="I122">
        <f t="shared" si="94"/>
        <v>1.4336735052196223</v>
      </c>
      <c r="J122">
        <f t="shared" si="103"/>
        <v>13.129043925449865</v>
      </c>
      <c r="K122">
        <f t="shared" si="95"/>
        <v>2.0112801083493976</v>
      </c>
      <c r="L122">
        <f t="shared" si="96"/>
        <v>0.92985746686174375</v>
      </c>
      <c r="M122">
        <f t="shared" si="97"/>
        <v>1.081422641487654</v>
      </c>
      <c r="N122">
        <f t="shared" si="104"/>
        <v>13.129043925449865</v>
      </c>
      <c r="O122">
        <f t="shared" si="98"/>
        <v>2.0141150543831636</v>
      </c>
      <c r="P122">
        <f t="shared" si="99"/>
        <v>0.98187630790411418</v>
      </c>
      <c r="Q122">
        <f t="shared" si="100"/>
        <v>1.0322387464790495</v>
      </c>
    </row>
    <row r="123" spans="1:17" x14ac:dyDescent="0.25">
      <c r="A123">
        <f t="shared" si="90"/>
        <v>22.599999999999952</v>
      </c>
      <c r="B123">
        <f t="shared" si="101"/>
        <v>13.246267531927096</v>
      </c>
      <c r="C123">
        <f t="shared" si="91"/>
        <v>1.8152155501013381</v>
      </c>
      <c r="D123">
        <v>0</v>
      </c>
      <c r="E123">
        <f t="shared" si="76"/>
        <v>1.8152155501013381</v>
      </c>
      <c r="F123">
        <f t="shared" si="102"/>
        <v>13.246267531927096</v>
      </c>
      <c r="G123">
        <f t="shared" si="92"/>
        <v>1.9055624519838783</v>
      </c>
      <c r="H123">
        <f t="shared" si="93"/>
        <v>0.49029427226610567</v>
      </c>
      <c r="I123">
        <f t="shared" si="94"/>
        <v>1.4152681797177726</v>
      </c>
      <c r="J123">
        <f t="shared" si="103"/>
        <v>13.246267531927096</v>
      </c>
      <c r="K123">
        <f t="shared" si="95"/>
        <v>2.0090323110648178</v>
      </c>
      <c r="L123">
        <f t="shared" si="96"/>
        <v>0.9310032524309938</v>
      </c>
      <c r="M123">
        <f t="shared" si="97"/>
        <v>1.0780290586338239</v>
      </c>
      <c r="N123">
        <f t="shared" si="104"/>
        <v>13.246267531927096</v>
      </c>
      <c r="O123">
        <f t="shared" si="98"/>
        <v>2.0137197212462983</v>
      </c>
      <c r="P123">
        <f t="shared" si="99"/>
        <v>0.982195200234949</v>
      </c>
      <c r="Q123">
        <f t="shared" si="100"/>
        <v>1.0315245210113493</v>
      </c>
    </row>
    <row r="124" spans="1:17" x14ac:dyDescent="0.25">
      <c r="A124">
        <f t="shared" si="90"/>
        <v>22.799999999999951</v>
      </c>
      <c r="B124">
        <f t="shared" si="101"/>
        <v>13.363491138404326</v>
      </c>
      <c r="C124">
        <f t="shared" si="91"/>
        <v>1.7926273444097536</v>
      </c>
      <c r="D124">
        <v>0</v>
      </c>
      <c r="E124">
        <f t="shared" si="76"/>
        <v>1.7926273444097536</v>
      </c>
      <c r="F124">
        <f t="shared" si="102"/>
        <v>13.363491138404326</v>
      </c>
      <c r="G124">
        <f t="shared" si="92"/>
        <v>1.8920493903504705</v>
      </c>
      <c r="H124">
        <f t="shared" si="93"/>
        <v>0.49317227376661044</v>
      </c>
      <c r="I124">
        <f t="shared" si="94"/>
        <v>1.39887711658386</v>
      </c>
      <c r="J124">
        <f t="shared" si="103"/>
        <v>13.363491138404326</v>
      </c>
      <c r="K124">
        <f t="shared" si="95"/>
        <v>2.0070701486370859</v>
      </c>
      <c r="L124">
        <f t="shared" si="96"/>
        <v>0.93212311306544149</v>
      </c>
      <c r="M124">
        <f t="shared" si="97"/>
        <v>1.0749470355716444</v>
      </c>
      <c r="N124">
        <f t="shared" si="104"/>
        <v>13.363491138404326</v>
      </c>
      <c r="O124">
        <f t="shared" si="98"/>
        <v>2.0133539561164966</v>
      </c>
      <c r="P124">
        <f t="shared" si="99"/>
        <v>0.98250577848553322</v>
      </c>
      <c r="Q124">
        <f t="shared" si="100"/>
        <v>1.0308481776309635</v>
      </c>
    </row>
    <row r="125" spans="1:17" x14ac:dyDescent="0.25">
      <c r="A125">
        <f t="shared" si="90"/>
        <v>22.99999999999995</v>
      </c>
      <c r="B125">
        <f t="shared" si="101"/>
        <v>13.480714744881558</v>
      </c>
      <c r="C125">
        <f t="shared" si="91"/>
        <v>1.7735267643276074</v>
      </c>
      <c r="D125">
        <v>0</v>
      </c>
      <c r="E125">
        <f t="shared" si="76"/>
        <v>1.7735267643276074</v>
      </c>
      <c r="F125">
        <f t="shared" si="102"/>
        <v>13.480714744881558</v>
      </c>
      <c r="G125">
        <f t="shared" si="92"/>
        <v>1.8806533336949696</v>
      </c>
      <c r="H125">
        <f t="shared" si="93"/>
        <v>0.49603127415360238</v>
      </c>
      <c r="I125">
        <f t="shared" si="94"/>
        <v>1.3846220595413672</v>
      </c>
      <c r="J125">
        <f t="shared" si="103"/>
        <v>13.480714744881558</v>
      </c>
      <c r="K125">
        <f t="shared" si="95"/>
        <v>2.0053983761561511</v>
      </c>
      <c r="L125">
        <f t="shared" si="96"/>
        <v>0.93321776062051931</v>
      </c>
      <c r="M125">
        <f t="shared" si="97"/>
        <v>1.0721806155356317</v>
      </c>
      <c r="N125">
        <f t="shared" si="104"/>
        <v>13.480714744881558</v>
      </c>
      <c r="O125">
        <f t="shared" si="98"/>
        <v>2.0130169301683898</v>
      </c>
      <c r="P125">
        <f t="shared" si="99"/>
        <v>0.98280832694523934</v>
      </c>
      <c r="Q125">
        <f t="shared" si="100"/>
        <v>1.0302086032231506</v>
      </c>
    </row>
    <row r="126" spans="1:17" x14ac:dyDescent="0.25">
      <c r="A126">
        <f t="shared" si="90"/>
        <v>23.19999999999995</v>
      </c>
      <c r="B126">
        <f t="shared" si="101"/>
        <v>13.597938351358788</v>
      </c>
      <c r="C126">
        <f t="shared" si="91"/>
        <v>1.7581028434144397</v>
      </c>
      <c r="D126">
        <v>0</v>
      </c>
      <c r="E126">
        <f t="shared" si="76"/>
        <v>1.7581028434144397</v>
      </c>
      <c r="F126">
        <f t="shared" si="102"/>
        <v>13.597938351358788</v>
      </c>
      <c r="G126">
        <f t="shared" si="92"/>
        <v>1.8714652078737148</v>
      </c>
      <c r="H126">
        <f t="shared" si="93"/>
        <v>0.49887140989915624</v>
      </c>
      <c r="I126">
        <f t="shared" si="94"/>
        <v>1.3725937979745586</v>
      </c>
      <c r="J126">
        <f t="shared" si="103"/>
        <v>13.597938351358788</v>
      </c>
      <c r="K126">
        <f t="shared" si="95"/>
        <v>2.0040175694835205</v>
      </c>
      <c r="L126">
        <f t="shared" si="96"/>
        <v>0.9342878848457119</v>
      </c>
      <c r="M126">
        <f t="shared" si="97"/>
        <v>1.0697296846378086</v>
      </c>
      <c r="N126">
        <f t="shared" si="104"/>
        <v>13.597938351358788</v>
      </c>
      <c r="O126">
        <f t="shared" si="98"/>
        <v>2.0127075430007193</v>
      </c>
      <c r="P126">
        <f t="shared" si="99"/>
        <v>0.98310311802523354</v>
      </c>
      <c r="Q126">
        <f t="shared" si="100"/>
        <v>1.0296044249754859</v>
      </c>
    </row>
  </sheetData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7" sqref="I27"/>
    </sheetView>
  </sheetViews>
  <sheetFormatPr defaultRowHeight="12.5" x14ac:dyDescent="0.25"/>
  <sheetData/>
  <printOptions horizontalCentered="1" verticalCentered="1"/>
  <pageMargins left="0.75" right="0.75" top="1" bottom="1" header="0.5" footer="0.5"/>
  <pageSetup orientation="portrait" horizontalDpi="360" verticalDpi="360" copies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workbookViewId="0">
      <selection sqref="A1:A1048576"/>
    </sheetView>
  </sheetViews>
  <sheetFormatPr defaultRowHeight="12.5" x14ac:dyDescent="0.25"/>
  <sheetData>
    <row r="1" spans="1:17" ht="15.5" x14ac:dyDescent="0.4">
      <c r="B1" s="1" t="s">
        <v>6</v>
      </c>
      <c r="C1">
        <v>0.4</v>
      </c>
      <c r="F1" s="1" t="s">
        <v>6</v>
      </c>
      <c r="G1">
        <v>0.4</v>
      </c>
      <c r="J1" s="1" t="s">
        <v>6</v>
      </c>
      <c r="K1">
        <v>0.4</v>
      </c>
      <c r="N1" s="1" t="s">
        <v>6</v>
      </c>
      <c r="O1">
        <v>0.4</v>
      </c>
    </row>
    <row r="2" spans="1:17" ht="15.5" x14ac:dyDescent="0.4">
      <c r="B2" s="1" t="s">
        <v>5</v>
      </c>
      <c r="C2">
        <f>C1*1.34</f>
        <v>0.53600000000000003</v>
      </c>
      <c r="F2" s="1" t="s">
        <v>5</v>
      </c>
      <c r="G2">
        <f>G1*1.34</f>
        <v>0.53600000000000003</v>
      </c>
      <c r="J2" s="1" t="s">
        <v>5</v>
      </c>
      <c r="K2">
        <f>K1*1.34</f>
        <v>0.53600000000000003</v>
      </c>
      <c r="N2" s="1" t="s">
        <v>5</v>
      </c>
      <c r="O2">
        <f>O1*1.34</f>
        <v>0.53600000000000003</v>
      </c>
    </row>
    <row r="3" spans="1:17" ht="15" x14ac:dyDescent="0.4">
      <c r="A3" s="1" t="s">
        <v>7</v>
      </c>
      <c r="B3" s="2" t="s">
        <v>10</v>
      </c>
      <c r="C3">
        <v>1.01</v>
      </c>
      <c r="F3" s="2" t="s">
        <v>10</v>
      </c>
      <c r="G3">
        <v>1.03</v>
      </c>
      <c r="J3" s="2" t="s">
        <v>10</v>
      </c>
      <c r="K3">
        <v>1.05</v>
      </c>
      <c r="N3" s="2" t="s">
        <v>10</v>
      </c>
      <c r="O3">
        <v>1.1000000000000001</v>
      </c>
    </row>
    <row r="4" spans="1:17" ht="15" x14ac:dyDescent="0.4">
      <c r="A4" s="1" t="s">
        <v>8</v>
      </c>
      <c r="B4" s="2" t="s">
        <v>11</v>
      </c>
      <c r="C4">
        <v>2.5000000000000001E-3</v>
      </c>
      <c r="F4" s="2" t="s">
        <v>11</v>
      </c>
      <c r="G4">
        <v>2.5000000000000001E-3</v>
      </c>
      <c r="J4" s="2" t="s">
        <v>11</v>
      </c>
      <c r="K4">
        <v>2.5000000000000001E-3</v>
      </c>
      <c r="N4" s="2" t="s">
        <v>11</v>
      </c>
      <c r="O4">
        <v>2.5000000000000001E-3</v>
      </c>
    </row>
    <row r="5" spans="1:17" ht="15.5" x14ac:dyDescent="0.4">
      <c r="B5" s="1" t="s">
        <v>12</v>
      </c>
      <c r="C5">
        <f>C4/(C3-1)</f>
        <v>0.24999999999999978</v>
      </c>
      <c r="F5" s="1" t="s">
        <v>12</v>
      </c>
      <c r="G5">
        <f>G4/(G3-1)</f>
        <v>8.3333333333333259E-2</v>
      </c>
      <c r="J5" s="1" t="s">
        <v>12</v>
      </c>
      <c r="K5">
        <f>K4/(K3-1)</f>
        <v>4.9999999999999954E-2</v>
      </c>
      <c r="N5" s="1" t="s">
        <v>12</v>
      </c>
      <c r="O5">
        <f>O4/(O3-1)</f>
        <v>2.4999999999999977E-2</v>
      </c>
    </row>
    <row r="6" spans="1:17" ht="15.5" x14ac:dyDescent="0.4">
      <c r="B6" s="6" t="s">
        <v>13</v>
      </c>
      <c r="C6">
        <f>ATAN(C5)</f>
        <v>0.24497866312686395</v>
      </c>
      <c r="F6" s="6" t="s">
        <v>13</v>
      </c>
      <c r="G6">
        <f>ATAN(G5)</f>
        <v>8.314123188844115E-2</v>
      </c>
      <c r="J6" s="6" t="s">
        <v>13</v>
      </c>
      <c r="K6">
        <f>ATAN(K5)</f>
        <v>4.9958395721942717E-2</v>
      </c>
      <c r="N6" s="6" t="s">
        <v>13</v>
      </c>
      <c r="O6">
        <f>ATAN(O5)</f>
        <v>2.4994793618920135E-2</v>
      </c>
    </row>
    <row r="7" spans="1:17" x14ac:dyDescent="0.25">
      <c r="A7" t="s">
        <v>0</v>
      </c>
      <c r="B7" t="s">
        <v>1</v>
      </c>
      <c r="C7" t="s">
        <v>2</v>
      </c>
      <c r="D7" t="s">
        <v>3</v>
      </c>
      <c r="E7" t="s">
        <v>4</v>
      </c>
      <c r="F7" t="s">
        <v>1</v>
      </c>
      <c r="G7" t="s">
        <v>2</v>
      </c>
      <c r="H7" t="s">
        <v>3</v>
      </c>
      <c r="I7" t="s">
        <v>4</v>
      </c>
      <c r="J7" t="s">
        <v>1</v>
      </c>
      <c r="K7" t="s">
        <v>2</v>
      </c>
      <c r="L7" t="s">
        <v>3</v>
      </c>
      <c r="M7" t="s">
        <v>4</v>
      </c>
      <c r="N7" t="s">
        <v>1</v>
      </c>
      <c r="O7" t="s">
        <v>2</v>
      </c>
      <c r="P7" t="s">
        <v>3</v>
      </c>
      <c r="Q7" t="s">
        <v>4</v>
      </c>
    </row>
    <row r="8" spans="1:17" x14ac:dyDescent="0.25">
      <c r="A8">
        <v>0.05</v>
      </c>
      <c r="B8">
        <f t="shared" ref="B8:B39" si="0">2*PI()*(C$3-1)*$A8/C$2</f>
        <v>5.8611803238615597E-3</v>
      </c>
      <c r="C8">
        <f t="shared" ref="C8:C39" si="1">2-4*EXP(-1*B8*C$5)*((COS(C$6)/B8*SIN(B8-C$6)+((COS(C$6)/B8)^2*COS(B8-2*C$6))))+4*((COS(C$6)/B8)^2*COS(2*C$6))</f>
        <v>1.969810196897015E-3</v>
      </c>
      <c r="D8">
        <f t="shared" ref="D8:D39" si="2">1+(EXP(-2*B8*C$5)*(2*B8*C$5+1)-1)/(2*B8^2*C$5^2)</f>
        <v>1.951581338657582E-3</v>
      </c>
      <c r="E8">
        <f t="shared" ref="E8:E39" si="3">C8-D8</f>
        <v>1.8228858239432988E-5</v>
      </c>
      <c r="F8">
        <f t="shared" ref="F8:F39" si="4">2*PI()*(G$3-1)*$A8/G$2</f>
        <v>1.7583540971584679E-2</v>
      </c>
      <c r="G8">
        <f t="shared" ref="G8:G39" si="5">2-4*EXP(-1*F8*G$5)*((COS(G$6)/F8*SIN(F8-G$6)+((COS(G$6)/F8)^2*COS(F8-2*G$6))))+4*((COS(G$6)/F8)^2*COS(2*G$6))</f>
        <v>2.1070603470434435E-3</v>
      </c>
      <c r="H8">
        <f t="shared" ref="H8:H39" si="6">1+(EXP(-2*F8*G$5)*(2*F8*G$5+1)-1)/(2*F8^2*G$5^2)</f>
        <v>1.951581338657582E-3</v>
      </c>
      <c r="I8">
        <f t="shared" ref="I8:I39" si="7">G8-H8</f>
        <v>1.5547900838586148E-4</v>
      </c>
      <c r="J8">
        <f t="shared" ref="J8:J39" si="8">2*PI()*(K$3-1)*$A8/K$2</f>
        <v>2.9305901619307798E-2</v>
      </c>
      <c r="K8">
        <f t="shared" ref="K8:K39" si="9">2-4*EXP(-1*J8*K$5)*((COS(K$6)/J8*SIN(J8-K$6)+((COS(K$6)/J8)^2*COS(J8-2*K$6))))+4*((COS(K$6)/J8)^2*COS(2*K$6))</f>
        <v>2.3815480490156915E-3</v>
      </c>
      <c r="L8">
        <f t="shared" ref="L8:L39" si="10">1+(EXP(-2*J8*K$5)*(2*J8*K$5+1)-1)/(2*J8^2*K$5^2)</f>
        <v>1.9515813386573599E-3</v>
      </c>
      <c r="M8">
        <f t="shared" ref="M8:M39" si="11">K8-L8</f>
        <v>4.2996671035833156E-4</v>
      </c>
      <c r="N8">
        <f t="shared" ref="N8:N23" si="12">2*PI()*(O$3-1)*$A8/O$2</f>
        <v>5.8611803238615597E-2</v>
      </c>
      <c r="O8">
        <f t="shared" ref="O8:O23" si="13">2-4*EXP(-1*N8*O$5)*((COS(O$6)/N8*SIN(N8-O$6)+((COS(O$6)/N8)^2*COS(N8-2*O$6))))+4*((COS(O$6)/N8)^2*COS(2*O$6))</f>
        <v>3.667985718266209E-3</v>
      </c>
      <c r="P8">
        <f t="shared" ref="P8:P23" si="14">1+(EXP(-2*N8*O$5)*(2*N8*O$5+1)-1)/(2*N8^2*O$5^2)</f>
        <v>1.9515813386573599E-3</v>
      </c>
      <c r="Q8">
        <f t="shared" ref="Q8:Q23" si="15">O8-P8</f>
        <v>1.7164043796088491E-3</v>
      </c>
    </row>
    <row r="9" spans="1:17" x14ac:dyDescent="0.25">
      <c r="A9">
        <v>0.1</v>
      </c>
      <c r="B9">
        <f t="shared" si="0"/>
        <v>1.1722360647723119E-2</v>
      </c>
      <c r="C9">
        <f t="shared" si="1"/>
        <v>3.9717081854178105E-3</v>
      </c>
      <c r="D9">
        <f t="shared" si="2"/>
        <v>3.8988785961251438E-3</v>
      </c>
      <c r="E9">
        <f t="shared" si="3"/>
        <v>7.2829589292666697E-5</v>
      </c>
      <c r="F9">
        <f t="shared" si="4"/>
        <v>3.5167081943169358E-2</v>
      </c>
      <c r="G9">
        <f t="shared" si="5"/>
        <v>4.5200342087809986E-3</v>
      </c>
      <c r="H9">
        <f t="shared" si="6"/>
        <v>3.8988785961251438E-3</v>
      </c>
      <c r="I9">
        <f t="shared" si="7"/>
        <v>6.2115561265585484E-4</v>
      </c>
      <c r="J9">
        <f t="shared" si="8"/>
        <v>5.8611803238615597E-2</v>
      </c>
      <c r="K9">
        <f t="shared" si="9"/>
        <v>5.6164853713198681E-3</v>
      </c>
      <c r="L9">
        <f t="shared" si="10"/>
        <v>3.8988785961250327E-3</v>
      </c>
      <c r="M9">
        <f t="shared" si="11"/>
        <v>1.7176067751948354E-3</v>
      </c>
      <c r="N9">
        <f t="shared" si="12"/>
        <v>0.11722360647723119</v>
      </c>
      <c r="O9">
        <f t="shared" si="13"/>
        <v>1.0752531006858135E-2</v>
      </c>
      <c r="P9">
        <f t="shared" si="14"/>
        <v>3.8988785961250327E-3</v>
      </c>
      <c r="Q9">
        <f t="shared" si="15"/>
        <v>6.8536524107331021E-3</v>
      </c>
    </row>
    <row r="10" spans="1:17" x14ac:dyDescent="0.25">
      <c r="A10">
        <v>0.15</v>
      </c>
      <c r="B10">
        <f t="shared" si="0"/>
        <v>1.7583540971584679E-2</v>
      </c>
      <c r="C10">
        <f t="shared" si="1"/>
        <v>6.0055748926970409E-3</v>
      </c>
      <c r="D10">
        <f t="shared" si="2"/>
        <v>5.841901736667876E-3</v>
      </c>
      <c r="E10">
        <f t="shared" si="3"/>
        <v>1.6367315602916488E-4</v>
      </c>
      <c r="F10">
        <f t="shared" si="4"/>
        <v>5.2750622914754026E-2</v>
      </c>
      <c r="G10">
        <f t="shared" si="5"/>
        <v>7.2377456895083014E-3</v>
      </c>
      <c r="H10">
        <f t="shared" si="6"/>
        <v>5.841901736667543E-3</v>
      </c>
      <c r="I10">
        <f t="shared" si="7"/>
        <v>1.3958439528407585E-3</v>
      </c>
      <c r="J10">
        <f t="shared" si="8"/>
        <v>8.7917704857923384E-2</v>
      </c>
      <c r="K10">
        <f t="shared" si="9"/>
        <v>9.701071737026723E-3</v>
      </c>
      <c r="L10">
        <f t="shared" si="10"/>
        <v>5.841901736667543E-3</v>
      </c>
      <c r="M10">
        <f t="shared" si="11"/>
        <v>3.85917000035918E-3</v>
      </c>
      <c r="N10">
        <f t="shared" si="12"/>
        <v>0.17583540971584677</v>
      </c>
      <c r="O10">
        <f t="shared" si="13"/>
        <v>2.1229876618150456E-2</v>
      </c>
      <c r="P10">
        <f t="shared" si="14"/>
        <v>5.841901736667543E-3</v>
      </c>
      <c r="Q10">
        <f t="shared" si="15"/>
        <v>1.5387974881482913E-2</v>
      </c>
    </row>
    <row r="11" spans="1:17" x14ac:dyDescent="0.25">
      <c r="A11">
        <v>0.2</v>
      </c>
      <c r="B11">
        <f t="shared" si="0"/>
        <v>2.3444721295446239E-2</v>
      </c>
      <c r="C11">
        <f t="shared" si="1"/>
        <v>8.0712908147688722E-3</v>
      </c>
      <c r="D11">
        <f t="shared" si="2"/>
        <v>7.7806607879202794E-3</v>
      </c>
      <c r="E11">
        <f t="shared" si="3"/>
        <v>2.9063002684859285E-4</v>
      </c>
      <c r="F11">
        <f t="shared" si="4"/>
        <v>7.0334163886338716E-2</v>
      </c>
      <c r="G11">
        <f t="shared" si="5"/>
        <v>1.0258958638701188E-2</v>
      </c>
      <c r="H11">
        <f t="shared" si="6"/>
        <v>7.7806607879202794E-3</v>
      </c>
      <c r="I11">
        <f t="shared" si="7"/>
        <v>2.4782978507809084E-3</v>
      </c>
      <c r="J11">
        <f t="shared" si="8"/>
        <v>0.11722360647723119</v>
      </c>
      <c r="K11">
        <f t="shared" si="9"/>
        <v>1.4631089357351357E-2</v>
      </c>
      <c r="L11">
        <f t="shared" si="10"/>
        <v>7.7806607879200573E-3</v>
      </c>
      <c r="M11">
        <f t="shared" si="11"/>
        <v>6.8504285694312994E-3</v>
      </c>
      <c r="N11">
        <f t="shared" si="12"/>
        <v>0.23444721295446239</v>
      </c>
      <c r="O11">
        <f t="shared" si="13"/>
        <v>3.5068566922674904E-2</v>
      </c>
      <c r="P11">
        <f t="shared" si="14"/>
        <v>7.7806607879200573E-3</v>
      </c>
      <c r="Q11">
        <f t="shared" si="15"/>
        <v>2.7287906134754847E-2</v>
      </c>
    </row>
    <row r="12" spans="1:17" x14ac:dyDescent="0.25">
      <c r="A12">
        <v>0.4</v>
      </c>
      <c r="B12">
        <f t="shared" si="0"/>
        <v>4.6889442590892477E-2</v>
      </c>
      <c r="C12">
        <f t="shared" si="1"/>
        <v>1.6650239545469958E-2</v>
      </c>
      <c r="D12">
        <f t="shared" si="2"/>
        <v>1.5493255379544602E-2</v>
      </c>
      <c r="E12">
        <f t="shared" si="3"/>
        <v>1.1569841659253566E-3</v>
      </c>
      <c r="F12">
        <f t="shared" si="4"/>
        <v>0.14066832777267743</v>
      </c>
      <c r="G12">
        <f t="shared" si="5"/>
        <v>2.5352017319505649E-2</v>
      </c>
      <c r="H12">
        <f t="shared" si="6"/>
        <v>1.5493255379544602E-2</v>
      </c>
      <c r="I12">
        <f t="shared" si="7"/>
        <v>9.8587619399610471E-3</v>
      </c>
      <c r="J12">
        <f t="shared" si="8"/>
        <v>0.23444721295446239</v>
      </c>
      <c r="K12">
        <f t="shared" si="9"/>
        <v>4.2704624470744079E-2</v>
      </c>
      <c r="L12">
        <f t="shared" si="10"/>
        <v>1.5493255379544379E-2</v>
      </c>
      <c r="M12">
        <f t="shared" si="11"/>
        <v>2.72113690911997E-2</v>
      </c>
      <c r="N12">
        <f t="shared" si="12"/>
        <v>0.46889442590892477</v>
      </c>
      <c r="O12">
        <f t="shared" si="13"/>
        <v>0.12314435662411327</v>
      </c>
      <c r="P12">
        <f t="shared" si="14"/>
        <v>1.5493255379544379E-2</v>
      </c>
      <c r="Q12">
        <f t="shared" si="15"/>
        <v>0.10765110124456889</v>
      </c>
    </row>
    <row r="13" spans="1:17" x14ac:dyDescent="0.25">
      <c r="A13">
        <v>0.6</v>
      </c>
      <c r="B13">
        <f t="shared" si="0"/>
        <v>7.0334163886338716E-2</v>
      </c>
      <c r="C13">
        <f t="shared" si="1"/>
        <v>2.5729090909521801E-2</v>
      </c>
      <c r="D13">
        <f t="shared" si="2"/>
        <v>2.3138418730903609E-2</v>
      </c>
      <c r="E13">
        <f t="shared" si="3"/>
        <v>2.5906721786181919E-3</v>
      </c>
      <c r="F13">
        <f t="shared" si="4"/>
        <v>0.21100249165901611</v>
      </c>
      <c r="G13">
        <f t="shared" si="5"/>
        <v>4.5186841757953289E-2</v>
      </c>
      <c r="H13">
        <f t="shared" si="6"/>
        <v>2.3138418730903276E-2</v>
      </c>
      <c r="I13">
        <f t="shared" si="7"/>
        <v>2.2048423027050013E-2</v>
      </c>
      <c r="J13">
        <f t="shared" si="8"/>
        <v>0.35167081943169354</v>
      </c>
      <c r="K13">
        <f t="shared" si="9"/>
        <v>8.3846325546701905E-2</v>
      </c>
      <c r="L13">
        <f t="shared" si="10"/>
        <v>2.3138418730903276E-2</v>
      </c>
      <c r="M13">
        <f t="shared" si="11"/>
        <v>6.0707906815798629E-2</v>
      </c>
      <c r="N13">
        <f t="shared" si="12"/>
        <v>0.70334163886338708</v>
      </c>
      <c r="O13">
        <f t="shared" si="13"/>
        <v>0.26056772922428806</v>
      </c>
      <c r="P13">
        <f t="shared" si="14"/>
        <v>2.3138418730903276E-2</v>
      </c>
      <c r="Q13">
        <f t="shared" si="15"/>
        <v>0.23742931049338478</v>
      </c>
    </row>
    <row r="14" spans="1:17" x14ac:dyDescent="0.25">
      <c r="A14">
        <v>0.8</v>
      </c>
      <c r="B14">
        <f t="shared" si="0"/>
        <v>9.3778885181784954E-2</v>
      </c>
      <c r="C14">
        <f t="shared" si="1"/>
        <v>3.5299971833410382E-2</v>
      </c>
      <c r="D14">
        <f t="shared" si="2"/>
        <v>3.0716779639191283E-2</v>
      </c>
      <c r="E14">
        <f t="shared" si="3"/>
        <v>4.583192194219099E-3</v>
      </c>
      <c r="F14">
        <f t="shared" si="4"/>
        <v>0.28133665554535486</v>
      </c>
      <c r="G14">
        <f t="shared" si="5"/>
        <v>6.9656384225481816E-2</v>
      </c>
      <c r="H14">
        <f t="shared" si="6"/>
        <v>3.0716779639191283E-2</v>
      </c>
      <c r="I14">
        <f t="shared" si="7"/>
        <v>3.8939604586290533E-2</v>
      </c>
      <c r="J14">
        <f t="shared" si="8"/>
        <v>0.46889442590892477</v>
      </c>
      <c r="K14">
        <f t="shared" si="9"/>
        <v>0.1375668241656065</v>
      </c>
      <c r="L14">
        <f t="shared" si="10"/>
        <v>3.0716779639191061E-2</v>
      </c>
      <c r="M14">
        <f t="shared" si="11"/>
        <v>0.10685004452641544</v>
      </c>
      <c r="N14">
        <f t="shared" si="12"/>
        <v>0.93778885181784954</v>
      </c>
      <c r="O14">
        <f t="shared" si="13"/>
        <v>0.44194319794997305</v>
      </c>
      <c r="P14">
        <f t="shared" si="14"/>
        <v>3.0716779639191061E-2</v>
      </c>
      <c r="Q14">
        <f t="shared" si="15"/>
        <v>0.41122641831078199</v>
      </c>
    </row>
    <row r="15" spans="1:17" x14ac:dyDescent="0.25">
      <c r="A15">
        <v>1</v>
      </c>
      <c r="B15">
        <f t="shared" si="0"/>
        <v>0.11722360647723119</v>
      </c>
      <c r="C15">
        <f t="shared" si="1"/>
        <v>4.535489590230668E-2</v>
      </c>
      <c r="D15">
        <f t="shared" si="2"/>
        <v>3.8228960789866595E-2</v>
      </c>
      <c r="E15">
        <f t="shared" si="3"/>
        <v>7.1259351124400849E-3</v>
      </c>
      <c r="F15">
        <f t="shared" si="4"/>
        <v>0.35167081943169354</v>
      </c>
      <c r="G15">
        <f t="shared" si="5"/>
        <v>9.8639415658606566E-2</v>
      </c>
      <c r="H15">
        <f t="shared" si="6"/>
        <v>3.8228960789866373E-2</v>
      </c>
      <c r="I15">
        <f t="shared" si="7"/>
        <v>6.0410454868740193E-2</v>
      </c>
      <c r="J15">
        <f t="shared" si="8"/>
        <v>0.5861180323861559</v>
      </c>
      <c r="K15">
        <f t="shared" si="9"/>
        <v>0.20326773618259963</v>
      </c>
      <c r="L15">
        <f t="shared" si="10"/>
        <v>3.8228960789866373E-2</v>
      </c>
      <c r="M15">
        <f t="shared" si="11"/>
        <v>0.16503877539273326</v>
      </c>
      <c r="N15">
        <f t="shared" si="12"/>
        <v>1.1722360647723118</v>
      </c>
      <c r="O15">
        <f t="shared" si="13"/>
        <v>0.66037493892808552</v>
      </c>
      <c r="P15">
        <f t="shared" si="14"/>
        <v>3.8228960789866373E-2</v>
      </c>
      <c r="Q15">
        <f t="shared" si="15"/>
        <v>0.62214597813821915</v>
      </c>
    </row>
    <row r="16" spans="1:17" x14ac:dyDescent="0.25">
      <c r="A16">
        <f t="shared" ref="A16:A47" si="16">A15+0.2</f>
        <v>1.2</v>
      </c>
      <c r="B16">
        <f t="shared" si="0"/>
        <v>0.14066832777267743</v>
      </c>
      <c r="C16">
        <f t="shared" si="1"/>
        <v>5.5885767813009579E-2</v>
      </c>
      <c r="D16">
        <f t="shared" si="2"/>
        <v>4.5675578822348517E-2</v>
      </c>
      <c r="E16">
        <f t="shared" si="3"/>
        <v>1.0210188990661062E-2</v>
      </c>
      <c r="F16">
        <f t="shared" si="4"/>
        <v>0.42200498331803221</v>
      </c>
      <c r="G16">
        <f t="shared" si="5"/>
        <v>0.13200110478137717</v>
      </c>
      <c r="H16">
        <f t="shared" si="6"/>
        <v>4.5675578822348184E-2</v>
      </c>
      <c r="I16">
        <f t="shared" si="7"/>
        <v>8.6325525959028981E-2</v>
      </c>
      <c r="J16">
        <f t="shared" si="8"/>
        <v>0.70334163886338708</v>
      </c>
      <c r="K16">
        <f t="shared" si="9"/>
        <v>0.28024878438739442</v>
      </c>
      <c r="L16">
        <f t="shared" si="10"/>
        <v>4.5675578822348184E-2</v>
      </c>
      <c r="M16">
        <f t="shared" si="11"/>
        <v>0.23457320556504624</v>
      </c>
      <c r="N16">
        <f t="shared" si="12"/>
        <v>1.4066832777267742</v>
      </c>
      <c r="O16">
        <f t="shared" si="13"/>
        <v>0.90776006243904428</v>
      </c>
      <c r="P16">
        <f t="shared" si="14"/>
        <v>4.5675578822348184E-2</v>
      </c>
      <c r="Q16">
        <f t="shared" si="15"/>
        <v>0.8620844836166961</v>
      </c>
    </row>
    <row r="17" spans="1:17" x14ac:dyDescent="0.25">
      <c r="A17">
        <f t="shared" si="16"/>
        <v>1.4</v>
      </c>
      <c r="B17">
        <f t="shared" si="0"/>
        <v>0.16411304906812366</v>
      </c>
      <c r="C17">
        <f t="shared" si="1"/>
        <v>6.6884387828253011E-2</v>
      </c>
      <c r="D17">
        <f t="shared" si="2"/>
        <v>5.3057244390580793E-2</v>
      </c>
      <c r="E17">
        <f t="shared" si="3"/>
        <v>1.3827143437672218E-2</v>
      </c>
      <c r="F17">
        <f t="shared" si="4"/>
        <v>0.49233914720437089</v>
      </c>
      <c r="G17">
        <f t="shared" si="5"/>
        <v>0.16959364150617873</v>
      </c>
      <c r="H17">
        <f t="shared" si="6"/>
        <v>5.3057244390580571E-2</v>
      </c>
      <c r="I17">
        <f t="shared" si="7"/>
        <v>0.11653639711559816</v>
      </c>
      <c r="J17">
        <f t="shared" si="8"/>
        <v>0.82056524534061814</v>
      </c>
      <c r="K17">
        <f t="shared" si="9"/>
        <v>0.36771588314123527</v>
      </c>
      <c r="L17">
        <f t="shared" si="10"/>
        <v>5.305724439058046E-2</v>
      </c>
      <c r="M17">
        <f t="shared" si="11"/>
        <v>0.31465863875065481</v>
      </c>
      <c r="N17">
        <f t="shared" si="12"/>
        <v>1.6411304906812363</v>
      </c>
      <c r="O17">
        <f t="shared" si="13"/>
        <v>1.1751263898761384</v>
      </c>
      <c r="P17">
        <f t="shared" si="14"/>
        <v>5.305724439058046E-2</v>
      </c>
      <c r="Q17">
        <f t="shared" si="15"/>
        <v>1.122069145485558</v>
      </c>
    </row>
    <row r="18" spans="1:17" x14ac:dyDescent="0.25">
      <c r="A18">
        <f t="shared" si="16"/>
        <v>1.5999999999999999</v>
      </c>
      <c r="B18">
        <f t="shared" si="0"/>
        <v>0.18755777036356988</v>
      </c>
      <c r="C18">
        <f t="shared" si="1"/>
        <v>7.8342456230870994E-2</v>
      </c>
      <c r="D18">
        <f t="shared" si="2"/>
        <v>6.0374562221872097E-2</v>
      </c>
      <c r="E18">
        <f t="shared" si="3"/>
        <v>1.7967894008998897E-2</v>
      </c>
      <c r="F18">
        <f t="shared" si="4"/>
        <v>0.56267331109070962</v>
      </c>
      <c r="G18">
        <f t="shared" si="5"/>
        <v>0.21125690173239242</v>
      </c>
      <c r="H18">
        <f t="shared" si="6"/>
        <v>6.0374562221871986E-2</v>
      </c>
      <c r="I18">
        <f t="shared" si="7"/>
        <v>0.15088233951052044</v>
      </c>
      <c r="J18">
        <f t="shared" si="8"/>
        <v>0.93778885181784932</v>
      </c>
      <c r="K18">
        <f t="shared" si="9"/>
        <v>0.46479008768886132</v>
      </c>
      <c r="L18">
        <f t="shared" si="10"/>
        <v>6.0374562221871764E-2</v>
      </c>
      <c r="M18">
        <f t="shared" si="11"/>
        <v>0.40441552546698956</v>
      </c>
      <c r="N18">
        <f t="shared" si="12"/>
        <v>1.8755777036356986</v>
      </c>
      <c r="O18">
        <f t="shared" si="13"/>
        <v>1.4529997347262433</v>
      </c>
      <c r="P18">
        <f t="shared" si="14"/>
        <v>6.0374562221871764E-2</v>
      </c>
      <c r="Q18">
        <f t="shared" si="15"/>
        <v>1.3926251725043715</v>
      </c>
    </row>
    <row r="19" spans="1:17" x14ac:dyDescent="0.25">
      <c r="A19">
        <f t="shared" si="16"/>
        <v>1.7999999999999998</v>
      </c>
      <c r="B19">
        <f t="shared" si="0"/>
        <v>0.21100249165901613</v>
      </c>
      <c r="C19">
        <f t="shared" si="1"/>
        <v>9.025157777570314E-2</v>
      </c>
      <c r="D19">
        <f t="shared" si="2"/>
        <v>6.7628131176479256E-2</v>
      </c>
      <c r="E19">
        <f t="shared" si="3"/>
        <v>2.2623446599223884E-2</v>
      </c>
      <c r="F19">
        <f t="shared" si="4"/>
        <v>0.63300747497704835</v>
      </c>
      <c r="G19">
        <f t="shared" si="5"/>
        <v>0.25681915052911641</v>
      </c>
      <c r="H19">
        <f t="shared" si="6"/>
        <v>6.7628131176478923E-2</v>
      </c>
      <c r="I19">
        <f t="shared" si="7"/>
        <v>0.18919101935263749</v>
      </c>
      <c r="J19">
        <f t="shared" si="8"/>
        <v>1.0550124582950806</v>
      </c>
      <c r="K19">
        <f t="shared" si="9"/>
        <v>0.57051730252208177</v>
      </c>
      <c r="L19">
        <f t="shared" si="10"/>
        <v>6.7628131176479145E-2</v>
      </c>
      <c r="M19">
        <f t="shared" si="11"/>
        <v>0.50288917134560263</v>
      </c>
      <c r="N19">
        <f t="shared" si="12"/>
        <v>2.1100249165901612</v>
      </c>
      <c r="O19">
        <f t="shared" si="13"/>
        <v>1.7317846328790931</v>
      </c>
      <c r="P19">
        <f t="shared" si="14"/>
        <v>6.7628131176479145E-2</v>
      </c>
      <c r="Q19">
        <f t="shared" si="15"/>
        <v>1.6641565017026139</v>
      </c>
    </row>
    <row r="20" spans="1:17" x14ac:dyDescent="0.25">
      <c r="A20">
        <f t="shared" si="16"/>
        <v>1.9999999999999998</v>
      </c>
      <c r="B20">
        <f t="shared" si="0"/>
        <v>0.23444721295446233</v>
      </c>
      <c r="C20">
        <f t="shared" si="1"/>
        <v>0.10260326613714454</v>
      </c>
      <c r="D20">
        <f t="shared" si="2"/>
        <v>7.4818544306245793E-2</v>
      </c>
      <c r="E20">
        <f t="shared" si="3"/>
        <v>2.7784721830898751E-2</v>
      </c>
      <c r="F20">
        <f t="shared" si="4"/>
        <v>0.70334163886338696</v>
      </c>
      <c r="G20">
        <f t="shared" si="5"/>
        <v>0.30609778057020076</v>
      </c>
      <c r="H20">
        <f t="shared" si="6"/>
        <v>7.4818544306245682E-2</v>
      </c>
      <c r="I20">
        <f t="shared" si="7"/>
        <v>0.23127923626395508</v>
      </c>
      <c r="J20">
        <f t="shared" si="8"/>
        <v>1.1722360647723116</v>
      </c>
      <c r="K20">
        <f t="shared" si="9"/>
        <v>0.6838786361300091</v>
      </c>
      <c r="L20">
        <f t="shared" si="10"/>
        <v>7.481854430624546E-2</v>
      </c>
      <c r="M20">
        <f t="shared" si="11"/>
        <v>0.60906009182376364</v>
      </c>
      <c r="N20">
        <f t="shared" si="12"/>
        <v>2.3444721295446231</v>
      </c>
      <c r="O20">
        <f t="shared" si="13"/>
        <v>2.0021421454167694</v>
      </c>
      <c r="P20">
        <f t="shared" si="14"/>
        <v>7.481854430624546E-2</v>
      </c>
      <c r="Q20">
        <f t="shared" si="15"/>
        <v>1.9273236011105239</v>
      </c>
    </row>
    <row r="21" spans="1:17" x14ac:dyDescent="0.25">
      <c r="A21">
        <f t="shared" si="16"/>
        <v>2.1999999999999997</v>
      </c>
      <c r="B21">
        <f t="shared" si="0"/>
        <v>0.25789193424990858</v>
      </c>
      <c r="C21">
        <f t="shared" si="1"/>
        <v>0.11538894835043578</v>
      </c>
      <c r="D21">
        <f t="shared" si="2"/>
        <v>8.1946388912353618E-2</v>
      </c>
      <c r="E21">
        <f t="shared" si="3"/>
        <v>3.3442559438082164E-2</v>
      </c>
      <c r="F21">
        <f t="shared" si="4"/>
        <v>0.77367580274972569</v>
      </c>
      <c r="G21">
        <f t="shared" si="5"/>
        <v>0.35890008258451012</v>
      </c>
      <c r="H21">
        <f t="shared" si="6"/>
        <v>8.1946388912353618E-2</v>
      </c>
      <c r="I21">
        <f t="shared" si="7"/>
        <v>0.2769536936721565</v>
      </c>
      <c r="J21">
        <f t="shared" si="8"/>
        <v>1.289459671249543</v>
      </c>
      <c r="K21">
        <f t="shared" si="9"/>
        <v>0.80380128377450877</v>
      </c>
      <c r="L21">
        <f t="shared" si="10"/>
        <v>8.194638891235384E-2</v>
      </c>
      <c r="M21">
        <f t="shared" si="11"/>
        <v>0.72185489486215493</v>
      </c>
      <c r="N21">
        <f t="shared" si="12"/>
        <v>2.5789193424990859</v>
      </c>
      <c r="O21">
        <f t="shared" si="13"/>
        <v>2.2553487694744394</v>
      </c>
      <c r="P21">
        <f t="shared" si="14"/>
        <v>8.194638891235384E-2</v>
      </c>
      <c r="Q21">
        <f t="shared" si="15"/>
        <v>2.1734023805620857</v>
      </c>
    </row>
    <row r="22" spans="1:17" x14ac:dyDescent="0.25">
      <c r="A22">
        <f t="shared" si="16"/>
        <v>2.4</v>
      </c>
      <c r="B22">
        <f t="shared" si="0"/>
        <v>0.28133665554535486</v>
      </c>
      <c r="C22">
        <f t="shared" si="1"/>
        <v>0.12859996924476746</v>
      </c>
      <c r="D22">
        <f t="shared" si="2"/>
        <v>8.9012246602782619E-2</v>
      </c>
      <c r="E22">
        <f t="shared" si="3"/>
        <v>3.9587722641984846E-2</v>
      </c>
      <c r="F22">
        <f t="shared" si="4"/>
        <v>0.84400996663606442</v>
      </c>
      <c r="G22">
        <f t="shared" si="5"/>
        <v>0.41502404449418062</v>
      </c>
      <c r="H22">
        <f t="shared" si="6"/>
        <v>8.9012246602782286E-2</v>
      </c>
      <c r="I22">
        <f t="shared" si="7"/>
        <v>0.32601179789139834</v>
      </c>
      <c r="J22">
        <f t="shared" si="8"/>
        <v>1.4066832777267742</v>
      </c>
      <c r="K22">
        <f t="shared" si="9"/>
        <v>0.92916981562706669</v>
      </c>
      <c r="L22">
        <f t="shared" si="10"/>
        <v>8.9012246602782286E-2</v>
      </c>
      <c r="M22">
        <f t="shared" si="11"/>
        <v>0.8401575690242844</v>
      </c>
      <c r="N22">
        <f t="shared" si="12"/>
        <v>2.8133665554535483</v>
      </c>
      <c r="O22">
        <f t="shared" si="13"/>
        <v>2.4836216096553594</v>
      </c>
      <c r="P22">
        <f t="shared" si="14"/>
        <v>8.9012246602782286E-2</v>
      </c>
      <c r="Q22">
        <f t="shared" si="15"/>
        <v>2.3946093630525773</v>
      </c>
    </row>
    <row r="23" spans="1:17" x14ac:dyDescent="0.25">
      <c r="A23">
        <f t="shared" si="16"/>
        <v>2.6</v>
      </c>
      <c r="B23">
        <f t="shared" si="0"/>
        <v>0.30478137684080109</v>
      </c>
      <c r="C23">
        <f t="shared" si="1"/>
        <v>0.14222759586624534</v>
      </c>
      <c r="D23">
        <f t="shared" si="2"/>
        <v>9.601669334917784E-2</v>
      </c>
      <c r="E23">
        <f t="shared" si="3"/>
        <v>4.6210902517067498E-2</v>
      </c>
      <c r="F23">
        <f t="shared" si="4"/>
        <v>0.91434413052240326</v>
      </c>
      <c r="G23">
        <f t="shared" si="5"/>
        <v>0.47425917583746813</v>
      </c>
      <c r="H23">
        <f t="shared" si="6"/>
        <v>9.601669334917784E-2</v>
      </c>
      <c r="I23">
        <f t="shared" si="7"/>
        <v>0.37824248248829029</v>
      </c>
      <c r="J23">
        <f t="shared" si="8"/>
        <v>1.5239068842040053</v>
      </c>
      <c r="K23">
        <f t="shared" si="9"/>
        <v>1.0588377447270916</v>
      </c>
      <c r="L23">
        <f t="shared" si="10"/>
        <v>9.6016693349177507E-2</v>
      </c>
      <c r="M23">
        <f t="shared" si="11"/>
        <v>0.96282105137791407</v>
      </c>
      <c r="N23">
        <f t="shared" si="12"/>
        <v>3.0478137684080107</v>
      </c>
      <c r="O23">
        <f t="shared" si="13"/>
        <v>2.6803967216959181</v>
      </c>
      <c r="P23">
        <f t="shared" si="14"/>
        <v>9.6016693349177507E-2</v>
      </c>
      <c r="Q23">
        <f t="shared" si="15"/>
        <v>2.5843800283467404</v>
      </c>
    </row>
    <row r="24" spans="1:17" x14ac:dyDescent="0.25">
      <c r="A24">
        <f t="shared" si="16"/>
        <v>2.8000000000000003</v>
      </c>
      <c r="B24">
        <f t="shared" si="0"/>
        <v>0.32822609813624737</v>
      </c>
      <c r="C24">
        <f t="shared" si="1"/>
        <v>0.15626302188879038</v>
      </c>
      <c r="D24">
        <f t="shared" si="2"/>
        <v>0.10296029954293773</v>
      </c>
      <c r="E24">
        <f t="shared" si="3"/>
        <v>5.3302722345852649E-2</v>
      </c>
      <c r="F24">
        <f t="shared" si="4"/>
        <v>0.98467829440874199</v>
      </c>
      <c r="G24">
        <f t="shared" si="5"/>
        <v>0.53638735401148541</v>
      </c>
      <c r="H24">
        <f t="shared" si="6"/>
        <v>0.10296029954293751</v>
      </c>
      <c r="I24">
        <f t="shared" si="7"/>
        <v>0.4334270544685479</v>
      </c>
      <c r="J24">
        <f t="shared" si="8"/>
        <v>1.6411304906812367</v>
      </c>
      <c r="K24">
        <f t="shared" si="9"/>
        <v>1.1916392477869804</v>
      </c>
      <c r="L24">
        <f t="shared" si="10"/>
        <v>0.10296029954293739</v>
      </c>
      <c r="M24">
        <f t="shared" si="11"/>
        <v>1.0886789482440431</v>
      </c>
      <c r="N24">
        <f t="shared" ref="N24:N39" si="17">2*PI()*(O$3-1)*$A24/O$2</f>
        <v>3.2822609813624735</v>
      </c>
      <c r="O24">
        <f t="shared" ref="O24:O39" si="18">2-4*EXP(-1*N24*O$5)*((COS(O$6)/N24*SIN(N24-O$6)+((COS(O$6)/N24)^2*COS(N24-2*O$6))))+4*((COS(O$6)/N24)^2*COS(2*O$6))</f>
        <v>2.8405498508666338</v>
      </c>
      <c r="P24">
        <f t="shared" ref="P24:P39" si="19">1+(EXP(-2*N24*O$5)*(2*N24*O$5+1)-1)/(2*N24^2*O$5^2)</f>
        <v>0.10296029954293739</v>
      </c>
      <c r="Q24">
        <f t="shared" ref="Q24:Q39" si="20">O24-P24</f>
        <v>2.7375895513236963</v>
      </c>
    </row>
    <row r="25" spans="1:17" x14ac:dyDescent="0.25">
      <c r="A25">
        <f t="shared" si="16"/>
        <v>3.0000000000000004</v>
      </c>
      <c r="B25">
        <f t="shared" si="0"/>
        <v>0.35167081943169365</v>
      </c>
      <c r="C25">
        <f t="shared" si="1"/>
        <v>0.17069737201131829</v>
      </c>
      <c r="D25">
        <f t="shared" si="2"/>
        <v>0.10984363005096609</v>
      </c>
      <c r="E25">
        <f t="shared" si="3"/>
        <v>6.0853741960352203E-2</v>
      </c>
      <c r="F25">
        <f t="shared" si="4"/>
        <v>1.0550124582950808</v>
      </c>
      <c r="G25">
        <f t="shared" si="5"/>
        <v>0.60118368882348783</v>
      </c>
      <c r="H25">
        <f t="shared" si="6"/>
        <v>0.10984363005096587</v>
      </c>
      <c r="I25">
        <f t="shared" si="7"/>
        <v>0.49134005877252196</v>
      </c>
      <c r="J25">
        <f t="shared" si="8"/>
        <v>1.7583540971584681</v>
      </c>
      <c r="K25">
        <f t="shared" si="9"/>
        <v>1.3264009118745981</v>
      </c>
      <c r="L25">
        <f t="shared" si="10"/>
        <v>0.10984363005096587</v>
      </c>
      <c r="M25">
        <f t="shared" si="11"/>
        <v>1.2165572818236323</v>
      </c>
      <c r="N25">
        <f t="shared" si="17"/>
        <v>3.5167081943169363</v>
      </c>
      <c r="O25">
        <f t="shared" si="18"/>
        <v>2.9605515352856235</v>
      </c>
      <c r="P25">
        <f t="shared" si="19"/>
        <v>0.10984363005096587</v>
      </c>
      <c r="Q25">
        <f t="shared" si="20"/>
        <v>2.8507079052346578</v>
      </c>
    </row>
    <row r="26" spans="1:17" x14ac:dyDescent="0.25">
      <c r="A26">
        <f t="shared" si="16"/>
        <v>3.2000000000000006</v>
      </c>
      <c r="B26">
        <f t="shared" si="0"/>
        <v>0.37511554072713987</v>
      </c>
      <c r="C26">
        <f t="shared" si="1"/>
        <v>0.18552170633905973</v>
      </c>
      <c r="D26">
        <f t="shared" si="2"/>
        <v>0.11666724427066133</v>
      </c>
      <c r="E26">
        <f t="shared" si="3"/>
        <v>6.8854462068398403E-2</v>
      </c>
      <c r="F26">
        <f t="shared" si="4"/>
        <v>1.1253466221814195</v>
      </c>
      <c r="G26">
        <f t="shared" si="5"/>
        <v>0.66841740180748621</v>
      </c>
      <c r="H26">
        <f t="shared" si="6"/>
        <v>0.116667244270661</v>
      </c>
      <c r="I26">
        <f t="shared" si="7"/>
        <v>0.55175015753682521</v>
      </c>
      <c r="J26">
        <f t="shared" si="8"/>
        <v>1.8755777036356991</v>
      </c>
      <c r="K26">
        <f t="shared" si="9"/>
        <v>1.4619533814308354</v>
      </c>
      <c r="L26">
        <f t="shared" si="10"/>
        <v>0.11666724427066077</v>
      </c>
      <c r="M26">
        <f t="shared" si="11"/>
        <v>1.3452861371601745</v>
      </c>
      <c r="N26">
        <f t="shared" si="17"/>
        <v>3.7511554072713982</v>
      </c>
      <c r="O26">
        <f t="shared" si="18"/>
        <v>3.0385515960373959</v>
      </c>
      <c r="P26">
        <f t="shared" si="19"/>
        <v>0.11666724427066077</v>
      </c>
      <c r="Q26">
        <f t="shared" si="20"/>
        <v>2.9218843517667352</v>
      </c>
    </row>
    <row r="27" spans="1:17" x14ac:dyDescent="0.25">
      <c r="A27">
        <f t="shared" si="16"/>
        <v>3.4000000000000008</v>
      </c>
      <c r="B27">
        <f t="shared" si="0"/>
        <v>0.39856026202258615</v>
      </c>
      <c r="C27">
        <f t="shared" si="1"/>
        <v>0.20072702474742599</v>
      </c>
      <c r="D27">
        <f t="shared" si="2"/>
        <v>0.12343169618448058</v>
      </c>
      <c r="E27">
        <f t="shared" si="3"/>
        <v>7.7295328562945409E-2</v>
      </c>
      <c r="F27">
        <f t="shared" si="4"/>
        <v>1.1956807860677583</v>
      </c>
      <c r="G27">
        <f t="shared" si="5"/>
        <v>0.73785271674583175</v>
      </c>
      <c r="H27">
        <f t="shared" si="6"/>
        <v>0.12343169618448024</v>
      </c>
      <c r="I27">
        <f t="shared" si="7"/>
        <v>0.61442102056135151</v>
      </c>
      <c r="J27">
        <f t="shared" si="8"/>
        <v>1.9928013101129307</v>
      </c>
      <c r="K27">
        <f t="shared" si="9"/>
        <v>1.597142782894218</v>
      </c>
      <c r="L27">
        <f t="shared" si="10"/>
        <v>0.12343169618448036</v>
      </c>
      <c r="M27">
        <f t="shared" si="11"/>
        <v>1.4737110867097376</v>
      </c>
      <c r="N27">
        <f t="shared" si="17"/>
        <v>3.9856026202258614</v>
      </c>
      <c r="O27">
        <f t="shared" si="18"/>
        <v>3.0743912471652286</v>
      </c>
      <c r="P27">
        <f t="shared" si="19"/>
        <v>0.12343169618448036</v>
      </c>
      <c r="Q27">
        <f t="shared" si="20"/>
        <v>2.9509595509807482</v>
      </c>
    </row>
    <row r="28" spans="1:17" x14ac:dyDescent="0.25">
      <c r="A28">
        <f t="shared" si="16"/>
        <v>3.600000000000001</v>
      </c>
      <c r="B28">
        <f t="shared" si="0"/>
        <v>0.42200498331803243</v>
      </c>
      <c r="C28">
        <f t="shared" si="1"/>
        <v>0.21630427122654083</v>
      </c>
      <c r="D28">
        <f t="shared" si="2"/>
        <v>0.13013753441389397</v>
      </c>
      <c r="E28">
        <f t="shared" si="3"/>
        <v>8.616673681264686E-2</v>
      </c>
      <c r="F28">
        <f t="shared" si="4"/>
        <v>1.2660149499540971</v>
      </c>
      <c r="G28">
        <f t="shared" si="5"/>
        <v>0.80924975783282349</v>
      </c>
      <c r="H28">
        <f t="shared" si="6"/>
        <v>0.13013753441389364</v>
      </c>
      <c r="I28">
        <f t="shared" si="7"/>
        <v>0.67911222341892985</v>
      </c>
      <c r="J28">
        <f t="shared" si="8"/>
        <v>2.1100249165901621</v>
      </c>
      <c r="K28">
        <f t="shared" si="9"/>
        <v>1.7308418083560511</v>
      </c>
      <c r="L28">
        <f t="shared" si="10"/>
        <v>0.13013753441389386</v>
      </c>
      <c r="M28">
        <f t="shared" si="11"/>
        <v>1.6007042739421573</v>
      </c>
      <c r="N28">
        <f t="shared" si="17"/>
        <v>4.2200498331803242</v>
      </c>
      <c r="O28">
        <f t="shared" si="18"/>
        <v>3.069544279934064</v>
      </c>
      <c r="P28">
        <f t="shared" si="19"/>
        <v>0.13013753441389386</v>
      </c>
      <c r="Q28">
        <f t="shared" si="20"/>
        <v>2.93940674552017</v>
      </c>
    </row>
    <row r="29" spans="1:17" x14ac:dyDescent="0.25">
      <c r="A29">
        <f t="shared" si="16"/>
        <v>3.8000000000000012</v>
      </c>
      <c r="B29">
        <f t="shared" si="0"/>
        <v>0.44544970461347866</v>
      </c>
      <c r="C29">
        <f t="shared" si="1"/>
        <v>0.23224433820478296</v>
      </c>
      <c r="D29">
        <f t="shared" si="2"/>
        <v>0.13678530227274366</v>
      </c>
      <c r="E29">
        <f t="shared" si="3"/>
        <v>9.5459035932039304E-2</v>
      </c>
      <c r="F29">
        <f t="shared" si="4"/>
        <v>1.336349113840436</v>
      </c>
      <c r="G29">
        <f t="shared" si="5"/>
        <v>0.88236545192937088</v>
      </c>
      <c r="H29">
        <f t="shared" si="6"/>
        <v>0.13678530227274377</v>
      </c>
      <c r="I29">
        <f t="shared" si="7"/>
        <v>0.74558014965662711</v>
      </c>
      <c r="J29">
        <f t="shared" si="8"/>
        <v>2.2272485230673933</v>
      </c>
      <c r="K29">
        <f t="shared" si="9"/>
        <v>1.861960345093375</v>
      </c>
      <c r="L29">
        <f t="shared" si="10"/>
        <v>0.13678530227274366</v>
      </c>
      <c r="M29">
        <f t="shared" si="11"/>
        <v>1.7251750428206314</v>
      </c>
      <c r="N29">
        <f t="shared" si="17"/>
        <v>4.4544970461347866</v>
      </c>
      <c r="O29">
        <f t="shared" si="18"/>
        <v>3.0269918602603245</v>
      </c>
      <c r="P29">
        <f t="shared" si="19"/>
        <v>0.13678530227274366</v>
      </c>
      <c r="Q29">
        <f t="shared" si="20"/>
        <v>2.8902065579875806</v>
      </c>
    </row>
    <row r="30" spans="1:17" x14ac:dyDescent="0.25">
      <c r="A30">
        <f t="shared" si="16"/>
        <v>4.0000000000000009</v>
      </c>
      <c r="B30">
        <f t="shared" si="0"/>
        <v>0.46889442590892488</v>
      </c>
      <c r="C30">
        <f t="shared" si="1"/>
        <v>0.24853807084939561</v>
      </c>
      <c r="D30">
        <f t="shared" si="2"/>
        <v>0.14337553782017531</v>
      </c>
      <c r="E30">
        <f t="shared" si="3"/>
        <v>0.1051625330292203</v>
      </c>
      <c r="F30">
        <f t="shared" si="4"/>
        <v>1.4066832777267746</v>
      </c>
      <c r="G30">
        <f t="shared" si="5"/>
        <v>0.95695443138384628</v>
      </c>
      <c r="H30">
        <f t="shared" si="6"/>
        <v>0.14337553782017531</v>
      </c>
      <c r="I30">
        <f t="shared" si="7"/>
        <v>0.81357889356367097</v>
      </c>
      <c r="J30">
        <f t="shared" si="8"/>
        <v>2.344472129544624</v>
      </c>
      <c r="K30">
        <f t="shared" si="9"/>
        <v>1.9894555444442208</v>
      </c>
      <c r="L30">
        <f t="shared" si="10"/>
        <v>0.14337553782017887</v>
      </c>
      <c r="M30">
        <f t="shared" si="11"/>
        <v>1.8460800066240419</v>
      </c>
      <c r="N30">
        <f t="shared" si="17"/>
        <v>4.6889442590892481</v>
      </c>
      <c r="O30">
        <f t="shared" si="18"/>
        <v>2.9510382880484944</v>
      </c>
      <c r="P30">
        <f t="shared" si="19"/>
        <v>0.14337553782017887</v>
      </c>
      <c r="Q30">
        <f t="shared" si="20"/>
        <v>2.8076627502283156</v>
      </c>
    </row>
    <row r="31" spans="1:17" x14ac:dyDescent="0.25">
      <c r="A31">
        <f t="shared" si="16"/>
        <v>4.2000000000000011</v>
      </c>
      <c r="B31">
        <f t="shared" si="0"/>
        <v>0.49233914720437116</v>
      </c>
      <c r="C31">
        <f t="shared" si="1"/>
        <v>0.26517627134277255</v>
      </c>
      <c r="D31">
        <f t="shared" si="2"/>
        <v>0.1499087739129521</v>
      </c>
      <c r="E31">
        <f t="shared" si="3"/>
        <v>0.11526749742982045</v>
      </c>
      <c r="F31">
        <f t="shared" si="4"/>
        <v>1.4770174416131132</v>
      </c>
      <c r="G31">
        <f t="shared" si="5"/>
        <v>1.0327699339344323</v>
      </c>
      <c r="H31">
        <f t="shared" si="6"/>
        <v>0.14990877391295188</v>
      </c>
      <c r="I31">
        <f t="shared" si="7"/>
        <v>0.88286116002148041</v>
      </c>
      <c r="J31">
        <f t="shared" si="8"/>
        <v>2.4616957360218552</v>
      </c>
      <c r="K31">
        <f t="shared" si="9"/>
        <v>2.1123412312087608</v>
      </c>
      <c r="L31">
        <f t="shared" si="10"/>
        <v>0.14990877391295154</v>
      </c>
      <c r="M31">
        <f t="shared" si="11"/>
        <v>1.9624324572958094</v>
      </c>
      <c r="N31">
        <f t="shared" si="17"/>
        <v>4.9233914720437104</v>
      </c>
      <c r="O31">
        <f t="shared" si="18"/>
        <v>2.8470774799727918</v>
      </c>
      <c r="P31">
        <f t="shared" si="19"/>
        <v>0.14990877391295154</v>
      </c>
      <c r="Q31">
        <f t="shared" si="20"/>
        <v>2.6971687060598404</v>
      </c>
    </row>
    <row r="32" spans="1:17" x14ac:dyDescent="0.25">
      <c r="A32">
        <f t="shared" si="16"/>
        <v>4.4000000000000012</v>
      </c>
      <c r="B32">
        <f t="shared" si="0"/>
        <v>0.51578386849981739</v>
      </c>
      <c r="C32">
        <f t="shared" si="1"/>
        <v>0.28214970313245757</v>
      </c>
      <c r="D32">
        <f t="shared" si="2"/>
        <v>0.15638553825719259</v>
      </c>
      <c r="E32">
        <f t="shared" si="3"/>
        <v>0.12576416487526498</v>
      </c>
      <c r="F32">
        <f t="shared" si="4"/>
        <v>1.5473516054994521</v>
      </c>
      <c r="G32">
        <f t="shared" si="5"/>
        <v>1.1095646962620005</v>
      </c>
      <c r="H32">
        <f t="shared" si="6"/>
        <v>0.15638553825719259</v>
      </c>
      <c r="I32">
        <f t="shared" si="7"/>
        <v>0.9531791580048079</v>
      </c>
      <c r="J32">
        <f t="shared" si="8"/>
        <v>2.5789193424990864</v>
      </c>
      <c r="K32">
        <f t="shared" si="9"/>
        <v>2.2296965634776429</v>
      </c>
      <c r="L32">
        <f t="shared" si="10"/>
        <v>0.15638553825719226</v>
      </c>
      <c r="M32">
        <f t="shared" si="11"/>
        <v>2.0733110252204505</v>
      </c>
      <c r="N32">
        <f t="shared" si="17"/>
        <v>5.1578386849981728</v>
      </c>
      <c r="O32">
        <f t="shared" si="18"/>
        <v>2.7213218514833839</v>
      </c>
      <c r="P32">
        <f t="shared" si="19"/>
        <v>0.15638553825719226</v>
      </c>
      <c r="Q32">
        <f t="shared" si="20"/>
        <v>2.5649363132261915</v>
      </c>
    </row>
    <row r="33" spans="1:17" x14ac:dyDescent="0.25">
      <c r="A33">
        <f t="shared" si="16"/>
        <v>4.6000000000000014</v>
      </c>
      <c r="B33">
        <f t="shared" si="0"/>
        <v>0.53922858979526367</v>
      </c>
      <c r="C33">
        <f t="shared" si="1"/>
        <v>0.29944909515343809</v>
      </c>
      <c r="D33">
        <f t="shared" si="2"/>
        <v>0.16280635345972783</v>
      </c>
      <c r="E33">
        <f t="shared" si="3"/>
        <v>0.13664274169371027</v>
      </c>
      <c r="F33">
        <f t="shared" si="4"/>
        <v>1.6176857693857909</v>
      </c>
      <c r="G33">
        <f t="shared" si="5"/>
        <v>1.1870918378295947</v>
      </c>
      <c r="H33">
        <f t="shared" si="6"/>
        <v>0.16280635345972772</v>
      </c>
      <c r="I33">
        <f t="shared" si="7"/>
        <v>1.024285484369867</v>
      </c>
      <c r="J33">
        <f t="shared" si="8"/>
        <v>2.696142948976318</v>
      </c>
      <c r="K33">
        <f t="shared" si="9"/>
        <v>2.3406738623919199</v>
      </c>
      <c r="L33">
        <f t="shared" si="10"/>
        <v>0.16280635345972749</v>
      </c>
      <c r="M33">
        <f t="shared" si="11"/>
        <v>2.1778675089321924</v>
      </c>
      <c r="N33">
        <f t="shared" si="17"/>
        <v>5.392285897952636</v>
      </c>
      <c r="O33">
        <f t="shared" si="18"/>
        <v>2.5805066132177674</v>
      </c>
      <c r="P33">
        <f t="shared" si="19"/>
        <v>0.16280635345972749</v>
      </c>
      <c r="Q33">
        <f t="shared" si="20"/>
        <v>2.4177002597580399</v>
      </c>
    </row>
    <row r="34" spans="1:17" x14ac:dyDescent="0.25">
      <c r="A34">
        <f t="shared" si="16"/>
        <v>4.8000000000000016</v>
      </c>
      <c r="B34">
        <f t="shared" si="0"/>
        <v>0.56267331109070995</v>
      </c>
      <c r="C34">
        <f t="shared" si="1"/>
        <v>0.31706514602097435</v>
      </c>
      <c r="D34">
        <f t="shared" si="2"/>
        <v>0.16917173707877531</v>
      </c>
      <c r="E34">
        <f t="shared" si="3"/>
        <v>0.14789340894219904</v>
      </c>
      <c r="F34">
        <f t="shared" si="4"/>
        <v>1.6880199332721295</v>
      </c>
      <c r="G34">
        <f t="shared" si="5"/>
        <v>1.2651057317244156</v>
      </c>
      <c r="H34">
        <f t="shared" si="6"/>
        <v>0.16917173707877498</v>
      </c>
      <c r="I34">
        <f t="shared" si="7"/>
        <v>1.0959339946456406</v>
      </c>
      <c r="J34">
        <f t="shared" si="8"/>
        <v>2.8133665554535496</v>
      </c>
      <c r="K34">
        <f t="shared" si="9"/>
        <v>2.4445055417051904</v>
      </c>
      <c r="L34">
        <f t="shared" si="10"/>
        <v>0.1691717370787752</v>
      </c>
      <c r="M34">
        <f t="shared" si="11"/>
        <v>2.2753338046264151</v>
      </c>
      <c r="N34">
        <f t="shared" si="17"/>
        <v>5.6267331109070993</v>
      </c>
      <c r="O34">
        <f t="shared" si="18"/>
        <v>2.4315832135827633</v>
      </c>
      <c r="P34">
        <f t="shared" si="19"/>
        <v>0.1691717370787752</v>
      </c>
      <c r="Q34">
        <f t="shared" si="20"/>
        <v>2.262411476503988</v>
      </c>
    </row>
    <row r="35" spans="1:17" x14ac:dyDescent="0.25">
      <c r="A35">
        <f t="shared" si="16"/>
        <v>5.0000000000000018</v>
      </c>
      <c r="B35">
        <f t="shared" si="0"/>
        <v>0.58611803238615623</v>
      </c>
      <c r="C35">
        <f t="shared" si="1"/>
        <v>0.3349885281924756</v>
      </c>
      <c r="D35">
        <f t="shared" si="2"/>
        <v>0.17548220167421069</v>
      </c>
      <c r="E35">
        <f t="shared" si="3"/>
        <v>0.15950632651826491</v>
      </c>
      <c r="F35">
        <f t="shared" si="4"/>
        <v>1.7583540971584684</v>
      </c>
      <c r="G35">
        <f t="shared" si="5"/>
        <v>1.3433628593104039</v>
      </c>
      <c r="H35">
        <f t="shared" si="6"/>
        <v>0.17548220167420525</v>
      </c>
      <c r="I35">
        <f t="shared" si="7"/>
        <v>1.1678806576361986</v>
      </c>
      <c r="J35">
        <f t="shared" si="8"/>
        <v>2.9305901619307808</v>
      </c>
      <c r="K35">
        <f t="shared" si="9"/>
        <v>2.540510078018857</v>
      </c>
      <c r="L35">
        <f t="shared" si="10"/>
        <v>0.17548220167421036</v>
      </c>
      <c r="M35">
        <f t="shared" si="11"/>
        <v>2.3650278763446466</v>
      </c>
      <c r="N35">
        <f t="shared" si="17"/>
        <v>5.8611803238615616</v>
      </c>
      <c r="O35">
        <f t="shared" si="18"/>
        <v>2.2814157350478084</v>
      </c>
      <c r="P35">
        <f t="shared" si="19"/>
        <v>0.17548220167421036</v>
      </c>
      <c r="Q35">
        <f t="shared" si="20"/>
        <v>2.105933533373598</v>
      </c>
    </row>
    <row r="36" spans="1:17" x14ac:dyDescent="0.25">
      <c r="A36">
        <f t="shared" si="16"/>
        <v>5.200000000000002</v>
      </c>
      <c r="B36">
        <f t="shared" si="0"/>
        <v>0.6095627536816024</v>
      </c>
      <c r="C36">
        <f t="shared" si="1"/>
        <v>0.35320989209685294</v>
      </c>
      <c r="D36">
        <f t="shared" si="2"/>
        <v>0.18173825485726725</v>
      </c>
      <c r="E36">
        <f t="shared" si="3"/>
        <v>0.17147163723958569</v>
      </c>
      <c r="F36">
        <f t="shared" si="4"/>
        <v>1.8286882610448072</v>
      </c>
      <c r="G36">
        <f t="shared" si="5"/>
        <v>1.421622645603458</v>
      </c>
      <c r="H36">
        <f t="shared" si="6"/>
        <v>0.18173825485726725</v>
      </c>
      <c r="I36">
        <f t="shared" si="7"/>
        <v>1.2398843907461907</v>
      </c>
      <c r="J36">
        <f t="shared" si="8"/>
        <v>3.047813768408012</v>
      </c>
      <c r="K36">
        <f t="shared" si="9"/>
        <v>2.6280969740607212</v>
      </c>
      <c r="L36">
        <f t="shared" si="10"/>
        <v>0.18173825485726713</v>
      </c>
      <c r="M36">
        <f t="shared" si="11"/>
        <v>2.4463587192034542</v>
      </c>
      <c r="N36">
        <f t="shared" si="17"/>
        <v>6.095627536816024</v>
      </c>
      <c r="O36">
        <f t="shared" si="18"/>
        <v>2.136493498868524</v>
      </c>
      <c r="P36">
        <f t="shared" si="19"/>
        <v>0.18173825485726713</v>
      </c>
      <c r="Q36">
        <f t="shared" si="20"/>
        <v>1.954755244011257</v>
      </c>
    </row>
    <row r="37" spans="1:17" x14ac:dyDescent="0.25">
      <c r="A37">
        <f t="shared" si="16"/>
        <v>5.4000000000000021</v>
      </c>
      <c r="B37">
        <f t="shared" si="0"/>
        <v>0.63300747497704879</v>
      </c>
      <c r="C37">
        <f t="shared" si="1"/>
        <v>0.37171987022980701</v>
      </c>
      <c r="D37">
        <f t="shared" si="2"/>
        <v>0.18794039933977391</v>
      </c>
      <c r="E37">
        <f t="shared" si="3"/>
        <v>0.1837794708900331</v>
      </c>
      <c r="F37">
        <f t="shared" si="4"/>
        <v>1.8990224249311458</v>
      </c>
      <c r="G37">
        <f t="shared" si="5"/>
        <v>1.4996482723966054</v>
      </c>
      <c r="H37">
        <f t="shared" si="6"/>
        <v>0.18794039933977791</v>
      </c>
      <c r="I37">
        <f t="shared" si="7"/>
        <v>1.3117078730568275</v>
      </c>
      <c r="J37">
        <f t="shared" si="8"/>
        <v>3.1650373748852432</v>
      </c>
      <c r="K37">
        <f t="shared" si="9"/>
        <v>2.7067706792369233</v>
      </c>
      <c r="L37">
        <f t="shared" si="10"/>
        <v>0.18794039933977802</v>
      </c>
      <c r="M37">
        <f t="shared" si="11"/>
        <v>2.5188302798971454</v>
      </c>
      <c r="N37">
        <f t="shared" si="17"/>
        <v>6.3300747497704863</v>
      </c>
      <c r="O37">
        <f t="shared" si="18"/>
        <v>2.0026719927437213</v>
      </c>
      <c r="P37">
        <f t="shared" si="19"/>
        <v>0.18794039933977802</v>
      </c>
      <c r="Q37">
        <f t="shared" si="20"/>
        <v>1.8147315934039434</v>
      </c>
    </row>
    <row r="38" spans="1:17" x14ac:dyDescent="0.25">
      <c r="A38">
        <f t="shared" si="16"/>
        <v>5.6000000000000023</v>
      </c>
      <c r="B38">
        <f t="shared" si="0"/>
        <v>0.65645219627249496</v>
      </c>
      <c r="C38">
        <f t="shared" si="1"/>
        <v>0.39050908121360894</v>
      </c>
      <c r="D38">
        <f t="shared" si="2"/>
        <v>0.19408913298285912</v>
      </c>
      <c r="E38">
        <f t="shared" si="3"/>
        <v>0.19641994823074982</v>
      </c>
      <c r="F38">
        <f t="shared" si="4"/>
        <v>1.9693565888174847</v>
      </c>
      <c r="G38">
        <f t="shared" si="5"/>
        <v>1.5772074662882263</v>
      </c>
      <c r="H38">
        <f t="shared" si="6"/>
        <v>0.1940891329828569</v>
      </c>
      <c r="I38">
        <f t="shared" si="7"/>
        <v>1.3831183333053694</v>
      </c>
      <c r="J38">
        <f t="shared" si="8"/>
        <v>3.2822609813624744</v>
      </c>
      <c r="K38">
        <f t="shared" si="9"/>
        <v>2.7761334437663789</v>
      </c>
      <c r="L38">
        <f t="shared" si="10"/>
        <v>0.19408913298285679</v>
      </c>
      <c r="M38">
        <f t="shared" si="11"/>
        <v>2.5820443107835223</v>
      </c>
      <c r="N38">
        <f t="shared" si="17"/>
        <v>6.5645219627249487</v>
      </c>
      <c r="O38">
        <f t="shared" si="18"/>
        <v>1.8849525759248587</v>
      </c>
      <c r="P38">
        <f t="shared" si="19"/>
        <v>0.19408913298285679</v>
      </c>
      <c r="Q38">
        <f t="shared" si="20"/>
        <v>1.690863442942002</v>
      </c>
    </row>
    <row r="39" spans="1:17" x14ac:dyDescent="0.25">
      <c r="A39">
        <f t="shared" si="16"/>
        <v>5.8000000000000025</v>
      </c>
      <c r="B39">
        <f t="shared" si="0"/>
        <v>0.67989691756794124</v>
      </c>
      <c r="C39">
        <f t="shared" si="1"/>
        <v>0.40956813381989399</v>
      </c>
      <c r="D39">
        <f t="shared" si="2"/>
        <v>0.20018494884514515</v>
      </c>
      <c r="E39">
        <f t="shared" si="3"/>
        <v>0.20938318497474884</v>
      </c>
      <c r="F39">
        <f t="shared" si="4"/>
        <v>2.0396907527038231</v>
      </c>
      <c r="G39">
        <f t="shared" si="5"/>
        <v>1.6540732589023106</v>
      </c>
      <c r="H39">
        <f t="shared" si="6"/>
        <v>0.20018494884514659</v>
      </c>
      <c r="I39">
        <f t="shared" si="7"/>
        <v>1.453888310057164</v>
      </c>
      <c r="J39">
        <f t="shared" si="8"/>
        <v>3.3994845878397055</v>
      </c>
      <c r="K39">
        <f t="shared" si="9"/>
        <v>2.8358870948639963</v>
      </c>
      <c r="L39">
        <f t="shared" si="10"/>
        <v>0.2001849488451467</v>
      </c>
      <c r="M39">
        <f t="shared" si="11"/>
        <v>2.6357021460188497</v>
      </c>
      <c r="N39">
        <f t="shared" si="17"/>
        <v>6.7989691756794111</v>
      </c>
      <c r="O39">
        <f t="shared" si="18"/>
        <v>1.787309326822017</v>
      </c>
      <c r="P39">
        <f t="shared" si="19"/>
        <v>0.2001849488451467</v>
      </c>
      <c r="Q39">
        <f t="shared" si="20"/>
        <v>1.5871243779768704</v>
      </c>
    </row>
    <row r="40" spans="1:17" x14ac:dyDescent="0.25">
      <c r="A40">
        <f t="shared" si="16"/>
        <v>6.0000000000000027</v>
      </c>
      <c r="B40">
        <f t="shared" ref="B40:B71" si="21">2*PI()*(C$3-1)*$A40/C$2</f>
        <v>0.70334163886338752</v>
      </c>
      <c r="C40">
        <f t="shared" ref="C40:C71" si="22">2-4*EXP(-1*B40*C$5)*((COS(C$6)/B40*SIN(B40-C$6)+((COS(C$6)/B40)^2*COS(B40-2*C$6))))+4*((COS(C$6)/B40)^2*COS(2*C$6))</f>
        <v>0.42888763095407789</v>
      </c>
      <c r="D40">
        <f t="shared" ref="D40:D71" si="23">1+(EXP(-2*B40*C$5)*(2*B40*C$5+1)-1)/(2*B40^2*C$5^2)</f>
        <v>0.20622833523053119</v>
      </c>
      <c r="E40">
        <f t="shared" ref="E40:E71" si="24">C40-D40</f>
        <v>0.2226592957235467</v>
      </c>
      <c r="F40">
        <f t="shared" ref="F40:F71" si="25">2*PI()*(G$3-1)*$A40/G$2</f>
        <v>2.1100249165901621</v>
      </c>
      <c r="G40">
        <f t="shared" ref="G40:G71" si="26">2-4*EXP(-1*F40*G$5)*((COS(G$6)/F40*SIN(F40-G$6)+((COS(G$6)/F40)^2*COS(F40-2*G$6))))+4*((COS(G$6)/F40)^2*COS(2*G$6))</f>
        <v>1.7300247167348011</v>
      </c>
      <c r="H40">
        <f t="shared" ref="H40:H71" si="27">1+(EXP(-2*F40*G$5)*(2*F40*G$5+1)-1)/(2*F40^2*G$5^2)</f>
        <v>0.20622833523053097</v>
      </c>
      <c r="I40">
        <f t="shared" ref="I40:I71" si="28">G40-H40</f>
        <v>1.5237963815042701</v>
      </c>
      <c r="J40">
        <f t="shared" ref="J40:J71" si="29">2*PI()*(K$3-1)*$A40/K$2</f>
        <v>3.5167081943169372</v>
      </c>
      <c r="K40">
        <f t="shared" ref="K40:K71" si="30">2-4*EXP(-1*J40*K$5)*((COS(K$6)/J40*SIN(J40-K$6)+((COS(K$6)/J40)^2*COS(J40-2*K$6))))+4*((COS(K$6)/J40)^2*COS(2*K$6))</f>
        <v>2.8858337355336428</v>
      </c>
      <c r="L40">
        <f t="shared" ref="L40:L71" si="31">1+(EXP(-2*J40*K$5)*(2*J40*K$5+1)-1)/(2*J40^2*K$5^2)</f>
        <v>0.20622833523053097</v>
      </c>
      <c r="M40">
        <f t="shared" ref="M40:M71" si="32">K40-L40</f>
        <v>2.679605400303112</v>
      </c>
      <c r="N40">
        <f t="shared" ref="N40:N55" si="33">2*PI()*(O$3-1)*$A40/O$2</f>
        <v>7.0334163886338743</v>
      </c>
      <c r="O40">
        <f t="shared" ref="O40:O55" si="34">2-4*EXP(-1*N40*O$5)*((COS(O$6)/N40*SIN(N40-O$6)+((COS(O$6)/N40)^2*COS(N40-2*O$6))))+4*((COS(O$6)/N40)^2*COS(2*O$6))</f>
        <v>1.7125689873450705</v>
      </c>
      <c r="P40">
        <f t="shared" ref="P40:P55" si="35">1+(EXP(-2*N40*O$5)*(2*N40*O$5+1)-1)/(2*N40^2*O$5^2)</f>
        <v>0.20622833523053097</v>
      </c>
      <c r="Q40">
        <f t="shared" ref="Q40:Q55" si="36">O40-P40</f>
        <v>1.5063406521145395</v>
      </c>
    </row>
    <row r="41" spans="1:17" x14ac:dyDescent="0.25">
      <c r="A41">
        <f t="shared" si="16"/>
        <v>6.2000000000000028</v>
      </c>
      <c r="B41">
        <f t="shared" si="21"/>
        <v>0.7267863601588338</v>
      </c>
      <c r="C41">
        <f t="shared" si="22"/>
        <v>0.44845817359997042</v>
      </c>
      <c r="D41">
        <f t="shared" si="23"/>
        <v>0.21221977573538808</v>
      </c>
      <c r="E41">
        <f t="shared" si="24"/>
        <v>0.23623839786458234</v>
      </c>
      <c r="F41">
        <f t="shared" si="25"/>
        <v>2.1803590804765007</v>
      </c>
      <c r="G41">
        <f t="shared" si="26"/>
        <v>1.8048476382137917</v>
      </c>
      <c r="H41">
        <f t="shared" si="27"/>
        <v>0.2122197757353893</v>
      </c>
      <c r="I41">
        <f t="shared" si="28"/>
        <v>1.5926278624784023</v>
      </c>
      <c r="J41">
        <f t="shared" si="29"/>
        <v>3.6339318007941683</v>
      </c>
      <c r="K41">
        <f t="shared" si="30"/>
        <v>2.9258753784264986</v>
      </c>
      <c r="L41">
        <f t="shared" si="31"/>
        <v>0.2122197757353893</v>
      </c>
      <c r="M41">
        <f t="shared" si="32"/>
        <v>2.7136556026911092</v>
      </c>
      <c r="N41">
        <f t="shared" si="33"/>
        <v>7.2678636015883367</v>
      </c>
      <c r="O41">
        <f t="shared" si="34"/>
        <v>1.6623473466063989</v>
      </c>
      <c r="P41">
        <f t="shared" si="35"/>
        <v>0.2122197757353893</v>
      </c>
      <c r="Q41">
        <f t="shared" si="36"/>
        <v>1.4501275708710097</v>
      </c>
    </row>
    <row r="42" spans="1:17" x14ac:dyDescent="0.25">
      <c r="A42">
        <f t="shared" si="16"/>
        <v>6.400000000000003</v>
      </c>
      <c r="B42">
        <f t="shared" si="21"/>
        <v>0.75023108145427997</v>
      </c>
      <c r="C42">
        <f t="shared" si="22"/>
        <v>0.4682703647232751</v>
      </c>
      <c r="D42">
        <f t="shared" si="23"/>
        <v>0.21815974929536208</v>
      </c>
      <c r="E42">
        <f t="shared" si="24"/>
        <v>0.25011061542791302</v>
      </c>
      <c r="F42">
        <f t="shared" si="25"/>
        <v>2.2506932443628398</v>
      </c>
      <c r="G42">
        <f t="shared" si="26"/>
        <v>1.8783352157228868</v>
      </c>
      <c r="H42">
        <f t="shared" si="27"/>
        <v>0.21815974929536197</v>
      </c>
      <c r="I42">
        <f t="shared" si="28"/>
        <v>1.6601754664275248</v>
      </c>
      <c r="J42">
        <f t="shared" si="29"/>
        <v>3.7511554072714</v>
      </c>
      <c r="K42">
        <f t="shared" si="30"/>
        <v>2.9560125387818545</v>
      </c>
      <c r="L42">
        <f t="shared" si="31"/>
        <v>0.21815974929536197</v>
      </c>
      <c r="M42">
        <f t="shared" si="32"/>
        <v>2.7378527894864924</v>
      </c>
      <c r="N42">
        <f t="shared" si="33"/>
        <v>7.5023108145427999</v>
      </c>
      <c r="O42">
        <f t="shared" si="34"/>
        <v>1.6370427210907659</v>
      </c>
      <c r="P42">
        <f t="shared" si="35"/>
        <v>0.21815974929536197</v>
      </c>
      <c r="Q42">
        <f t="shared" si="36"/>
        <v>1.4188829717954039</v>
      </c>
    </row>
    <row r="43" spans="1:17" x14ac:dyDescent="0.25">
      <c r="A43">
        <f t="shared" si="16"/>
        <v>6.6000000000000032</v>
      </c>
      <c r="B43">
        <f t="shared" si="21"/>
        <v>0.77367580274972625</v>
      </c>
      <c r="C43">
        <f t="shared" si="22"/>
        <v>0.48831481313264913</v>
      </c>
      <c r="D43">
        <f t="shared" si="23"/>
        <v>0.2240487302316414</v>
      </c>
      <c r="E43">
        <f t="shared" si="24"/>
        <v>0.26426608290100773</v>
      </c>
      <c r="F43">
        <f t="shared" si="25"/>
        <v>2.3210274082491784</v>
      </c>
      <c r="G43">
        <f t="shared" si="26"/>
        <v>1.9502886605056062</v>
      </c>
      <c r="H43">
        <f t="shared" si="27"/>
        <v>0.22404873023163985</v>
      </c>
      <c r="I43">
        <f t="shared" si="28"/>
        <v>1.7262399302739664</v>
      </c>
      <c r="J43">
        <f t="shared" si="29"/>
        <v>3.8683790137486311</v>
      </c>
      <c r="K43">
        <f t="shared" si="30"/>
        <v>2.9763418215681372</v>
      </c>
      <c r="L43">
        <f t="shared" si="31"/>
        <v>0.22404873023163996</v>
      </c>
      <c r="M43">
        <f t="shared" si="32"/>
        <v>2.7522930913364974</v>
      </c>
      <c r="N43">
        <f t="shared" si="33"/>
        <v>7.7367580274972623</v>
      </c>
      <c r="O43">
        <f t="shared" si="34"/>
        <v>1.6358845560813133</v>
      </c>
      <c r="P43">
        <f t="shared" si="35"/>
        <v>0.22404873023163996</v>
      </c>
      <c r="Q43">
        <f t="shared" si="36"/>
        <v>1.4118358258496735</v>
      </c>
    </row>
    <row r="44" spans="1:17" x14ac:dyDescent="0.25">
      <c r="A44">
        <f t="shared" si="16"/>
        <v>6.8000000000000034</v>
      </c>
      <c r="B44">
        <f t="shared" si="21"/>
        <v>0.79712052404517253</v>
      </c>
      <c r="C44">
        <f t="shared" si="22"/>
        <v>0.50858213729701163</v>
      </c>
      <c r="D44">
        <f t="shared" si="23"/>
        <v>0.22988718829678412</v>
      </c>
      <c r="E44">
        <f t="shared" si="24"/>
        <v>0.27869494900022751</v>
      </c>
      <c r="F44">
        <f t="shared" si="25"/>
        <v>2.3913615721355175</v>
      </c>
      <c r="G44">
        <f t="shared" si="26"/>
        <v>2.0205177885436569</v>
      </c>
      <c r="H44">
        <f t="shared" si="27"/>
        <v>0.22988718829678678</v>
      </c>
      <c r="I44">
        <f t="shared" si="28"/>
        <v>1.7906306002468702</v>
      </c>
      <c r="J44">
        <f t="shared" si="29"/>
        <v>3.9856026202258623</v>
      </c>
      <c r="K44">
        <f t="shared" si="30"/>
        <v>2.9870525484619566</v>
      </c>
      <c r="L44">
        <f t="shared" si="31"/>
        <v>0.22988718829678667</v>
      </c>
      <c r="M44">
        <f t="shared" si="32"/>
        <v>2.7571653601651698</v>
      </c>
      <c r="N44">
        <f t="shared" si="33"/>
        <v>7.9712052404517246</v>
      </c>
      <c r="O44">
        <f t="shared" si="34"/>
        <v>1.65703271531186</v>
      </c>
      <c r="P44">
        <f t="shared" si="35"/>
        <v>0.22988718829678667</v>
      </c>
      <c r="Q44">
        <f t="shared" si="36"/>
        <v>1.4271455270150732</v>
      </c>
    </row>
    <row r="45" spans="1:17" x14ac:dyDescent="0.25">
      <c r="A45">
        <f t="shared" si="16"/>
        <v>7.0000000000000036</v>
      </c>
      <c r="B45">
        <f t="shared" si="21"/>
        <v>0.82056524534061881</v>
      </c>
      <c r="C45">
        <f t="shared" si="22"/>
        <v>0.52906296911788697</v>
      </c>
      <c r="D45">
        <f t="shared" si="23"/>
        <v>0.23567558872008654</v>
      </c>
      <c r="E45">
        <f t="shared" si="24"/>
        <v>0.29338738039780043</v>
      </c>
      <c r="F45">
        <f t="shared" si="25"/>
        <v>2.4616957360218561</v>
      </c>
      <c r="G45">
        <f t="shared" si="26"/>
        <v>2.0888415656822272</v>
      </c>
      <c r="H45">
        <f t="shared" si="27"/>
        <v>0.23567558872008487</v>
      </c>
      <c r="I45">
        <f t="shared" si="28"/>
        <v>1.8531659769621425</v>
      </c>
      <c r="J45">
        <f t="shared" si="29"/>
        <v>4.1028262267030939</v>
      </c>
      <c r="K45">
        <f t="shared" si="30"/>
        <v>2.9884224801305908</v>
      </c>
      <c r="L45">
        <f t="shared" si="31"/>
        <v>0.23567558872008654</v>
      </c>
      <c r="M45">
        <f t="shared" si="32"/>
        <v>2.7527468914105042</v>
      </c>
      <c r="N45">
        <f t="shared" si="33"/>
        <v>8.2056524534061879</v>
      </c>
      <c r="O45">
        <f t="shared" si="34"/>
        <v>1.6977208523527967</v>
      </c>
      <c r="P45">
        <f t="shared" si="35"/>
        <v>0.23567558872008654</v>
      </c>
      <c r="Q45">
        <f t="shared" si="36"/>
        <v>1.4620452636327101</v>
      </c>
    </row>
    <row r="46" spans="1:17" x14ac:dyDescent="0.25">
      <c r="A46">
        <f t="shared" si="16"/>
        <v>7.2000000000000037</v>
      </c>
      <c r="B46">
        <f t="shared" si="21"/>
        <v>0.84400996663606498</v>
      </c>
      <c r="C46">
        <f t="shared" si="22"/>
        <v>0.54974795765555218</v>
      </c>
      <c r="D46">
        <f t="shared" si="23"/>
        <v>0.24141439225245398</v>
      </c>
      <c r="E46">
        <f t="shared" si="24"/>
        <v>0.3083335654030982</v>
      </c>
      <c r="F46">
        <f t="shared" si="25"/>
        <v>2.5320298999081947</v>
      </c>
      <c r="G46">
        <f t="shared" si="26"/>
        <v>2.1550886104605582</v>
      </c>
      <c r="H46">
        <f t="shared" si="27"/>
        <v>0.24141439225245387</v>
      </c>
      <c r="I46">
        <f t="shared" si="28"/>
        <v>1.9136742182081043</v>
      </c>
      <c r="J46">
        <f t="shared" si="29"/>
        <v>4.2200498331803251</v>
      </c>
      <c r="K46">
        <f t="shared" si="30"/>
        <v>2.9808126983168242</v>
      </c>
      <c r="L46">
        <f t="shared" si="31"/>
        <v>0.24141439225245398</v>
      </c>
      <c r="M46">
        <f t="shared" si="32"/>
        <v>2.7393983060643703</v>
      </c>
      <c r="N46">
        <f t="shared" si="33"/>
        <v>8.4400996663606502</v>
      </c>
      <c r="O46">
        <f t="shared" si="34"/>
        <v>1.7544354616128446</v>
      </c>
      <c r="P46">
        <f t="shared" si="35"/>
        <v>0.24141439225245398</v>
      </c>
      <c r="Q46">
        <f t="shared" si="36"/>
        <v>1.5130210693603905</v>
      </c>
    </row>
    <row r="47" spans="1:17" x14ac:dyDescent="0.25">
      <c r="A47">
        <f t="shared" si="16"/>
        <v>7.4000000000000039</v>
      </c>
      <c r="B47">
        <f t="shared" si="21"/>
        <v>0.86745468793151137</v>
      </c>
      <c r="C47">
        <f t="shared" si="22"/>
        <v>0.57062777280779553</v>
      </c>
      <c r="D47">
        <f t="shared" si="23"/>
        <v>0.24710405521085921</v>
      </c>
      <c r="E47">
        <f t="shared" si="24"/>
        <v>0.32352371759693632</v>
      </c>
      <c r="F47">
        <f t="shared" si="25"/>
        <v>2.6023640637945333</v>
      </c>
      <c r="G47">
        <f t="shared" si="26"/>
        <v>2.2190976532949112</v>
      </c>
      <c r="H47">
        <f t="shared" si="27"/>
        <v>0.24710405521086121</v>
      </c>
      <c r="I47">
        <f t="shared" si="28"/>
        <v>1.9719935980840499</v>
      </c>
      <c r="J47">
        <f t="shared" si="29"/>
        <v>4.3372734396575563</v>
      </c>
      <c r="K47">
        <f t="shared" si="30"/>
        <v>2.9646617203735293</v>
      </c>
      <c r="L47">
        <f t="shared" si="31"/>
        <v>0.24710405521085899</v>
      </c>
      <c r="M47">
        <f t="shared" si="32"/>
        <v>2.7175576651626701</v>
      </c>
      <c r="N47">
        <f t="shared" si="33"/>
        <v>8.6745468793151126</v>
      </c>
      <c r="O47">
        <f t="shared" si="34"/>
        <v>1.8231208621184685</v>
      </c>
      <c r="P47">
        <f t="shared" si="35"/>
        <v>0.24710405521085899</v>
      </c>
      <c r="Q47">
        <f t="shared" si="36"/>
        <v>1.5760168069076095</v>
      </c>
    </row>
    <row r="48" spans="1:17" x14ac:dyDescent="0.25">
      <c r="A48">
        <f t="shared" ref="A48:A78" si="37">A47+0.2</f>
        <v>7.6000000000000041</v>
      </c>
      <c r="B48">
        <f t="shared" si="21"/>
        <v>0.89089940922695754</v>
      </c>
      <c r="C48">
        <f t="shared" si="22"/>
        <v>0.59169310894017535</v>
      </c>
      <c r="D48">
        <f t="shared" si="23"/>
        <v>0.25274502952233358</v>
      </c>
      <c r="E48">
        <f t="shared" si="24"/>
        <v>0.33894807941784177</v>
      </c>
      <c r="F48">
        <f t="shared" si="25"/>
        <v>2.6726982276808724</v>
      </c>
      <c r="G48">
        <f t="shared" si="26"/>
        <v>2.2807179508529924</v>
      </c>
      <c r="H48">
        <f t="shared" si="27"/>
        <v>0.25274502952233346</v>
      </c>
      <c r="I48">
        <f t="shared" si="28"/>
        <v>2.027972921330659</v>
      </c>
      <c r="J48">
        <f t="shared" si="29"/>
        <v>4.4544970461347875</v>
      </c>
      <c r="K48">
        <f t="shared" si="30"/>
        <v>2.9404789260794133</v>
      </c>
      <c r="L48">
        <f t="shared" si="31"/>
        <v>0.25274502952233335</v>
      </c>
      <c r="M48">
        <f t="shared" si="32"/>
        <v>2.6877338965570798</v>
      </c>
      <c r="N48">
        <f t="shared" si="33"/>
        <v>8.9089940922695749</v>
      </c>
      <c r="O48">
        <f t="shared" si="34"/>
        <v>1.8993995231041338</v>
      </c>
      <c r="P48">
        <f t="shared" si="35"/>
        <v>0.25274502952233335</v>
      </c>
      <c r="Q48">
        <f t="shared" si="36"/>
        <v>1.6466544935818006</v>
      </c>
    </row>
    <row r="49" spans="1:17" x14ac:dyDescent="0.25">
      <c r="A49">
        <f t="shared" si="37"/>
        <v>7.8000000000000043</v>
      </c>
      <c r="B49">
        <f t="shared" si="21"/>
        <v>0.91434413052240382</v>
      </c>
      <c r="C49">
        <f t="shared" si="22"/>
        <v>0.61293468846661936</v>
      </c>
      <c r="D49">
        <f t="shared" si="23"/>
        <v>0.25833776276749443</v>
      </c>
      <c r="E49">
        <f t="shared" si="24"/>
        <v>0.35459692569912493</v>
      </c>
      <c r="F49">
        <f t="shared" si="25"/>
        <v>2.743032391567211</v>
      </c>
      <c r="G49">
        <f t="shared" si="26"/>
        <v>2.339809654652993</v>
      </c>
      <c r="H49">
        <f t="shared" si="27"/>
        <v>0.25833776276749409</v>
      </c>
      <c r="I49">
        <f t="shared" si="28"/>
        <v>2.0814718918854989</v>
      </c>
      <c r="J49">
        <f t="shared" si="29"/>
        <v>4.5717206526120187</v>
      </c>
      <c r="K49">
        <f t="shared" si="30"/>
        <v>2.9088373827203795</v>
      </c>
      <c r="L49">
        <f t="shared" si="31"/>
        <v>0.25833776276749421</v>
      </c>
      <c r="M49">
        <f t="shared" si="32"/>
        <v>2.6504996199528854</v>
      </c>
      <c r="N49">
        <f t="shared" si="33"/>
        <v>9.1434413052240373</v>
      </c>
      <c r="O49">
        <f t="shared" si="34"/>
        <v>1.9787968214485798</v>
      </c>
      <c r="P49">
        <f t="shared" si="35"/>
        <v>0.25833776276749421</v>
      </c>
      <c r="Q49">
        <f t="shared" si="36"/>
        <v>1.7204590586810857</v>
      </c>
    </row>
    <row r="50" spans="1:17" x14ac:dyDescent="0.25">
      <c r="A50">
        <f t="shared" si="37"/>
        <v>8.0000000000000036</v>
      </c>
      <c r="B50">
        <f t="shared" si="21"/>
        <v>0.93778885181784999</v>
      </c>
      <c r="C50">
        <f t="shared" si="22"/>
        <v>0.63434326537933261</v>
      </c>
      <c r="D50">
        <f t="shared" si="23"/>
        <v>0.26388269822365962</v>
      </c>
      <c r="E50">
        <f t="shared" si="24"/>
        <v>0.37046056715567299</v>
      </c>
      <c r="F50">
        <f t="shared" si="25"/>
        <v>2.8133665554535496</v>
      </c>
      <c r="G50">
        <f t="shared" si="26"/>
        <v>2.3962441331158635</v>
      </c>
      <c r="H50">
        <f t="shared" si="27"/>
        <v>0.2638826982236594</v>
      </c>
      <c r="I50">
        <f t="shared" si="28"/>
        <v>2.132361434892204</v>
      </c>
      <c r="J50">
        <f t="shared" si="29"/>
        <v>4.6889442590892498</v>
      </c>
      <c r="K50">
        <f t="shared" si="30"/>
        <v>2.8703661594891381</v>
      </c>
      <c r="L50">
        <f t="shared" si="31"/>
        <v>0.26388269822365951</v>
      </c>
      <c r="M50">
        <f t="shared" si="32"/>
        <v>2.6064834612654786</v>
      </c>
      <c r="N50">
        <f t="shared" si="33"/>
        <v>9.3778885181784997</v>
      </c>
      <c r="O50">
        <f t="shared" si="34"/>
        <v>2.0569595259982849</v>
      </c>
      <c r="P50">
        <f t="shared" si="35"/>
        <v>0.26388269822365951</v>
      </c>
      <c r="Q50">
        <f t="shared" si="36"/>
        <v>1.7930768277746254</v>
      </c>
    </row>
    <row r="51" spans="1:17" x14ac:dyDescent="0.25">
      <c r="A51">
        <f t="shared" si="37"/>
        <v>8.2000000000000028</v>
      </c>
      <c r="B51">
        <f t="shared" si="21"/>
        <v>0.96123357311329616</v>
      </c>
      <c r="C51">
        <f t="shared" si="22"/>
        <v>0.65590962872695657</v>
      </c>
      <c r="D51">
        <f t="shared" si="23"/>
        <v>0.26938027490750605</v>
      </c>
      <c r="E51">
        <f t="shared" si="24"/>
        <v>0.38652935381945053</v>
      </c>
      <c r="F51">
        <f t="shared" si="25"/>
        <v>2.8837007193398878</v>
      </c>
      <c r="G51">
        <f t="shared" si="26"/>
        <v>2.4499042464954304</v>
      </c>
      <c r="H51">
        <f t="shared" si="27"/>
        <v>0.26938027490750582</v>
      </c>
      <c r="I51">
        <f t="shared" si="28"/>
        <v>2.1805239715879248</v>
      </c>
      <c r="J51">
        <f t="shared" si="29"/>
        <v>4.8061678655664801</v>
      </c>
      <c r="K51">
        <f t="shared" si="30"/>
        <v>2.8257422261989986</v>
      </c>
      <c r="L51">
        <f t="shared" si="31"/>
        <v>0.26938027490750482</v>
      </c>
      <c r="M51">
        <f t="shared" si="32"/>
        <v>2.5563619512914939</v>
      </c>
      <c r="N51">
        <f t="shared" si="33"/>
        <v>9.6123357311329602</v>
      </c>
      <c r="O51">
        <f t="shared" si="34"/>
        <v>2.1298580067700188</v>
      </c>
      <c r="P51">
        <f t="shared" si="35"/>
        <v>0.26938027490750482</v>
      </c>
      <c r="Q51">
        <f t="shared" si="36"/>
        <v>1.8604777318625141</v>
      </c>
    </row>
    <row r="52" spans="1:17" x14ac:dyDescent="0.25">
      <c r="A52">
        <f t="shared" si="37"/>
        <v>8.4000000000000021</v>
      </c>
      <c r="B52">
        <f t="shared" si="21"/>
        <v>0.98467829440874233</v>
      </c>
      <c r="C52">
        <f t="shared" si="22"/>
        <v>0.67762460603995267</v>
      </c>
      <c r="D52">
        <f t="shared" si="23"/>
        <v>0.27483092761730354</v>
      </c>
      <c r="E52">
        <f t="shared" si="24"/>
        <v>0.40279367842264913</v>
      </c>
      <c r="F52">
        <f t="shared" si="25"/>
        <v>2.9540348832262264</v>
      </c>
      <c r="G52">
        <f t="shared" si="26"/>
        <v>2.5006845743066681</v>
      </c>
      <c r="H52">
        <f t="shared" si="27"/>
        <v>0.27483092761730321</v>
      </c>
      <c r="I52">
        <f t="shared" si="28"/>
        <v>2.225853646689365</v>
      </c>
      <c r="J52">
        <f t="shared" si="29"/>
        <v>4.9233914720437104</v>
      </c>
      <c r="K52">
        <f t="shared" si="30"/>
        <v>2.7756820340997037</v>
      </c>
      <c r="L52">
        <f t="shared" si="31"/>
        <v>0.27483092761730299</v>
      </c>
      <c r="M52">
        <f t="shared" si="32"/>
        <v>2.5008511064824006</v>
      </c>
      <c r="N52">
        <f t="shared" si="33"/>
        <v>9.8467829440874208</v>
      </c>
      <c r="O52">
        <f t="shared" si="34"/>
        <v>2.193963318844478</v>
      </c>
      <c r="P52">
        <f t="shared" si="35"/>
        <v>0.27483092761730299</v>
      </c>
      <c r="Q52">
        <f t="shared" si="36"/>
        <v>1.9191323912271749</v>
      </c>
    </row>
    <row r="53" spans="1:17" x14ac:dyDescent="0.25">
      <c r="A53">
        <f t="shared" si="37"/>
        <v>8.6000000000000014</v>
      </c>
      <c r="B53">
        <f t="shared" si="21"/>
        <v>1.0081230157041883</v>
      </c>
      <c r="C53">
        <f t="shared" si="22"/>
        <v>0.69947906670228788</v>
      </c>
      <c r="D53">
        <f t="shared" si="23"/>
        <v>0.28023508697472099</v>
      </c>
      <c r="E53">
        <f t="shared" si="24"/>
        <v>0.41924397972756688</v>
      </c>
      <c r="F53">
        <f t="shared" si="25"/>
        <v>3.0243690471125646</v>
      </c>
      <c r="G53">
        <f t="shared" si="26"/>
        <v>2.5484915950670368</v>
      </c>
      <c r="H53">
        <f t="shared" si="27"/>
        <v>0.28023508697472077</v>
      </c>
      <c r="I53">
        <f t="shared" si="28"/>
        <v>2.2682565080923158</v>
      </c>
      <c r="J53">
        <f t="shared" si="29"/>
        <v>5.0406150785209416</v>
      </c>
      <c r="K53">
        <f t="shared" si="30"/>
        <v>2.7209328782113364</v>
      </c>
      <c r="L53">
        <f t="shared" si="31"/>
        <v>0.28023508697472077</v>
      </c>
      <c r="M53">
        <f t="shared" si="32"/>
        <v>2.4406977912366159</v>
      </c>
      <c r="N53">
        <f t="shared" si="33"/>
        <v>10.081230157041883</v>
      </c>
      <c r="O53">
        <f t="shared" si="34"/>
        <v>2.2463918423412053</v>
      </c>
      <c r="P53">
        <f t="shared" si="35"/>
        <v>0.28023508697472077</v>
      </c>
      <c r="Q53">
        <f t="shared" si="36"/>
        <v>1.9661567553664845</v>
      </c>
    </row>
    <row r="54" spans="1:17" x14ac:dyDescent="0.25">
      <c r="A54">
        <f t="shared" si="37"/>
        <v>8.8000000000000007</v>
      </c>
      <c r="B54">
        <f t="shared" si="21"/>
        <v>1.0315677369996346</v>
      </c>
      <c r="C54">
        <f t="shared" si="22"/>
        <v>0.72146392526843961</v>
      </c>
      <c r="D54">
        <f t="shared" si="23"/>
        <v>0.28559317946619678</v>
      </c>
      <c r="E54">
        <f t="shared" si="24"/>
        <v>0.43587074580224283</v>
      </c>
      <c r="F54">
        <f t="shared" si="25"/>
        <v>3.0947032109989032</v>
      </c>
      <c r="G54">
        <f t="shared" si="26"/>
        <v>2.5932438183585274</v>
      </c>
      <c r="H54">
        <f t="shared" si="27"/>
        <v>0.28559317946619678</v>
      </c>
      <c r="I54">
        <f t="shared" si="28"/>
        <v>2.3076506388923308</v>
      </c>
      <c r="J54">
        <f t="shared" si="29"/>
        <v>5.1578386849981719</v>
      </c>
      <c r="K54">
        <f t="shared" si="30"/>
        <v>2.6622641410579466</v>
      </c>
      <c r="L54">
        <f t="shared" si="31"/>
        <v>0.28559317946619667</v>
      </c>
      <c r="M54">
        <f t="shared" si="32"/>
        <v>2.3766709615917501</v>
      </c>
      <c r="N54">
        <f t="shared" si="33"/>
        <v>10.315677369996344</v>
      </c>
      <c r="O54">
        <f t="shared" si="34"/>
        <v>2.2850119859273561</v>
      </c>
      <c r="P54">
        <f t="shared" si="35"/>
        <v>0.28559317946619667</v>
      </c>
      <c r="Q54">
        <f t="shared" si="36"/>
        <v>1.9994188064611595</v>
      </c>
    </row>
    <row r="55" spans="1:17" x14ac:dyDescent="0.25">
      <c r="A55">
        <f t="shared" si="37"/>
        <v>9</v>
      </c>
      <c r="B55">
        <f t="shared" si="21"/>
        <v>1.0550124582950808</v>
      </c>
      <c r="C55">
        <f t="shared" si="22"/>
        <v>0.74357014472484817</v>
      </c>
      <c r="D55">
        <f t="shared" si="23"/>
        <v>0.29090562748391147</v>
      </c>
      <c r="E55">
        <f t="shared" si="24"/>
        <v>0.4526645172409367</v>
      </c>
      <c r="F55">
        <f t="shared" si="25"/>
        <v>3.1650373748852418</v>
      </c>
      <c r="G55">
        <f t="shared" si="26"/>
        <v>2.6348718694081059</v>
      </c>
      <c r="H55">
        <f t="shared" si="27"/>
        <v>0.2909056274839128</v>
      </c>
      <c r="I55">
        <f t="shared" si="28"/>
        <v>2.3439662419241931</v>
      </c>
      <c r="J55">
        <f t="shared" si="29"/>
        <v>5.275062291475404</v>
      </c>
      <c r="K55">
        <f t="shared" si="30"/>
        <v>2.600458517000551</v>
      </c>
      <c r="L55">
        <f t="shared" si="31"/>
        <v>0.29090562748391302</v>
      </c>
      <c r="M55">
        <f t="shared" si="32"/>
        <v>2.3095528895166382</v>
      </c>
      <c r="N55">
        <f t="shared" si="33"/>
        <v>10.550124582950808</v>
      </c>
      <c r="O55">
        <f t="shared" si="34"/>
        <v>2.3085094849792949</v>
      </c>
      <c r="P55">
        <f t="shared" si="35"/>
        <v>0.29090562748391302</v>
      </c>
      <c r="Q55">
        <f t="shared" si="36"/>
        <v>2.0176038574953816</v>
      </c>
    </row>
    <row r="56" spans="1:17" x14ac:dyDescent="0.25">
      <c r="A56">
        <f t="shared" si="37"/>
        <v>9.1999999999999993</v>
      </c>
      <c r="B56">
        <f t="shared" si="21"/>
        <v>1.0784571795905269</v>
      </c>
      <c r="C56">
        <f t="shared" si="22"/>
        <v>0.76578873969494721</v>
      </c>
      <c r="D56">
        <f t="shared" si="23"/>
        <v>0.29617284936633237</v>
      </c>
      <c r="E56">
        <f t="shared" si="24"/>
        <v>0.46961589032861484</v>
      </c>
      <c r="F56">
        <f t="shared" si="25"/>
        <v>3.2353715387715805</v>
      </c>
      <c r="G56">
        <f t="shared" si="26"/>
        <v>2.673318526570915</v>
      </c>
      <c r="H56">
        <f t="shared" si="27"/>
        <v>0.29617284936633215</v>
      </c>
      <c r="I56">
        <f t="shared" si="28"/>
        <v>2.3771456772045827</v>
      </c>
      <c r="J56">
        <f t="shared" si="29"/>
        <v>5.3922858979526342</v>
      </c>
      <c r="K56">
        <f t="shared" si="30"/>
        <v>2.5363033145676592</v>
      </c>
      <c r="L56">
        <f t="shared" si="31"/>
        <v>0.29617284936633215</v>
      </c>
      <c r="M56">
        <f t="shared" si="32"/>
        <v>2.240130465201327</v>
      </c>
      <c r="N56">
        <f t="shared" ref="N56:N71" si="38">2*PI()*(O$3-1)*$A56/O$2</f>
        <v>10.784571795905268</v>
      </c>
      <c r="O56">
        <f t="shared" ref="O56:O71" si="39">2-4*EXP(-1*N56*O$5)*((COS(O$6)/N56*SIN(N56-O$6)+((COS(O$6)/N56)^2*COS(N56-2*O$6))))+4*((COS(O$6)/N56)^2*COS(2*O$6))</f>
        <v>2.3164099433015735</v>
      </c>
      <c r="P56">
        <f t="shared" ref="P56:P71" si="40">1+(EXP(-2*N56*O$5)*(2*N56*O$5+1)-1)/(2*N56^2*O$5^2)</f>
        <v>0.29617284936633215</v>
      </c>
      <c r="Q56">
        <f t="shared" ref="Q56:Q71" si="41">O56-P56</f>
        <v>2.0202370939352412</v>
      </c>
    </row>
    <row r="57" spans="1:17" x14ac:dyDescent="0.25">
      <c r="A57">
        <f t="shared" si="37"/>
        <v>9.3999999999999986</v>
      </c>
      <c r="B57">
        <f t="shared" si="21"/>
        <v>1.101901900885973</v>
      </c>
      <c r="C57">
        <f t="shared" si="22"/>
        <v>0.78811077958693732</v>
      </c>
      <c r="D57">
        <f t="shared" si="23"/>
        <v>0.3013952594383339</v>
      </c>
      <c r="E57">
        <f t="shared" si="24"/>
        <v>0.48671552014860342</v>
      </c>
      <c r="F57">
        <f t="shared" si="25"/>
        <v>3.3057057026579186</v>
      </c>
      <c r="G57">
        <f t="shared" si="26"/>
        <v>2.7085387122830906</v>
      </c>
      <c r="H57">
        <f t="shared" si="27"/>
        <v>0.30139525943833534</v>
      </c>
      <c r="I57">
        <f t="shared" si="28"/>
        <v>2.4071434528447551</v>
      </c>
      <c r="J57">
        <f t="shared" si="29"/>
        <v>5.5095095044298645</v>
      </c>
      <c r="K57">
        <f t="shared" si="30"/>
        <v>2.4705819313010586</v>
      </c>
      <c r="L57">
        <f t="shared" si="31"/>
        <v>0.30139525943833523</v>
      </c>
      <c r="M57">
        <f t="shared" si="32"/>
        <v>2.1691866718627235</v>
      </c>
      <c r="N57">
        <f t="shared" si="38"/>
        <v>11.019019008859729</v>
      </c>
      <c r="O57">
        <f t="shared" si="39"/>
        <v>2.3090593743141783</v>
      </c>
      <c r="P57">
        <f t="shared" si="40"/>
        <v>0.30139525943833523</v>
      </c>
      <c r="Q57">
        <f t="shared" si="41"/>
        <v>2.0076641148758432</v>
      </c>
    </row>
    <row r="58" spans="1:17" x14ac:dyDescent="0.25">
      <c r="A58">
        <f t="shared" si="37"/>
        <v>9.5999999999999979</v>
      </c>
      <c r="B58">
        <f t="shared" si="21"/>
        <v>1.1253466221814192</v>
      </c>
      <c r="C58">
        <f t="shared" si="22"/>
        <v>0.81052739168352428</v>
      </c>
      <c r="D58">
        <f t="shared" si="23"/>
        <v>0.3065732680509482</v>
      </c>
      <c r="E58">
        <f t="shared" si="24"/>
        <v>0.50395412363257608</v>
      </c>
      <c r="F58">
        <f t="shared" si="25"/>
        <v>3.3760398665442573</v>
      </c>
      <c r="G58">
        <f t="shared" si="26"/>
        <v>2.7404994382287353</v>
      </c>
      <c r="H58">
        <f t="shared" si="27"/>
        <v>0.30657326805094787</v>
      </c>
      <c r="I58">
        <f t="shared" si="28"/>
        <v>2.4339261701777875</v>
      </c>
      <c r="J58">
        <f t="shared" si="29"/>
        <v>5.6267331109070957</v>
      </c>
      <c r="K58">
        <f t="shared" si="30"/>
        <v>2.4040655917280986</v>
      </c>
      <c r="L58">
        <f t="shared" si="31"/>
        <v>0.30657326805094787</v>
      </c>
      <c r="M58">
        <f t="shared" si="32"/>
        <v>2.0974923236771508</v>
      </c>
      <c r="N58">
        <f t="shared" si="38"/>
        <v>11.253466221814191</v>
      </c>
      <c r="O58">
        <f t="shared" si="39"/>
        <v>2.2875654926571389</v>
      </c>
      <c r="P58">
        <f t="shared" si="40"/>
        <v>0.30657326805094787</v>
      </c>
      <c r="Q58">
        <f t="shared" si="41"/>
        <v>1.9809922246061911</v>
      </c>
    </row>
    <row r="59" spans="1:17" x14ac:dyDescent="0.25">
      <c r="A59">
        <f t="shared" si="37"/>
        <v>9.7999999999999972</v>
      </c>
      <c r="B59">
        <f t="shared" si="21"/>
        <v>1.1487913434768655</v>
      </c>
      <c r="C59">
        <f t="shared" si="22"/>
        <v>0.83302976417285191</v>
      </c>
      <c r="D59">
        <f t="shared" si="23"/>
        <v>0.31170728162067352</v>
      </c>
      <c r="E59">
        <f t="shared" si="24"/>
        <v>0.52132248255217839</v>
      </c>
      <c r="F59">
        <f t="shared" si="25"/>
        <v>3.4463740304305954</v>
      </c>
      <c r="G59">
        <f t="shared" si="26"/>
        <v>2.7691797056377547</v>
      </c>
      <c r="H59">
        <f t="shared" si="27"/>
        <v>0.31170728162067252</v>
      </c>
      <c r="I59">
        <f t="shared" si="28"/>
        <v>2.457472424017082</v>
      </c>
      <c r="J59">
        <f t="shared" si="29"/>
        <v>5.743956717384326</v>
      </c>
      <c r="K59">
        <f t="shared" si="30"/>
        <v>2.3375054342027908</v>
      </c>
      <c r="L59">
        <f t="shared" si="31"/>
        <v>0.31170728162067252</v>
      </c>
      <c r="M59">
        <f t="shared" si="32"/>
        <v>2.0257981525821185</v>
      </c>
      <c r="N59">
        <f t="shared" si="38"/>
        <v>11.487913434768652</v>
      </c>
      <c r="O59">
        <f t="shared" si="39"/>
        <v>2.2537042975590196</v>
      </c>
      <c r="P59">
        <f t="shared" si="40"/>
        <v>0.31170728162067252</v>
      </c>
      <c r="Q59">
        <f t="shared" si="41"/>
        <v>1.9419970159383471</v>
      </c>
    </row>
    <row r="60" spans="1:17" x14ac:dyDescent="0.25">
      <c r="A60">
        <f t="shared" si="37"/>
        <v>9.9999999999999964</v>
      </c>
      <c r="B60">
        <f t="shared" si="21"/>
        <v>1.1722360647723113</v>
      </c>
      <c r="C60">
        <f t="shared" si="22"/>
        <v>0.85560914911990782</v>
      </c>
      <c r="D60">
        <f t="shared" si="23"/>
        <v>0.31679770266841123</v>
      </c>
      <c r="E60">
        <f t="shared" si="24"/>
        <v>0.53881144645149659</v>
      </c>
      <c r="F60">
        <f t="shared" si="25"/>
        <v>3.516708194316934</v>
      </c>
      <c r="G60">
        <f t="shared" si="26"/>
        <v>2.7945703617972768</v>
      </c>
      <c r="H60">
        <f t="shared" si="27"/>
        <v>0.31679770266841123</v>
      </c>
      <c r="I60">
        <f t="shared" si="28"/>
        <v>2.4777726591288656</v>
      </c>
      <c r="J60">
        <f t="shared" si="29"/>
        <v>5.8611803238615572</v>
      </c>
      <c r="K60">
        <f t="shared" si="30"/>
        <v>2.271625026600804</v>
      </c>
      <c r="L60">
        <f t="shared" si="31"/>
        <v>0.31679770266841134</v>
      </c>
      <c r="M60">
        <f t="shared" si="32"/>
        <v>1.9548273239323928</v>
      </c>
      <c r="N60">
        <f t="shared" si="38"/>
        <v>11.722360647723114</v>
      </c>
      <c r="O60">
        <f t="shared" si="39"/>
        <v>2.2097979951778797</v>
      </c>
      <c r="P60">
        <f t="shared" si="40"/>
        <v>0.31679770266841134</v>
      </c>
      <c r="Q60">
        <f t="shared" si="41"/>
        <v>1.8930002925094684</v>
      </c>
    </row>
    <row r="61" spans="1:17" x14ac:dyDescent="0.25">
      <c r="A61">
        <f t="shared" si="37"/>
        <v>10.199999999999996</v>
      </c>
      <c r="B61">
        <f t="shared" si="21"/>
        <v>1.1956807860677576</v>
      </c>
      <c r="C61">
        <f t="shared" si="22"/>
        <v>0.87825686537773162</v>
      </c>
      <c r="D61">
        <f t="shared" si="23"/>
        <v>0.32184492985800217</v>
      </c>
      <c r="E61">
        <f t="shared" si="24"/>
        <v>0.55641193551972945</v>
      </c>
      <c r="F61">
        <f t="shared" si="25"/>
        <v>3.5870423582032727</v>
      </c>
      <c r="G61">
        <f t="shared" si="26"/>
        <v>2.8166739140186436</v>
      </c>
      <c r="H61">
        <f t="shared" si="27"/>
        <v>0.32184492985800195</v>
      </c>
      <c r="I61">
        <f t="shared" si="28"/>
        <v>2.4948289841606419</v>
      </c>
      <c r="J61">
        <f t="shared" si="29"/>
        <v>5.9784039303387875</v>
      </c>
      <c r="K61">
        <f t="shared" si="30"/>
        <v>2.2071133842910031</v>
      </c>
      <c r="L61">
        <f t="shared" si="31"/>
        <v>0.3218449298580025</v>
      </c>
      <c r="M61">
        <f t="shared" si="32"/>
        <v>1.8852684544330005</v>
      </c>
      <c r="N61">
        <f t="shared" si="38"/>
        <v>11.956807860677575</v>
      </c>
      <c r="O61">
        <f t="shared" si="39"/>
        <v>2.158571464857193</v>
      </c>
      <c r="P61">
        <f t="shared" si="40"/>
        <v>0.3218449298580025</v>
      </c>
      <c r="Q61">
        <f t="shared" si="41"/>
        <v>1.8367265349991904</v>
      </c>
    </row>
    <row r="62" spans="1:17" x14ac:dyDescent="0.25">
      <c r="A62">
        <f t="shared" si="37"/>
        <v>10.399999999999995</v>
      </c>
      <c r="B62">
        <f t="shared" si="21"/>
        <v>1.2191255073632039</v>
      </c>
      <c r="C62">
        <f t="shared" si="22"/>
        <v>0.90096430143775574</v>
      </c>
      <c r="D62">
        <f t="shared" si="23"/>
        <v>0.32684935803436299</v>
      </c>
      <c r="E62">
        <f t="shared" si="24"/>
        <v>0.57411494340339275</v>
      </c>
      <c r="F62">
        <f t="shared" si="25"/>
        <v>3.6573765220896108</v>
      </c>
      <c r="G62">
        <f t="shared" si="26"/>
        <v>2.8355043024539004</v>
      </c>
      <c r="H62">
        <f t="shared" si="27"/>
        <v>0.32684935803436332</v>
      </c>
      <c r="I62">
        <f t="shared" si="28"/>
        <v>2.5086549444195372</v>
      </c>
      <c r="J62">
        <f t="shared" si="29"/>
        <v>6.0956275368160187</v>
      </c>
      <c r="K62">
        <f t="shared" si="30"/>
        <v>2.1446185565297213</v>
      </c>
      <c r="L62">
        <f t="shared" si="31"/>
        <v>0.32684935803436344</v>
      </c>
      <c r="M62">
        <f t="shared" si="32"/>
        <v>1.8177691984953579</v>
      </c>
      <c r="N62">
        <f t="shared" si="38"/>
        <v>12.191255073632037</v>
      </c>
      <c r="O62">
        <f t="shared" si="39"/>
        <v>2.1029952391836457</v>
      </c>
      <c r="P62">
        <f t="shared" si="40"/>
        <v>0.32684935803436344</v>
      </c>
      <c r="Q62">
        <f t="shared" si="41"/>
        <v>1.7761458811492823</v>
      </c>
    </row>
    <row r="63" spans="1:17" x14ac:dyDescent="0.25">
      <c r="A63">
        <f t="shared" si="37"/>
        <v>10.599999999999994</v>
      </c>
      <c r="B63">
        <f t="shared" si="21"/>
        <v>1.24257022865865</v>
      </c>
      <c r="C63">
        <f t="shared" si="22"/>
        <v>0.92372291821867814</v>
      </c>
      <c r="D63">
        <f t="shared" si="23"/>
        <v>0.33181137826125018</v>
      </c>
      <c r="E63">
        <f t="shared" si="24"/>
        <v>0.59191153995742796</v>
      </c>
      <c r="F63">
        <f t="shared" si="25"/>
        <v>3.7277106859759495</v>
      </c>
      <c r="G63">
        <f t="shared" si="26"/>
        <v>2.8510866332997979</v>
      </c>
      <c r="H63">
        <f t="shared" si="27"/>
        <v>0.33181137826124985</v>
      </c>
      <c r="I63">
        <f t="shared" si="28"/>
        <v>2.519275255038548</v>
      </c>
      <c r="J63">
        <f t="shared" si="29"/>
        <v>6.2128511432932489</v>
      </c>
      <c r="K63">
        <f t="shared" si="30"/>
        <v>2.0847418395314947</v>
      </c>
      <c r="L63">
        <f t="shared" si="31"/>
        <v>0.33181137826124985</v>
      </c>
      <c r="M63">
        <f t="shared" si="32"/>
        <v>1.7529304612702448</v>
      </c>
      <c r="N63">
        <f t="shared" si="38"/>
        <v>12.425702286586498</v>
      </c>
      <c r="O63">
        <f t="shared" si="39"/>
        <v>2.0461233157902372</v>
      </c>
      <c r="P63">
        <f t="shared" si="40"/>
        <v>0.33181137826124985</v>
      </c>
      <c r="Q63">
        <f t="shared" si="41"/>
        <v>1.7143119375289873</v>
      </c>
    </row>
    <row r="64" spans="1:17" x14ac:dyDescent="0.25">
      <c r="A64">
        <f t="shared" si="37"/>
        <v>10.799999999999994</v>
      </c>
      <c r="B64">
        <f t="shared" si="21"/>
        <v>1.266014949954096</v>
      </c>
      <c r="C64">
        <f t="shared" si="22"/>
        <v>0.94652425179327571</v>
      </c>
      <c r="D64">
        <f t="shared" si="23"/>
        <v>0.33673137785863605</v>
      </c>
      <c r="E64">
        <f t="shared" si="24"/>
        <v>0.60979287393463966</v>
      </c>
      <c r="F64">
        <f t="shared" si="25"/>
        <v>3.7980448498622876</v>
      </c>
      <c r="G64">
        <f t="shared" si="26"/>
        <v>2.8634568740630719</v>
      </c>
      <c r="H64">
        <f t="shared" si="27"/>
        <v>0.33673137785863527</v>
      </c>
      <c r="I64">
        <f t="shared" si="28"/>
        <v>2.5267254962044365</v>
      </c>
      <c r="J64">
        <f t="shared" si="29"/>
        <v>6.3300747497704801</v>
      </c>
      <c r="K64">
        <f t="shared" si="30"/>
        <v>2.0280326660649668</v>
      </c>
      <c r="L64">
        <f t="shared" si="31"/>
        <v>0.33673137785863605</v>
      </c>
      <c r="M64">
        <f t="shared" si="32"/>
        <v>1.6913012882063307</v>
      </c>
      <c r="N64">
        <f t="shared" si="38"/>
        <v>12.66014949954096</v>
      </c>
      <c r="O64">
        <f t="shared" si="39"/>
        <v>1.9909340470578685</v>
      </c>
      <c r="P64">
        <f t="shared" si="40"/>
        <v>0.33673137785863605</v>
      </c>
      <c r="Q64">
        <f t="shared" si="41"/>
        <v>1.6542026691992324</v>
      </c>
    </row>
    <row r="65" spans="1:17" x14ac:dyDescent="0.25">
      <c r="A65">
        <f t="shared" si="37"/>
        <v>10.999999999999993</v>
      </c>
      <c r="B65">
        <f t="shared" si="21"/>
        <v>1.2894596712495423</v>
      </c>
      <c r="C65">
        <f t="shared" si="22"/>
        <v>0.96935991605262517</v>
      </c>
      <c r="D65">
        <f t="shared" si="23"/>
        <v>0.34160974043970505</v>
      </c>
      <c r="E65">
        <f t="shared" si="24"/>
        <v>0.62775017561292012</v>
      </c>
      <c r="F65">
        <f t="shared" si="25"/>
        <v>3.8683790137486262</v>
      </c>
      <c r="G65">
        <f t="shared" si="26"/>
        <v>2.8726615126877246</v>
      </c>
      <c r="H65">
        <f t="shared" si="27"/>
        <v>0.34160974043970471</v>
      </c>
      <c r="I65">
        <f t="shared" si="28"/>
        <v>2.5310517722480199</v>
      </c>
      <c r="J65">
        <f t="shared" si="29"/>
        <v>6.4472983562477113</v>
      </c>
      <c r="K65">
        <f t="shared" si="30"/>
        <v>1.9749842126128405</v>
      </c>
      <c r="L65">
        <f t="shared" si="31"/>
        <v>0.34160974043970482</v>
      </c>
      <c r="M65">
        <f t="shared" si="32"/>
        <v>1.6333744721731356</v>
      </c>
      <c r="N65">
        <f t="shared" si="38"/>
        <v>12.894596712495423</v>
      </c>
      <c r="O65">
        <f t="shared" si="39"/>
        <v>1.9401818799355794</v>
      </c>
      <c r="P65">
        <f t="shared" si="40"/>
        <v>0.34160974043970482</v>
      </c>
      <c r="Q65">
        <f t="shared" si="41"/>
        <v>1.5985721394958747</v>
      </c>
    </row>
    <row r="66" spans="1:17" x14ac:dyDescent="0.25">
      <c r="A66">
        <f t="shared" si="37"/>
        <v>11.199999999999992</v>
      </c>
      <c r="B66">
        <f t="shared" si="21"/>
        <v>1.3129043925449884</v>
      </c>
      <c r="C66">
        <f t="shared" si="22"/>
        <v>0.9922216053072086</v>
      </c>
      <c r="D66">
        <f t="shared" si="23"/>
        <v>0.34644684594747799</v>
      </c>
      <c r="E66">
        <f t="shared" si="24"/>
        <v>0.64577475935973061</v>
      </c>
      <c r="F66">
        <f t="shared" si="25"/>
        <v>3.9387131776349644</v>
      </c>
      <c r="G66">
        <f t="shared" si="26"/>
        <v>2.8787571824627785</v>
      </c>
      <c r="H66">
        <f t="shared" si="27"/>
        <v>0.34644684594747877</v>
      </c>
      <c r="I66">
        <f t="shared" si="28"/>
        <v>2.5323103365152999</v>
      </c>
      <c r="J66">
        <f t="shared" si="29"/>
        <v>6.5645219627249416</v>
      </c>
      <c r="K66">
        <f t="shared" si="30"/>
        <v>1.9260297560306217</v>
      </c>
      <c r="L66">
        <f t="shared" si="31"/>
        <v>0.34644684594747888</v>
      </c>
      <c r="M66">
        <f t="shared" si="32"/>
        <v>1.5795829100831429</v>
      </c>
      <c r="N66">
        <f t="shared" si="38"/>
        <v>13.129043925449883</v>
      </c>
      <c r="O66">
        <f t="shared" si="39"/>
        <v>1.8962668789092838</v>
      </c>
      <c r="P66">
        <f t="shared" si="40"/>
        <v>0.34644684594747888</v>
      </c>
      <c r="Q66">
        <f t="shared" si="41"/>
        <v>1.5498200329618048</v>
      </c>
    </row>
    <row r="67" spans="1:17" x14ac:dyDescent="0.25">
      <c r="A67">
        <f t="shared" si="37"/>
        <v>11.399999999999991</v>
      </c>
      <c r="B67">
        <f t="shared" si="21"/>
        <v>1.3363491138404346</v>
      </c>
      <c r="C67">
        <f t="shared" si="22"/>
        <v>1.0151010968244416</v>
      </c>
      <c r="D67">
        <f t="shared" si="23"/>
        <v>0.35124307069107064</v>
      </c>
      <c r="E67">
        <f t="shared" si="24"/>
        <v>0.66385802613337097</v>
      </c>
      <c r="F67">
        <f t="shared" si="25"/>
        <v>4.0090473415213026</v>
      </c>
      <c r="G67">
        <f t="shared" si="26"/>
        <v>2.8818102547372058</v>
      </c>
      <c r="H67">
        <f t="shared" si="27"/>
        <v>0.35124307069107064</v>
      </c>
      <c r="I67">
        <f t="shared" si="28"/>
        <v>2.5305671840461352</v>
      </c>
      <c r="J67">
        <f t="shared" si="29"/>
        <v>6.6817455692021728</v>
      </c>
      <c r="K67">
        <f t="shared" si="30"/>
        <v>1.8815398023525127</v>
      </c>
      <c r="L67">
        <f t="shared" si="31"/>
        <v>0.35124307069107086</v>
      </c>
      <c r="M67">
        <f t="shared" si="32"/>
        <v>1.530296731661442</v>
      </c>
      <c r="N67">
        <f t="shared" si="38"/>
        <v>13.363491138404346</v>
      </c>
      <c r="O67">
        <f t="shared" si="39"/>
        <v>1.8611278143839813</v>
      </c>
      <c r="P67">
        <f t="shared" si="40"/>
        <v>0.35124307069107086</v>
      </c>
      <c r="Q67">
        <f t="shared" si="41"/>
        <v>1.5098847436929104</v>
      </c>
    </row>
    <row r="68" spans="1:17" x14ac:dyDescent="0.25">
      <c r="A68">
        <f t="shared" si="37"/>
        <v>11.599999999999991</v>
      </c>
      <c r="B68">
        <f t="shared" si="21"/>
        <v>1.3597938351358807</v>
      </c>
      <c r="C68">
        <f t="shared" si="22"/>
        <v>1.0379902533021748</v>
      </c>
      <c r="D68">
        <f t="shared" si="23"/>
        <v>0.35599878738157287</v>
      </c>
      <c r="E68">
        <f t="shared" si="24"/>
        <v>0.68199146592060189</v>
      </c>
      <c r="F68">
        <f t="shared" si="25"/>
        <v>4.0793815054076417</v>
      </c>
      <c r="G68">
        <f t="shared" si="26"/>
        <v>2.8818964015670447</v>
      </c>
      <c r="H68">
        <f t="shared" si="27"/>
        <v>0.35599878738157331</v>
      </c>
      <c r="I68">
        <f t="shared" si="28"/>
        <v>2.5258976141854714</v>
      </c>
      <c r="J68">
        <f t="shared" si="29"/>
        <v>6.7989691756794031</v>
      </c>
      <c r="K68">
        <f t="shared" si="30"/>
        <v>1.8418200010363213</v>
      </c>
      <c r="L68">
        <f t="shared" si="31"/>
        <v>0.3559987873815732</v>
      </c>
      <c r="M68">
        <f t="shared" si="32"/>
        <v>1.4858212136547482</v>
      </c>
      <c r="N68">
        <f t="shared" si="38"/>
        <v>13.597938351358806</v>
      </c>
      <c r="O68">
        <f t="shared" si="39"/>
        <v>1.836163203737792</v>
      </c>
      <c r="P68">
        <f t="shared" si="40"/>
        <v>0.3559987873815732</v>
      </c>
      <c r="Q68">
        <f t="shared" si="41"/>
        <v>1.4801644163562186</v>
      </c>
    </row>
    <row r="69" spans="1:17" x14ac:dyDescent="0.25">
      <c r="A69">
        <f t="shared" si="37"/>
        <v>11.79999999999999</v>
      </c>
      <c r="B69">
        <f t="shared" si="21"/>
        <v>1.3832385564313268</v>
      </c>
      <c r="C69">
        <f t="shared" si="22"/>
        <v>1.0608810252777623</v>
      </c>
      <c r="D69">
        <f t="shared" si="23"/>
        <v>0.36071436516758126</v>
      </c>
      <c r="E69">
        <f t="shared" si="24"/>
        <v>0.70016666011018103</v>
      </c>
      <c r="F69">
        <f t="shared" si="25"/>
        <v>4.1497156692939798</v>
      </c>
      <c r="G69">
        <f t="shared" si="26"/>
        <v>2.8791001305079096</v>
      </c>
      <c r="H69">
        <f t="shared" si="27"/>
        <v>0.36071436516758104</v>
      </c>
      <c r="I69">
        <f t="shared" si="28"/>
        <v>2.5183857653403283</v>
      </c>
      <c r="J69">
        <f t="shared" si="29"/>
        <v>6.9161927821566342</v>
      </c>
      <c r="K69">
        <f t="shared" si="30"/>
        <v>1.8071098486235526</v>
      </c>
      <c r="L69">
        <f t="shared" si="31"/>
        <v>0.36071436516758071</v>
      </c>
      <c r="M69">
        <f t="shared" si="32"/>
        <v>1.446395483455972</v>
      </c>
      <c r="N69">
        <f t="shared" si="38"/>
        <v>13.832385564313268</v>
      </c>
      <c r="O69">
        <f t="shared" si="39"/>
        <v>1.8221831303080422</v>
      </c>
      <c r="P69">
        <f t="shared" si="40"/>
        <v>0.36071436516758071</v>
      </c>
      <c r="Q69">
        <f t="shared" si="41"/>
        <v>1.4614687651404616</v>
      </c>
    </row>
    <row r="70" spans="1:17" x14ac:dyDescent="0.25">
      <c r="A70">
        <f t="shared" si="37"/>
        <v>11.999999999999989</v>
      </c>
      <c r="B70">
        <f t="shared" si="21"/>
        <v>1.406683277726773</v>
      </c>
      <c r="C70">
        <f t="shared" si="22"/>
        <v>1.0837654534723364</v>
      </c>
      <c r="D70">
        <f t="shared" si="23"/>
        <v>0.36539016967035798</v>
      </c>
      <c r="E70">
        <f t="shared" si="24"/>
        <v>0.71837528380197846</v>
      </c>
      <c r="F70">
        <f t="shared" si="25"/>
        <v>4.220049833180318</v>
      </c>
      <c r="G70">
        <f t="shared" si="26"/>
        <v>2.8735142938439573</v>
      </c>
      <c r="H70">
        <f t="shared" si="27"/>
        <v>0.36539016967035809</v>
      </c>
      <c r="I70">
        <f t="shared" si="28"/>
        <v>2.508124124173599</v>
      </c>
      <c r="J70">
        <f t="shared" si="29"/>
        <v>7.0334163886338645</v>
      </c>
      <c r="K70">
        <f t="shared" si="30"/>
        <v>1.7775821766244262</v>
      </c>
      <c r="L70">
        <f t="shared" si="31"/>
        <v>0.36539016967035776</v>
      </c>
      <c r="M70">
        <f t="shared" si="32"/>
        <v>1.4121920069540685</v>
      </c>
      <c r="N70">
        <f t="shared" si="38"/>
        <v>14.066832777267729</v>
      </c>
      <c r="O70">
        <f t="shared" si="39"/>
        <v>1.8193930196294066</v>
      </c>
      <c r="P70">
        <f t="shared" si="40"/>
        <v>0.36539016967035776</v>
      </c>
      <c r="Q70">
        <f t="shared" si="41"/>
        <v>1.4540028499590489</v>
      </c>
    </row>
    <row r="71" spans="1:17" x14ac:dyDescent="0.25">
      <c r="A71">
        <f t="shared" si="37"/>
        <v>12.199999999999989</v>
      </c>
      <c r="B71">
        <f t="shared" si="21"/>
        <v>1.4301279990222193</v>
      </c>
      <c r="C71">
        <f t="shared" si="22"/>
        <v>1.1066356710699345</v>
      </c>
      <c r="D71">
        <f t="shared" si="23"/>
        <v>0.37002656301864745</v>
      </c>
      <c r="E71">
        <f t="shared" si="24"/>
        <v>0.7366091080512871</v>
      </c>
      <c r="F71">
        <f t="shared" si="25"/>
        <v>4.2903839970666571</v>
      </c>
      <c r="G71">
        <f t="shared" si="26"/>
        <v>2.8652395746116008</v>
      </c>
      <c r="H71">
        <f t="shared" si="27"/>
        <v>0.37002656301864711</v>
      </c>
      <c r="I71">
        <f t="shared" si="28"/>
        <v>2.4952130115929538</v>
      </c>
      <c r="J71">
        <f t="shared" si="29"/>
        <v>7.1506399951110948</v>
      </c>
      <c r="K71">
        <f t="shared" si="30"/>
        <v>1.7533434095249607</v>
      </c>
      <c r="L71">
        <f t="shared" si="31"/>
        <v>0.370026563018647</v>
      </c>
      <c r="M71">
        <f t="shared" si="32"/>
        <v>1.3833168465063137</v>
      </c>
      <c r="N71">
        <f t="shared" si="38"/>
        <v>14.30127999022219</v>
      </c>
      <c r="O71">
        <f t="shared" si="39"/>
        <v>1.8274089069213062</v>
      </c>
      <c r="P71">
        <f t="shared" si="40"/>
        <v>0.370026563018647</v>
      </c>
      <c r="Q71">
        <f t="shared" si="41"/>
        <v>1.4573823439026592</v>
      </c>
    </row>
    <row r="72" spans="1:17" x14ac:dyDescent="0.25">
      <c r="A72">
        <f t="shared" si="37"/>
        <v>12.399999999999988</v>
      </c>
      <c r="B72">
        <f t="shared" ref="B72:B78" si="42">2*PI()*(C$3-1)*$A72/C$2</f>
        <v>1.4535727203176654</v>
      </c>
      <c r="C72">
        <f t="shared" ref="C72:C78" si="43">2-4*EXP(-1*B72*C$5)*((COS(C$6)/B72*SIN(B72-C$6)+((COS(C$6)/B72)^2*COS(B72-2*C$6))))+4*((COS(C$6)/B72)^2*COS(2*C$6))</f>
        <v>1.1294839059311925</v>
      </c>
      <c r="D72">
        <f t="shared" ref="D72:D78" si="44">1+(EXP(-2*B72*C$5)*(2*B72*C$5+1)-1)/(2*B72^2*C$5^2)</f>
        <v>0.37462390388313016</v>
      </c>
      <c r="E72">
        <f t="shared" ref="E72:E78" si="45">C72-D72</f>
        <v>0.75486000204806236</v>
      </c>
      <c r="F72">
        <f t="shared" ref="F72:F78" si="46">2*PI()*(G$3-1)*$A72/G$2</f>
        <v>4.3607181609529961</v>
      </c>
      <c r="G72">
        <f t="shared" ref="G72:G78" si="47">2-4*EXP(-1*F72*G$5)*((COS(G$6)/F72*SIN(F72-G$6)+((COS(G$6)/F72)^2*COS(F72-2*G$6))))+4*((COS(G$6)/F72)^2*COS(2*G$6))</f>
        <v>2.8543839518329386</v>
      </c>
      <c r="H72">
        <f t="shared" ref="H72:H78" si="48">1+(EXP(-2*F72*G$5)*(2*F72*G$5+1)-1)/(2*F72^2*G$5^2)</f>
        <v>0.37462390388313005</v>
      </c>
      <c r="I72">
        <f t="shared" ref="I72:I78" si="49">G72-H72</f>
        <v>2.4797600479498083</v>
      </c>
      <c r="J72">
        <f t="shared" ref="J72:J78" si="50">2*PI()*(K$3-1)*$A72/K$2</f>
        <v>7.267863601588326</v>
      </c>
      <c r="K72">
        <f t="shared" ref="K72:K78" si="51">2-4*EXP(-1*J72*K$5)*((COS(K$6)/J72*SIN(J72-K$6)+((COS(K$6)/J72)^2*COS(J72-2*K$6))))+4*((COS(K$6)/J72)^2*COS(2*K$6))</f>
        <v>1.7344345702542827</v>
      </c>
      <c r="L72">
        <f t="shared" ref="L72:L78" si="52">1+(EXP(-2*J72*K$5)*(2*J72*K$5+1)-1)/(2*J72^2*K$5^2)</f>
        <v>0.37462390388312972</v>
      </c>
      <c r="M72">
        <f t="shared" ref="M72:M78" si="53">K72-L72</f>
        <v>1.3598106663711529</v>
      </c>
      <c r="N72">
        <f t="shared" ref="N72:N78" si="54">2*PI()*(O$3-1)*$A72/O$2</f>
        <v>14.535727203176652</v>
      </c>
      <c r="O72">
        <f t="shared" ref="O72:O78" si="55">2-4*EXP(-1*N72*O$5)*((COS(O$6)/N72*SIN(N72-O$6)+((COS(O$6)/N72)^2*COS(N72-2*O$6))))+4*((COS(O$6)/N72)^2*COS(2*O$6))</f>
        <v>1.8453021669443255</v>
      </c>
      <c r="P72">
        <f t="shared" ref="P72:P78" si="56">1+(EXP(-2*N72*O$5)*(2*N72*O$5+1)-1)/(2*N72^2*O$5^2)</f>
        <v>0.37462390388312972</v>
      </c>
      <c r="Q72">
        <f t="shared" ref="Q72:Q78" si="57">O72-P72</f>
        <v>1.4706782630611959</v>
      </c>
    </row>
    <row r="73" spans="1:17" x14ac:dyDescent="0.25">
      <c r="A73">
        <f t="shared" si="37"/>
        <v>12.599999999999987</v>
      </c>
      <c r="B73">
        <f t="shared" si="42"/>
        <v>1.4770174416131114</v>
      </c>
      <c r="C73">
        <f t="shared" si="43"/>
        <v>1.1523024827413177</v>
      </c>
      <c r="D73">
        <f t="shared" si="44"/>
        <v>0.37918254751053482</v>
      </c>
      <c r="E73">
        <f t="shared" si="45"/>
        <v>0.77311993523078293</v>
      </c>
      <c r="F73">
        <f t="shared" si="46"/>
        <v>4.4310523248393343</v>
      </c>
      <c r="G73">
        <f t="shared" si="47"/>
        <v>2.8410621474196733</v>
      </c>
      <c r="H73">
        <f t="shared" si="48"/>
        <v>0.37918254751053504</v>
      </c>
      <c r="I73">
        <f t="shared" si="49"/>
        <v>2.4618795999091381</v>
      </c>
      <c r="J73">
        <f t="shared" si="50"/>
        <v>7.3850872080655572</v>
      </c>
      <c r="K73">
        <f t="shared" si="51"/>
        <v>1.7208330023385023</v>
      </c>
      <c r="L73">
        <f t="shared" si="52"/>
        <v>0.37918254751053482</v>
      </c>
      <c r="M73">
        <f t="shared" si="53"/>
        <v>1.3416504548279675</v>
      </c>
      <c r="N73">
        <f t="shared" si="54"/>
        <v>14.770174416131114</v>
      </c>
      <c r="O73">
        <f t="shared" si="55"/>
        <v>1.871670272024444</v>
      </c>
      <c r="P73">
        <f t="shared" si="56"/>
        <v>0.37918254751053482</v>
      </c>
      <c r="Q73">
        <f t="shared" si="57"/>
        <v>1.4924877245139092</v>
      </c>
    </row>
    <row r="74" spans="1:17" x14ac:dyDescent="0.25">
      <c r="A74">
        <f t="shared" si="37"/>
        <v>12.799999999999986</v>
      </c>
      <c r="B74">
        <f t="shared" si="42"/>
        <v>1.5004621629085577</v>
      </c>
      <c r="C74">
        <f t="shared" si="43"/>
        <v>1.1750838250921214</v>
      </c>
      <c r="D74">
        <f t="shared" si="44"/>
        <v>0.3837028457574071</v>
      </c>
      <c r="E74">
        <f t="shared" si="45"/>
        <v>0.7913809793347143</v>
      </c>
      <c r="F74">
        <f t="shared" si="46"/>
        <v>4.5013864887256725</v>
      </c>
      <c r="G74">
        <f t="shared" si="47"/>
        <v>2.8253950572433952</v>
      </c>
      <c r="H74">
        <f t="shared" si="48"/>
        <v>0.38370284575740687</v>
      </c>
      <c r="I74">
        <f t="shared" si="49"/>
        <v>2.4416922114859885</v>
      </c>
      <c r="J74">
        <f t="shared" si="50"/>
        <v>7.5023108145427884</v>
      </c>
      <c r="K74">
        <f t="shared" si="51"/>
        <v>1.7124547703894712</v>
      </c>
      <c r="L74">
        <f t="shared" si="52"/>
        <v>0.38370284575740699</v>
      </c>
      <c r="M74">
        <f t="shared" si="53"/>
        <v>1.3287519246320643</v>
      </c>
      <c r="N74">
        <f t="shared" si="54"/>
        <v>15.004621629085577</v>
      </c>
      <c r="O74">
        <f t="shared" si="55"/>
        <v>1.9047289611372322</v>
      </c>
      <c r="P74">
        <f t="shared" si="56"/>
        <v>0.38370284575740699</v>
      </c>
      <c r="Q74">
        <f t="shared" si="57"/>
        <v>1.5210261153798252</v>
      </c>
    </row>
    <row r="75" spans="1:17" x14ac:dyDescent="0.25">
      <c r="A75">
        <f t="shared" si="37"/>
        <v>12.999999999999986</v>
      </c>
      <c r="B75">
        <f t="shared" si="42"/>
        <v>1.523906884204004</v>
      </c>
      <c r="C75">
        <f t="shared" si="43"/>
        <v>1.1978204574978943</v>
      </c>
      <c r="D75">
        <f t="shared" si="44"/>
        <v>0.38818514712352969</v>
      </c>
      <c r="E75">
        <f t="shared" si="45"/>
        <v>0.80963531037436465</v>
      </c>
      <c r="F75">
        <f t="shared" si="46"/>
        <v>4.5717206526120107</v>
      </c>
      <c r="G75">
        <f t="shared" si="47"/>
        <v>2.8075091688923752</v>
      </c>
      <c r="H75">
        <f t="shared" si="48"/>
        <v>0.38818514712352981</v>
      </c>
      <c r="I75">
        <f t="shared" si="49"/>
        <v>2.4193240217688454</v>
      </c>
      <c r="J75">
        <f t="shared" si="50"/>
        <v>7.6195344210200187</v>
      </c>
      <c r="K75">
        <f t="shared" si="51"/>
        <v>1.7091576936110731</v>
      </c>
      <c r="L75">
        <f t="shared" si="52"/>
        <v>0.38818514712352981</v>
      </c>
      <c r="M75">
        <f t="shared" si="53"/>
        <v>1.3209725464875433</v>
      </c>
      <c r="N75">
        <f t="shared" si="54"/>
        <v>15.239068842040037</v>
      </c>
      <c r="O75">
        <f t="shared" si="55"/>
        <v>1.9424202941320738</v>
      </c>
      <c r="P75">
        <f t="shared" si="56"/>
        <v>0.38818514712352981</v>
      </c>
      <c r="Q75">
        <f t="shared" si="57"/>
        <v>1.554235147008544</v>
      </c>
    </row>
    <row r="76" spans="1:17" x14ac:dyDescent="0.25">
      <c r="A76">
        <f t="shared" si="37"/>
        <v>13.199999999999985</v>
      </c>
      <c r="B76">
        <f t="shared" si="42"/>
        <v>1.5473516054994498</v>
      </c>
      <c r="C76">
        <f t="shared" si="43"/>
        <v>1.2205050073449599</v>
      </c>
      <c r="D76">
        <f t="shared" si="44"/>
        <v>0.39262979678501586</v>
      </c>
      <c r="E76">
        <f t="shared" si="45"/>
        <v>0.82787521055994406</v>
      </c>
      <c r="F76">
        <f t="shared" si="46"/>
        <v>4.6420548164983497</v>
      </c>
      <c r="G76">
        <f t="shared" si="47"/>
        <v>2.7875359686485828</v>
      </c>
      <c r="H76">
        <f t="shared" si="48"/>
        <v>0.39262979678501597</v>
      </c>
      <c r="I76">
        <f t="shared" si="49"/>
        <v>2.3949061718635667</v>
      </c>
      <c r="J76">
        <f t="shared" si="50"/>
        <v>7.7367580274972489</v>
      </c>
      <c r="K76">
        <f t="shared" si="51"/>
        <v>1.7107449607222129</v>
      </c>
      <c r="L76">
        <f t="shared" si="52"/>
        <v>0.39262979678501586</v>
      </c>
      <c r="M76">
        <f t="shared" si="53"/>
        <v>1.3181151639371971</v>
      </c>
      <c r="N76">
        <f t="shared" si="54"/>
        <v>15.473516054994498</v>
      </c>
      <c r="O76">
        <f t="shared" si="55"/>
        <v>1.9825304667797303</v>
      </c>
      <c r="P76">
        <f t="shared" si="56"/>
        <v>0.39262979678501586</v>
      </c>
      <c r="Q76">
        <f t="shared" si="57"/>
        <v>1.5899006699947145</v>
      </c>
    </row>
    <row r="77" spans="1:17" x14ac:dyDescent="0.25">
      <c r="A77">
        <f t="shared" si="37"/>
        <v>13.399999999999984</v>
      </c>
      <c r="B77">
        <f t="shared" si="42"/>
        <v>1.5707963267948961</v>
      </c>
      <c r="C77">
        <f t="shared" si="43"/>
        <v>1.2431302067747712</v>
      </c>
      <c r="D77">
        <f t="shared" si="44"/>
        <v>0.39703713662705942</v>
      </c>
      <c r="E77">
        <f t="shared" si="45"/>
        <v>0.84609307014771173</v>
      </c>
      <c r="F77">
        <f t="shared" si="46"/>
        <v>4.7123889803846879</v>
      </c>
      <c r="G77">
        <f t="shared" si="47"/>
        <v>2.7656113402215778</v>
      </c>
      <c r="H77">
        <f t="shared" si="48"/>
        <v>0.39703713662705931</v>
      </c>
      <c r="I77">
        <f t="shared" si="49"/>
        <v>2.3685742035945188</v>
      </c>
      <c r="J77">
        <f t="shared" si="50"/>
        <v>7.8539816339744792</v>
      </c>
      <c r="K77">
        <f t="shared" si="51"/>
        <v>1.7169692691547302</v>
      </c>
      <c r="L77">
        <f t="shared" si="52"/>
        <v>0.39703713662705908</v>
      </c>
      <c r="M77">
        <f t="shared" si="53"/>
        <v>1.3199321325276712</v>
      </c>
      <c r="N77">
        <f t="shared" si="54"/>
        <v>15.707963267948958</v>
      </c>
      <c r="O77">
        <f t="shared" si="55"/>
        <v>2.0228109939547916</v>
      </c>
      <c r="P77">
        <f t="shared" si="56"/>
        <v>0.39703713662705908</v>
      </c>
      <c r="Q77">
        <f t="shared" si="57"/>
        <v>1.6257738573277325</v>
      </c>
    </row>
    <row r="78" spans="1:17" x14ac:dyDescent="0.25">
      <c r="A78">
        <f t="shared" si="37"/>
        <v>13.599999999999984</v>
      </c>
      <c r="B78">
        <f t="shared" si="42"/>
        <v>1.5942410480903424</v>
      </c>
      <c r="C78">
        <f t="shared" si="43"/>
        <v>1.2656888945004388</v>
      </c>
      <c r="D78">
        <f t="shared" si="44"/>
        <v>0.40140750527635871</v>
      </c>
      <c r="E78">
        <f t="shared" si="45"/>
        <v>0.86428138922408004</v>
      </c>
      <c r="F78">
        <f t="shared" si="46"/>
        <v>4.7827231442710261</v>
      </c>
      <c r="G78">
        <f t="shared" si="47"/>
        <v>2.7418749577683648</v>
      </c>
      <c r="H78">
        <f t="shared" si="48"/>
        <v>0.40140750527635871</v>
      </c>
      <c r="I78">
        <f t="shared" si="49"/>
        <v>2.3404674524920059</v>
      </c>
      <c r="J78">
        <f t="shared" si="50"/>
        <v>7.9712052404517113</v>
      </c>
      <c r="K78">
        <f t="shared" si="51"/>
        <v>1.7275374266364141</v>
      </c>
      <c r="L78">
        <f t="shared" si="52"/>
        <v>0.40140750527635849</v>
      </c>
      <c r="M78">
        <f t="shared" si="53"/>
        <v>1.3261299213600557</v>
      </c>
      <c r="N78">
        <f t="shared" si="54"/>
        <v>15.942410480903423</v>
      </c>
      <c r="O78">
        <f t="shared" si="55"/>
        <v>2.0610969323407287</v>
      </c>
      <c r="P78">
        <f t="shared" si="56"/>
        <v>0.40140750527635849</v>
      </c>
      <c r="Q78">
        <f t="shared" si="57"/>
        <v>1.6596894270643703</v>
      </c>
    </row>
  </sheetData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workbookViewId="0">
      <selection activeCell="C2" sqref="C2"/>
    </sheetView>
  </sheetViews>
  <sheetFormatPr defaultRowHeight="12.5" x14ac:dyDescent="0.25"/>
  <sheetData>
    <row r="1" spans="1:17" ht="15.5" x14ac:dyDescent="0.4">
      <c r="B1" s="1" t="s">
        <v>6</v>
      </c>
      <c r="C1">
        <v>0.3</v>
      </c>
      <c r="F1" s="1" t="s">
        <v>6</v>
      </c>
      <c r="G1">
        <v>0.375</v>
      </c>
      <c r="J1" s="1" t="s">
        <v>6</v>
      </c>
      <c r="K1">
        <v>0.45</v>
      </c>
      <c r="N1" s="1" t="s">
        <v>6</v>
      </c>
      <c r="O1">
        <v>0.52500000000000002</v>
      </c>
    </row>
    <row r="2" spans="1:17" ht="15.5" x14ac:dyDescent="0.4">
      <c r="B2" s="1" t="s">
        <v>5</v>
      </c>
      <c r="C2">
        <f>C1*1.34</f>
        <v>0.40200000000000002</v>
      </c>
      <c r="F2" s="1" t="s">
        <v>5</v>
      </c>
      <c r="G2">
        <f>G1*1.34</f>
        <v>0.50250000000000006</v>
      </c>
      <c r="J2" s="1" t="s">
        <v>5</v>
      </c>
      <c r="K2">
        <f>K1*1.34</f>
        <v>0.60300000000000009</v>
      </c>
      <c r="N2" s="1" t="s">
        <v>5</v>
      </c>
      <c r="O2">
        <f>O1*1.34</f>
        <v>0.70350000000000013</v>
      </c>
    </row>
    <row r="3" spans="1:17" ht="15" x14ac:dyDescent="0.4">
      <c r="A3" s="1" t="s">
        <v>7</v>
      </c>
      <c r="B3" s="2" t="s">
        <v>10</v>
      </c>
      <c r="C3">
        <v>1.05</v>
      </c>
      <c r="F3" s="2" t="s">
        <v>10</v>
      </c>
      <c r="G3">
        <v>1.05</v>
      </c>
      <c r="J3" s="2" t="s">
        <v>10</v>
      </c>
      <c r="K3">
        <v>1.05</v>
      </c>
      <c r="N3" s="2" t="s">
        <v>10</v>
      </c>
      <c r="O3">
        <v>1.05</v>
      </c>
    </row>
    <row r="4" spans="1:17" ht="15" x14ac:dyDescent="0.4">
      <c r="A4" s="1" t="s">
        <v>8</v>
      </c>
      <c r="B4" s="2" t="s">
        <v>11</v>
      </c>
      <c r="C4">
        <v>2.5000000000000001E-3</v>
      </c>
      <c r="F4" s="2" t="s">
        <v>11</v>
      </c>
      <c r="G4">
        <v>2.5000000000000001E-3</v>
      </c>
      <c r="J4" s="2" t="s">
        <v>11</v>
      </c>
      <c r="K4">
        <v>2.5000000000000001E-3</v>
      </c>
      <c r="N4" s="2" t="s">
        <v>11</v>
      </c>
      <c r="O4">
        <v>2.5000000000000001E-3</v>
      </c>
    </row>
    <row r="5" spans="1:17" ht="15.5" x14ac:dyDescent="0.4">
      <c r="B5" s="1" t="s">
        <v>12</v>
      </c>
      <c r="C5">
        <f>C4/(C3-1)</f>
        <v>4.9999999999999954E-2</v>
      </c>
      <c r="F5" s="1" t="s">
        <v>12</v>
      </c>
      <c r="G5">
        <f>G4/(G3-1)</f>
        <v>4.9999999999999954E-2</v>
      </c>
      <c r="J5" s="1" t="s">
        <v>12</v>
      </c>
      <c r="K5">
        <f>K4/(K3-1)</f>
        <v>4.9999999999999954E-2</v>
      </c>
      <c r="N5" s="1" t="s">
        <v>12</v>
      </c>
      <c r="O5">
        <f>O4/(O3-1)</f>
        <v>4.9999999999999954E-2</v>
      </c>
    </row>
    <row r="6" spans="1:17" ht="15.5" x14ac:dyDescent="0.4">
      <c r="B6" s="6" t="s">
        <v>13</v>
      </c>
      <c r="C6">
        <f>ATAN(C5)</f>
        <v>4.9958395721942717E-2</v>
      </c>
      <c r="F6" s="6" t="s">
        <v>13</v>
      </c>
      <c r="G6">
        <f>ATAN(G5)</f>
        <v>4.9958395721942717E-2</v>
      </c>
      <c r="J6" s="6" t="s">
        <v>13</v>
      </c>
      <c r="K6">
        <f>ATAN(K5)</f>
        <v>4.9958395721942717E-2</v>
      </c>
      <c r="N6" s="6" t="s">
        <v>13</v>
      </c>
      <c r="O6">
        <f>ATAN(O5)</f>
        <v>4.9958395721942717E-2</v>
      </c>
    </row>
    <row r="7" spans="1:17" x14ac:dyDescent="0.25">
      <c r="A7" t="s">
        <v>0</v>
      </c>
      <c r="B7" t="s">
        <v>1</v>
      </c>
      <c r="C7" t="s">
        <v>2</v>
      </c>
      <c r="D7" t="s">
        <v>3</v>
      </c>
      <c r="E7" t="s">
        <v>4</v>
      </c>
      <c r="F7" t="s">
        <v>1</v>
      </c>
      <c r="G7" t="s">
        <v>2</v>
      </c>
      <c r="H7" t="s">
        <v>3</v>
      </c>
      <c r="I7" t="s">
        <v>4</v>
      </c>
      <c r="J7" t="s">
        <v>1</v>
      </c>
      <c r="K7" t="s">
        <v>2</v>
      </c>
      <c r="L7" t="s">
        <v>3</v>
      </c>
      <c r="M7" t="s">
        <v>4</v>
      </c>
      <c r="N7" t="s">
        <v>1</v>
      </c>
      <c r="O7" t="s">
        <v>2</v>
      </c>
      <c r="P7" t="s">
        <v>3</v>
      </c>
      <c r="Q7" t="s">
        <v>4</v>
      </c>
    </row>
    <row r="8" spans="1:17" x14ac:dyDescent="0.25">
      <c r="A8">
        <v>0.05</v>
      </c>
      <c r="B8">
        <f t="shared" ref="B8:B39" si="0">2*PI()*(C$3-1)*$A8/C$2</f>
        <v>3.9074535492410398E-2</v>
      </c>
      <c r="C8">
        <f t="shared" ref="C8:C39" si="1">2-4*EXP(-1*B8*C$5)*((COS(C$6)/B8*SIN(B8-C$6)+((COS(C$6)/B8)^2*COS(B8-2*C$6))))+4*((COS(C$6)/B8)^2*COS(2*C$6))</f>
        <v>3.365214296081831E-3</v>
      </c>
      <c r="D8">
        <f t="shared" ref="D8:D39" si="2">1+(EXP(-2*B8*C$5)*(2*B8*C$5+1)-1)/(2*B8^2*C$5^2)</f>
        <v>2.6011559542411522E-3</v>
      </c>
      <c r="E8">
        <f t="shared" ref="E8:E39" si="3">C8-D8</f>
        <v>7.6405834184067878E-4</v>
      </c>
      <c r="F8">
        <f t="shared" ref="F8:F39" si="4">2*PI()*(G$3-1)*$A8/G$2</f>
        <v>3.1259628393928318E-2</v>
      </c>
      <c r="G8">
        <f t="shared" ref="G8:G39" si="5">2-4*EXP(-1*F8*G$5)*((COS(G$6)/F8*SIN(F8-G$6)+((COS(G$6)/F8)^2*COS(F8-2*G$6))))+4*((COS(G$6)/F8)^2*COS(2*G$6))</f>
        <v>2.5706994574647979E-3</v>
      </c>
      <c r="H8">
        <f t="shared" ref="H8:H39" si="6">1+(EXP(-2*F8*G$5)*(2*F8*G$5+1)-1)/(2*F8^2*G$5^2)</f>
        <v>2.0815343595623759E-3</v>
      </c>
      <c r="I8">
        <f t="shared" ref="I8:I39" si="7">G8-H8</f>
        <v>4.8916509790242202E-4</v>
      </c>
      <c r="J8">
        <f t="shared" ref="J8:J39" si="8">2*PI()*(K$3-1)*$A8/K$2</f>
        <v>2.6049690328273596E-2</v>
      </c>
      <c r="K8">
        <f t="shared" ref="K8:K39" si="9">2-4*EXP(-1*J8*K$5)*((COS(K$6)/J8*SIN(J8-K$6)+((COS(K$6)/J8)^2*COS(J8-2*K$6))))+4*((COS(K$6)/J8)^2*COS(2*K$6))</f>
        <v>2.0747251419379609E-3</v>
      </c>
      <c r="L8">
        <f t="shared" ref="L8:L39" si="10">1+(EXP(-2*J8*K$5)*(2*J8*K$5+1)-1)/(2*J8^2*K$5^2)</f>
        <v>1.7349507167764289E-3</v>
      </c>
      <c r="M8">
        <f t="shared" ref="M8:M39" si="11">K8-L8</f>
        <v>3.39774425161532E-4</v>
      </c>
      <c r="N8">
        <f t="shared" ref="N8:N39" si="12">2*PI()*(O$3-1)*$A8/O$2</f>
        <v>2.2328305995663083E-2</v>
      </c>
      <c r="O8">
        <f t="shared" ref="O8:O39" si="13">2-4*EXP(-1*N8*O$5)*((COS(O$6)/N8*SIN(N8-O$6)+((COS(O$6)/N8)^2*COS(N8-2*O$6))))+4*((COS(O$6)/N8)^2*COS(2*O$6))</f>
        <v>1.736977919790661E-3</v>
      </c>
      <c r="P8">
        <f t="shared" ref="P8:P39" si="14">1+(EXP(-2*N8*O$5)*(2*N8*O$5+1)-1)/(2*N8^2*O$5^2)</f>
        <v>1.4873080407443728E-3</v>
      </c>
      <c r="Q8">
        <f t="shared" ref="Q8:Q39" si="15">O8-P8</f>
        <v>2.4966987904628812E-4</v>
      </c>
    </row>
    <row r="9" spans="1:17" x14ac:dyDescent="0.25">
      <c r="A9">
        <v>0.1</v>
      </c>
      <c r="B9">
        <f t="shared" si="0"/>
        <v>7.8149070984820795E-2</v>
      </c>
      <c r="C9">
        <f t="shared" si="1"/>
        <v>8.2453880709181249E-3</v>
      </c>
      <c r="D9">
        <f t="shared" si="2"/>
        <v>5.1947016371849397E-3</v>
      </c>
      <c r="E9">
        <f t="shared" si="3"/>
        <v>3.0506864337331852E-3</v>
      </c>
      <c r="F9">
        <f t="shared" si="4"/>
        <v>6.2519256787856636E-2</v>
      </c>
      <c r="G9">
        <f t="shared" si="5"/>
        <v>6.1120932672338313E-3</v>
      </c>
      <c r="H9">
        <f t="shared" si="6"/>
        <v>4.158195081270244E-3</v>
      </c>
      <c r="I9">
        <f t="shared" si="7"/>
        <v>1.9538981859635873E-3</v>
      </c>
      <c r="J9">
        <f t="shared" si="8"/>
        <v>5.2099380656547192E-2</v>
      </c>
      <c r="K9">
        <f t="shared" si="9"/>
        <v>4.8240447658827179E-3</v>
      </c>
      <c r="L9">
        <f t="shared" si="10"/>
        <v>3.466515593565922E-3</v>
      </c>
      <c r="M9">
        <f t="shared" si="11"/>
        <v>1.3575291723167959E-3</v>
      </c>
      <c r="N9">
        <f t="shared" si="12"/>
        <v>4.4656611991326166E-2</v>
      </c>
      <c r="O9">
        <f t="shared" si="13"/>
        <v>3.9698329883322003E-3</v>
      </c>
      <c r="P9">
        <f t="shared" si="14"/>
        <v>2.9721278747788515E-3</v>
      </c>
      <c r="Q9">
        <f t="shared" si="15"/>
        <v>9.9770511355334879E-4</v>
      </c>
    </row>
    <row r="10" spans="1:17" x14ac:dyDescent="0.25">
      <c r="A10">
        <v>0.15</v>
      </c>
      <c r="B10">
        <f t="shared" si="0"/>
        <v>0.11722360647723118</v>
      </c>
      <c r="C10">
        <f t="shared" si="1"/>
        <v>1.4631089357351357E-2</v>
      </c>
      <c r="D10">
        <f t="shared" si="2"/>
        <v>7.7806607879200573E-3</v>
      </c>
      <c r="E10">
        <f t="shared" si="3"/>
        <v>6.8504285694312994E-3</v>
      </c>
      <c r="F10">
        <f t="shared" si="4"/>
        <v>9.3778885181784941E-2</v>
      </c>
      <c r="G10">
        <f t="shared" si="5"/>
        <v>1.0619584092921741E-2</v>
      </c>
      <c r="H10">
        <f t="shared" si="6"/>
        <v>6.2299943578907335E-3</v>
      </c>
      <c r="I10">
        <f t="shared" si="7"/>
        <v>4.3895897350310076E-3</v>
      </c>
      <c r="J10">
        <f t="shared" si="8"/>
        <v>7.8149070984820782E-2</v>
      </c>
      <c r="K10">
        <f t="shared" si="9"/>
        <v>8.2453880709181249E-3</v>
      </c>
      <c r="L10">
        <f t="shared" si="10"/>
        <v>5.1947016371844956E-3</v>
      </c>
      <c r="M10">
        <f t="shared" si="11"/>
        <v>3.0506864337336292E-3</v>
      </c>
      <c r="N10">
        <f t="shared" si="12"/>
        <v>6.6984917986989231E-2</v>
      </c>
      <c r="O10">
        <f t="shared" si="13"/>
        <v>6.6969866978752179E-3</v>
      </c>
      <c r="P10">
        <f t="shared" si="14"/>
        <v>4.4544637619675642E-3</v>
      </c>
      <c r="Q10">
        <f t="shared" si="15"/>
        <v>2.2425229359076537E-3</v>
      </c>
    </row>
    <row r="11" spans="1:17" x14ac:dyDescent="0.25">
      <c r="A11">
        <v>0.2</v>
      </c>
      <c r="B11">
        <f t="shared" si="0"/>
        <v>0.15629814196964159</v>
      </c>
      <c r="C11">
        <f t="shared" si="1"/>
        <v>2.2511384941168444E-2</v>
      </c>
      <c r="D11">
        <f t="shared" si="2"/>
        <v>1.0359057080555512E-2</v>
      </c>
      <c r="E11">
        <f t="shared" si="3"/>
        <v>1.2152327860612933E-2</v>
      </c>
      <c r="F11">
        <f t="shared" si="4"/>
        <v>0.12503851357571327</v>
      </c>
      <c r="G11">
        <f t="shared" si="5"/>
        <v>1.6087957027451694E-2</v>
      </c>
      <c r="H11">
        <f t="shared" si="6"/>
        <v>8.2969443203865234E-3</v>
      </c>
      <c r="I11">
        <f t="shared" si="7"/>
        <v>7.7910127070651702E-3</v>
      </c>
      <c r="J11">
        <f t="shared" si="8"/>
        <v>0.10419876131309438</v>
      </c>
      <c r="K11">
        <f t="shared" si="9"/>
        <v>1.2335885608365516E-2</v>
      </c>
      <c r="L11">
        <f t="shared" si="10"/>
        <v>6.9195158923297528E-3</v>
      </c>
      <c r="M11">
        <f t="shared" si="11"/>
        <v>5.4163697160357627E-3</v>
      </c>
      <c r="N11">
        <f t="shared" si="12"/>
        <v>8.9313223982652332E-2</v>
      </c>
      <c r="O11">
        <f t="shared" si="13"/>
        <v>9.9166990293042545E-3</v>
      </c>
      <c r="P11">
        <f t="shared" si="14"/>
        <v>5.9343202089801039E-3</v>
      </c>
      <c r="Q11">
        <f t="shared" si="15"/>
        <v>3.9823788203241506E-3</v>
      </c>
    </row>
    <row r="12" spans="1:17" x14ac:dyDescent="0.25">
      <c r="A12">
        <v>0.4</v>
      </c>
      <c r="B12">
        <f t="shared" si="0"/>
        <v>0.31259628393928318</v>
      </c>
      <c r="C12">
        <f t="shared" si="1"/>
        <v>6.8708308592633216E-2</v>
      </c>
      <c r="D12">
        <f t="shared" si="2"/>
        <v>2.0597484366151275E-2</v>
      </c>
      <c r="E12">
        <f t="shared" si="3"/>
        <v>4.8110824226481941E-2</v>
      </c>
      <c r="F12">
        <f t="shared" si="4"/>
        <v>0.25007702715142655</v>
      </c>
      <c r="G12">
        <f t="shared" si="5"/>
        <v>4.7444668374303944E-2</v>
      </c>
      <c r="H12">
        <f t="shared" si="6"/>
        <v>1.6516492732083665E-2</v>
      </c>
      <c r="I12">
        <f t="shared" si="7"/>
        <v>3.0928175642220279E-2</v>
      </c>
      <c r="J12">
        <f t="shared" si="8"/>
        <v>0.20839752262618877</v>
      </c>
      <c r="K12">
        <f t="shared" si="9"/>
        <v>3.5321696734712305E-2</v>
      </c>
      <c r="L12">
        <f t="shared" si="10"/>
        <v>1.3785195120601945E-2</v>
      </c>
      <c r="M12">
        <f t="shared" si="11"/>
        <v>2.1536501614110359E-2</v>
      </c>
      <c r="N12">
        <f t="shared" si="12"/>
        <v>0.17862644796530466</v>
      </c>
      <c r="O12">
        <f t="shared" si="13"/>
        <v>2.7680735305779081E-2</v>
      </c>
      <c r="P12">
        <f t="shared" si="14"/>
        <v>1.1829039901863014E-2</v>
      </c>
      <c r="Q12">
        <f t="shared" si="15"/>
        <v>1.5851695403916066E-2</v>
      </c>
    </row>
    <row r="13" spans="1:17" x14ac:dyDescent="0.25">
      <c r="A13">
        <v>0.6</v>
      </c>
      <c r="B13">
        <f t="shared" si="0"/>
        <v>0.46889442590892472</v>
      </c>
      <c r="C13">
        <f t="shared" si="1"/>
        <v>0.1375668241656065</v>
      </c>
      <c r="D13">
        <f t="shared" si="2"/>
        <v>3.0716779639191061E-2</v>
      </c>
      <c r="E13">
        <f t="shared" si="3"/>
        <v>0.10685004452641544</v>
      </c>
      <c r="F13">
        <f t="shared" si="4"/>
        <v>0.37511554072713976</v>
      </c>
      <c r="G13">
        <f t="shared" si="5"/>
        <v>9.3601742070639204E-2</v>
      </c>
      <c r="H13">
        <f t="shared" si="6"/>
        <v>2.4659415094761439E-2</v>
      </c>
      <c r="I13">
        <f t="shared" si="7"/>
        <v>6.8942326975877766E-2</v>
      </c>
      <c r="J13">
        <f t="shared" si="8"/>
        <v>0.31259628393928313</v>
      </c>
      <c r="K13">
        <f t="shared" si="9"/>
        <v>6.8708308592633216E-2</v>
      </c>
      <c r="L13">
        <f t="shared" si="10"/>
        <v>2.0597484366150831E-2</v>
      </c>
      <c r="M13">
        <f t="shared" si="11"/>
        <v>4.8110824226482385E-2</v>
      </c>
      <c r="N13">
        <f t="shared" si="12"/>
        <v>0.26793967194795693</v>
      </c>
      <c r="O13">
        <f t="shared" si="13"/>
        <v>5.3145201617155635E-2</v>
      </c>
      <c r="P13">
        <f t="shared" si="14"/>
        <v>1.7684440890218034E-2</v>
      </c>
      <c r="Q13">
        <f t="shared" si="15"/>
        <v>3.5460760726937601E-2</v>
      </c>
    </row>
    <row r="14" spans="1:17" x14ac:dyDescent="0.25">
      <c r="A14">
        <v>0.8</v>
      </c>
      <c r="B14">
        <f t="shared" si="0"/>
        <v>0.62519256787856636</v>
      </c>
      <c r="C14">
        <f t="shared" si="1"/>
        <v>0.22771210346029491</v>
      </c>
      <c r="D14">
        <f t="shared" si="2"/>
        <v>4.0718421313153841E-2</v>
      </c>
      <c r="E14">
        <f t="shared" si="3"/>
        <v>0.18699368214714107</v>
      </c>
      <c r="F14">
        <f t="shared" si="4"/>
        <v>0.50015405430285309</v>
      </c>
      <c r="G14">
        <f t="shared" si="5"/>
        <v>0.15394279871628846</v>
      </c>
      <c r="H14">
        <f t="shared" si="6"/>
        <v>3.2726473290763058E-2</v>
      </c>
      <c r="I14">
        <f t="shared" si="7"/>
        <v>0.12121632542552541</v>
      </c>
      <c r="J14">
        <f t="shared" si="8"/>
        <v>0.41679504525237754</v>
      </c>
      <c r="K14">
        <f t="shared" si="9"/>
        <v>0.11217397362911896</v>
      </c>
      <c r="L14">
        <f t="shared" si="10"/>
        <v>2.7356826449303706E-2</v>
      </c>
      <c r="M14">
        <f t="shared" si="11"/>
        <v>8.4817147179815255E-2</v>
      </c>
      <c r="N14">
        <f t="shared" si="12"/>
        <v>0.35725289593060933</v>
      </c>
      <c r="O14">
        <f t="shared" si="13"/>
        <v>8.6123538475625594E-2</v>
      </c>
      <c r="P14">
        <f t="shared" si="14"/>
        <v>2.3500802900371709E-2</v>
      </c>
      <c r="Q14">
        <f t="shared" si="15"/>
        <v>6.2622735575253885E-2</v>
      </c>
    </row>
    <row r="15" spans="1:17" x14ac:dyDescent="0.25">
      <c r="A15">
        <v>1</v>
      </c>
      <c r="B15">
        <f t="shared" si="0"/>
        <v>0.7814907098482079</v>
      </c>
      <c r="C15">
        <f t="shared" si="1"/>
        <v>0.33744768015122784</v>
      </c>
      <c r="D15">
        <f t="shared" si="2"/>
        <v>5.0603868691499243E-2</v>
      </c>
      <c r="E15">
        <f t="shared" si="3"/>
        <v>0.28684381145972859</v>
      </c>
      <c r="F15">
        <f t="shared" si="4"/>
        <v>0.62519256787856625</v>
      </c>
      <c r="G15">
        <f t="shared" si="5"/>
        <v>0.22771210346029491</v>
      </c>
      <c r="H15">
        <f t="shared" si="6"/>
        <v>4.0718421313153397E-2</v>
      </c>
      <c r="I15">
        <f t="shared" si="7"/>
        <v>0.18699368214714152</v>
      </c>
      <c r="J15">
        <f t="shared" si="8"/>
        <v>0.5209938065654719</v>
      </c>
      <c r="K15">
        <f t="shared" si="9"/>
        <v>0.1653275236702374</v>
      </c>
      <c r="L15">
        <f t="shared" si="10"/>
        <v>3.4063660364265003E-2</v>
      </c>
      <c r="M15">
        <f t="shared" si="11"/>
        <v>0.13126386330597239</v>
      </c>
      <c r="N15">
        <f t="shared" si="12"/>
        <v>0.44656611991326162</v>
      </c>
      <c r="O15">
        <f t="shared" si="13"/>
        <v>0.12639092487099646</v>
      </c>
      <c r="P15">
        <f t="shared" si="14"/>
        <v>2.9278403584150681E-2</v>
      </c>
      <c r="Q15">
        <f t="shared" si="15"/>
        <v>9.7112521286845777E-2</v>
      </c>
    </row>
    <row r="16" spans="1:17" x14ac:dyDescent="0.25">
      <c r="A16">
        <f t="shared" ref="A16:A47" si="16">A15+0.2</f>
        <v>1.2</v>
      </c>
      <c r="B16">
        <f t="shared" si="0"/>
        <v>0.93778885181784943</v>
      </c>
      <c r="C16">
        <f t="shared" si="1"/>
        <v>0.46479008768886221</v>
      </c>
      <c r="D16">
        <f t="shared" si="2"/>
        <v>6.0374562221872097E-2</v>
      </c>
      <c r="E16">
        <f t="shared" si="3"/>
        <v>0.40441552546699011</v>
      </c>
      <c r="F16">
        <f t="shared" si="4"/>
        <v>0.75023108145427952</v>
      </c>
      <c r="G16">
        <f t="shared" si="5"/>
        <v>0.314024718981333</v>
      </c>
      <c r="H16">
        <f t="shared" si="6"/>
        <v>4.8636005348496991E-2</v>
      </c>
      <c r="I16">
        <f t="shared" si="7"/>
        <v>0.265388713632836</v>
      </c>
      <c r="J16">
        <f t="shared" si="8"/>
        <v>0.62519256787856625</v>
      </c>
      <c r="K16">
        <f t="shared" si="9"/>
        <v>0.22771210346029491</v>
      </c>
      <c r="L16">
        <f t="shared" si="10"/>
        <v>4.0718421313153397E-2</v>
      </c>
      <c r="M16">
        <f t="shared" si="11"/>
        <v>0.18699368214714152</v>
      </c>
      <c r="N16">
        <f t="shared" si="12"/>
        <v>0.53587934389591385</v>
      </c>
      <c r="O16">
        <f t="shared" si="13"/>
        <v>0.17368588561173226</v>
      </c>
      <c r="P16">
        <f t="shared" si="14"/>
        <v>3.5017518537182823E-2</v>
      </c>
      <c r="Q16">
        <f t="shared" si="15"/>
        <v>0.13866836707454944</v>
      </c>
    </row>
    <row r="17" spans="1:17" x14ac:dyDescent="0.25">
      <c r="A17">
        <f t="shared" si="16"/>
        <v>1.4</v>
      </c>
      <c r="B17">
        <f t="shared" si="0"/>
        <v>1.0940869937874909</v>
      </c>
      <c r="C17">
        <f t="shared" si="1"/>
        <v>0.60750815390544988</v>
      </c>
      <c r="D17">
        <f t="shared" si="2"/>
        <v>7.0031923746680547E-2</v>
      </c>
      <c r="E17">
        <f t="shared" si="3"/>
        <v>0.53747623015876933</v>
      </c>
      <c r="F17">
        <f t="shared" si="4"/>
        <v>0.87526959502999269</v>
      </c>
      <c r="G17">
        <f t="shared" si="5"/>
        <v>0.41187803797669265</v>
      </c>
      <c r="H17">
        <f t="shared" si="6"/>
        <v>5.6479963859717874E-2</v>
      </c>
      <c r="I17">
        <f t="shared" si="7"/>
        <v>0.35539807411697477</v>
      </c>
      <c r="J17">
        <f t="shared" si="8"/>
        <v>0.7293913291916605</v>
      </c>
      <c r="K17">
        <f t="shared" si="9"/>
        <v>0.29880939883304425</v>
      </c>
      <c r="L17">
        <f t="shared" si="10"/>
        <v>4.7321540740995038E-2</v>
      </c>
      <c r="M17">
        <f t="shared" si="11"/>
        <v>0.25148785809204921</v>
      </c>
      <c r="N17">
        <f t="shared" si="12"/>
        <v>0.62519256787856614</v>
      </c>
      <c r="O17">
        <f t="shared" si="13"/>
        <v>0.22771210346029314</v>
      </c>
      <c r="P17">
        <f t="shared" si="14"/>
        <v>4.0718421313266751E-2</v>
      </c>
      <c r="Q17">
        <f t="shared" si="15"/>
        <v>0.18699368214702639</v>
      </c>
    </row>
    <row r="18" spans="1:17" x14ac:dyDescent="0.25">
      <c r="A18">
        <f t="shared" si="16"/>
        <v>1.5999999999999999</v>
      </c>
      <c r="B18">
        <f t="shared" si="0"/>
        <v>1.2503851357571325</v>
      </c>
      <c r="C18">
        <f t="shared" si="1"/>
        <v>0.76316613566877267</v>
      </c>
      <c r="D18">
        <f t="shared" si="2"/>
        <v>7.9577356750246464E-2</v>
      </c>
      <c r="E18">
        <f t="shared" si="3"/>
        <v>0.68358877891852621</v>
      </c>
      <c r="F18">
        <f t="shared" si="4"/>
        <v>1.000308108605706</v>
      </c>
      <c r="G18">
        <f t="shared" si="5"/>
        <v>0.52016453824064923</v>
      </c>
      <c r="H18">
        <f t="shared" si="6"/>
        <v>6.4251027668736249E-2</v>
      </c>
      <c r="I18">
        <f t="shared" si="7"/>
        <v>0.45591351057191298</v>
      </c>
      <c r="J18">
        <f t="shared" si="8"/>
        <v>0.83359009050475485</v>
      </c>
      <c r="K18">
        <f t="shared" si="9"/>
        <v>0.37804431884469913</v>
      </c>
      <c r="L18">
        <f t="shared" si="10"/>
        <v>5.387344636761493E-2</v>
      </c>
      <c r="M18">
        <f t="shared" si="11"/>
        <v>0.3241708724770842</v>
      </c>
      <c r="N18">
        <f t="shared" si="12"/>
        <v>0.71450579186121843</v>
      </c>
      <c r="O18">
        <f t="shared" si="13"/>
        <v>0.28814042306795695</v>
      </c>
      <c r="P18">
        <f t="shared" si="14"/>
        <v>4.6381383440255108E-2</v>
      </c>
      <c r="Q18">
        <f t="shared" si="15"/>
        <v>0.24175903962770184</v>
      </c>
    </row>
    <row r="19" spans="1:17" x14ac:dyDescent="0.25">
      <c r="A19">
        <f t="shared" si="16"/>
        <v>1.7999999999999998</v>
      </c>
      <c r="B19">
        <f t="shared" si="0"/>
        <v>1.4066832777267742</v>
      </c>
      <c r="C19">
        <f t="shared" si="1"/>
        <v>0.92916981562706669</v>
      </c>
      <c r="D19">
        <f t="shared" si="2"/>
        <v>8.9012246602782286E-2</v>
      </c>
      <c r="E19">
        <f t="shared" si="3"/>
        <v>0.8401575690242844</v>
      </c>
      <c r="F19">
        <f t="shared" si="4"/>
        <v>1.1253466221814192</v>
      </c>
      <c r="G19">
        <f t="shared" si="5"/>
        <v>0.63768559017501536</v>
      </c>
      <c r="H19">
        <f t="shared" si="6"/>
        <v>7.1949920037915227E-2</v>
      </c>
      <c r="I19">
        <f t="shared" si="7"/>
        <v>0.56573567013710013</v>
      </c>
      <c r="J19">
        <f t="shared" si="8"/>
        <v>0.93778885181784932</v>
      </c>
      <c r="K19">
        <f t="shared" si="9"/>
        <v>0.46479008768886132</v>
      </c>
      <c r="L19">
        <f t="shared" si="10"/>
        <v>6.0374562221871764E-2</v>
      </c>
      <c r="M19">
        <f t="shared" si="11"/>
        <v>0.40441552546698956</v>
      </c>
      <c r="N19">
        <f t="shared" si="12"/>
        <v>0.80381901584387083</v>
      </c>
      <c r="O19">
        <f t="shared" si="13"/>
        <v>0.35461103260624505</v>
      </c>
      <c r="P19">
        <f t="shared" si="14"/>
        <v>5.2006674435956968E-2</v>
      </c>
      <c r="Q19">
        <f t="shared" si="15"/>
        <v>0.30260435817028808</v>
      </c>
    </row>
    <row r="20" spans="1:17" x14ac:dyDescent="0.25">
      <c r="A20">
        <f t="shared" si="16"/>
        <v>1.9999999999999998</v>
      </c>
      <c r="B20">
        <f t="shared" si="0"/>
        <v>1.5629814196964156</v>
      </c>
      <c r="C20">
        <f t="shared" si="1"/>
        <v>1.1028146401963097</v>
      </c>
      <c r="D20">
        <f t="shared" si="2"/>
        <v>9.8337960800689128E-2</v>
      </c>
      <c r="E20">
        <f t="shared" si="3"/>
        <v>1.0044766793956206</v>
      </c>
      <c r="F20">
        <f t="shared" si="4"/>
        <v>1.2503851357571323</v>
      </c>
      <c r="G20">
        <f t="shared" si="5"/>
        <v>0.76316613566877178</v>
      </c>
      <c r="H20">
        <f t="shared" si="6"/>
        <v>7.9577356750260453E-2</v>
      </c>
      <c r="I20">
        <f t="shared" si="7"/>
        <v>0.68358877891851133</v>
      </c>
      <c r="J20">
        <f t="shared" si="8"/>
        <v>1.0419876131309436</v>
      </c>
      <c r="K20">
        <f t="shared" si="9"/>
        <v>0.55837369913119206</v>
      </c>
      <c r="L20">
        <f t="shared" si="10"/>
        <v>6.6825308673589823E-2</v>
      </c>
      <c r="M20">
        <f t="shared" si="11"/>
        <v>0.49154839045760224</v>
      </c>
      <c r="N20">
        <f t="shared" si="12"/>
        <v>0.89313223982652301</v>
      </c>
      <c r="O20">
        <f t="shared" si="13"/>
        <v>0.42673580798649002</v>
      </c>
      <c r="P20">
        <f t="shared" si="14"/>
        <v>5.7594561822788437E-2</v>
      </c>
      <c r="Q20">
        <f t="shared" si="15"/>
        <v>0.36914124616370159</v>
      </c>
    </row>
    <row r="21" spans="1:17" x14ac:dyDescent="0.25">
      <c r="A21">
        <f t="shared" si="16"/>
        <v>2.1999999999999997</v>
      </c>
      <c r="B21">
        <f t="shared" si="0"/>
        <v>1.7192795616660572</v>
      </c>
      <c r="C21">
        <f t="shared" si="1"/>
        <v>1.2813349540277081</v>
      </c>
      <c r="D21">
        <f t="shared" si="2"/>
        <v>0.1075558492040638</v>
      </c>
      <c r="E21">
        <f t="shared" si="3"/>
        <v>1.1737791048236443</v>
      </c>
      <c r="F21">
        <f t="shared" si="4"/>
        <v>1.3754236493328456</v>
      </c>
      <c r="G21">
        <f t="shared" si="5"/>
        <v>0.89527004882235772</v>
      </c>
      <c r="H21">
        <f t="shared" si="6"/>
        <v>8.7134046189069503E-2</v>
      </c>
      <c r="I21">
        <f t="shared" si="7"/>
        <v>0.80813600263328822</v>
      </c>
      <c r="J21">
        <f t="shared" si="8"/>
        <v>1.1461863744440379</v>
      </c>
      <c r="K21">
        <f t="shared" si="9"/>
        <v>0.65808168357023211</v>
      </c>
      <c r="L21">
        <f t="shared" si="10"/>
        <v>7.3226102466475207E-2</v>
      </c>
      <c r="M21">
        <f t="shared" si="11"/>
        <v>0.58485558110375691</v>
      </c>
      <c r="N21">
        <f t="shared" si="12"/>
        <v>0.98244546380917541</v>
      </c>
      <c r="O21">
        <f t="shared" si="13"/>
        <v>0.50410080366038645</v>
      </c>
      <c r="P21">
        <f t="shared" si="14"/>
        <v>6.3145311143319116E-2</v>
      </c>
      <c r="Q21">
        <f t="shared" si="15"/>
        <v>0.44095549251706734</v>
      </c>
    </row>
    <row r="22" spans="1:17" x14ac:dyDescent="0.25">
      <c r="A22">
        <f t="shared" si="16"/>
        <v>2.4</v>
      </c>
      <c r="B22">
        <f t="shared" si="0"/>
        <v>1.8755777036356989</v>
      </c>
      <c r="C22">
        <f t="shared" si="1"/>
        <v>1.4619533814308354</v>
      </c>
      <c r="D22">
        <f t="shared" si="2"/>
        <v>0.1166672442706671</v>
      </c>
      <c r="E22">
        <f t="shared" si="3"/>
        <v>1.3452861371601683</v>
      </c>
      <c r="F22">
        <f t="shared" si="4"/>
        <v>1.500462162908559</v>
      </c>
      <c r="G22">
        <f t="shared" si="5"/>
        <v>1.0326159830536259</v>
      </c>
      <c r="H22">
        <f t="shared" si="6"/>
        <v>9.4620689416730075E-2</v>
      </c>
      <c r="I22">
        <f t="shared" si="7"/>
        <v>0.93799529363689582</v>
      </c>
      <c r="J22">
        <f t="shared" si="8"/>
        <v>1.2503851357571325</v>
      </c>
      <c r="K22">
        <f t="shared" si="9"/>
        <v>0.76316613566877267</v>
      </c>
      <c r="L22">
        <f t="shared" si="10"/>
        <v>7.9577356750246464E-2</v>
      </c>
      <c r="M22">
        <f t="shared" si="11"/>
        <v>0.68358877891852621</v>
      </c>
      <c r="N22">
        <f t="shared" si="12"/>
        <v>1.0717586877918277</v>
      </c>
      <c r="O22">
        <f t="shared" si="13"/>
        <v>0.58626887320796151</v>
      </c>
      <c r="P22">
        <f t="shared" si="14"/>
        <v>6.8659185975337933E-2</v>
      </c>
      <c r="Q22">
        <f t="shared" si="15"/>
        <v>0.51760968723262357</v>
      </c>
    </row>
    <row r="23" spans="1:17" x14ac:dyDescent="0.25">
      <c r="A23">
        <f t="shared" si="16"/>
        <v>2.6</v>
      </c>
      <c r="B23">
        <f t="shared" si="0"/>
        <v>2.0318758456053403</v>
      </c>
      <c r="C23">
        <f t="shared" si="1"/>
        <v>1.6419294193928975</v>
      </c>
      <c r="D23">
        <f t="shared" si="2"/>
        <v>0.12567346128687362</v>
      </c>
      <c r="E23">
        <f t="shared" si="3"/>
        <v>1.516255958106024</v>
      </c>
      <c r="F23">
        <f t="shared" si="4"/>
        <v>1.6255006764842723</v>
      </c>
      <c r="G23">
        <f t="shared" si="5"/>
        <v>1.1737935057511195</v>
      </c>
      <c r="H23">
        <f t="shared" si="6"/>
        <v>0.10203798025243382</v>
      </c>
      <c r="I23">
        <f t="shared" si="7"/>
        <v>1.0717555254986857</v>
      </c>
      <c r="J23">
        <f t="shared" si="8"/>
        <v>1.3545838970702269</v>
      </c>
      <c r="K23">
        <f t="shared" si="9"/>
        <v>0.87285094882250691</v>
      </c>
      <c r="L23">
        <f t="shared" si="10"/>
        <v>8.587948111243604E-2</v>
      </c>
      <c r="M23">
        <f t="shared" si="11"/>
        <v>0.78697146771007087</v>
      </c>
      <c r="N23">
        <f t="shared" si="12"/>
        <v>1.1610719117744801</v>
      </c>
      <c r="O23">
        <f t="shared" si="13"/>
        <v>0.67278240224961561</v>
      </c>
      <c r="P23">
        <f t="shared" si="14"/>
        <v>7.4136447946703043E-2</v>
      </c>
      <c r="Q23">
        <f t="shared" si="15"/>
        <v>0.59864595430291256</v>
      </c>
    </row>
    <row r="24" spans="1:17" x14ac:dyDescent="0.25">
      <c r="A24">
        <f t="shared" si="16"/>
        <v>2.8000000000000003</v>
      </c>
      <c r="B24">
        <f t="shared" si="0"/>
        <v>2.1881739875749826</v>
      </c>
      <c r="C24">
        <f t="shared" si="1"/>
        <v>1.8186063393186174</v>
      </c>
      <c r="D24">
        <f t="shared" si="2"/>
        <v>0.13457579859544944</v>
      </c>
      <c r="E24">
        <f t="shared" si="3"/>
        <v>1.6840305407231679</v>
      </c>
      <c r="F24">
        <f t="shared" si="4"/>
        <v>1.7505391900599858</v>
      </c>
      <c r="G24">
        <f t="shared" si="5"/>
        <v>1.3173793208458149</v>
      </c>
      <c r="H24">
        <f t="shared" si="6"/>
        <v>0.10938660534934896</v>
      </c>
      <c r="I24">
        <f t="shared" si="7"/>
        <v>1.207992715496466</v>
      </c>
      <c r="J24">
        <f t="shared" si="8"/>
        <v>1.4587826583833214</v>
      </c>
      <c r="K24">
        <f t="shared" si="9"/>
        <v>0.98633820154906471</v>
      </c>
      <c r="L24">
        <f t="shared" si="10"/>
        <v>9.2132881609991557E-2</v>
      </c>
      <c r="M24">
        <f t="shared" si="11"/>
        <v>0.89420531993907315</v>
      </c>
      <c r="N24">
        <f t="shared" si="12"/>
        <v>1.2503851357571327</v>
      </c>
      <c r="O24">
        <f t="shared" si="13"/>
        <v>0.76316613566877267</v>
      </c>
      <c r="P24">
        <f t="shared" si="14"/>
        <v>7.9577356750246797E-2</v>
      </c>
      <c r="Q24">
        <f t="shared" si="15"/>
        <v>0.68358877891852587</v>
      </c>
    </row>
    <row r="25" spans="1:17" x14ac:dyDescent="0.25">
      <c r="A25">
        <f t="shared" si="16"/>
        <v>3.0000000000000004</v>
      </c>
      <c r="B25">
        <f t="shared" si="0"/>
        <v>2.344472129544624</v>
      </c>
      <c r="C25">
        <f t="shared" si="1"/>
        <v>1.9894555444442208</v>
      </c>
      <c r="D25">
        <f t="shared" si="2"/>
        <v>0.14337553782017887</v>
      </c>
      <c r="E25">
        <f t="shared" si="3"/>
        <v>1.8460800066240419</v>
      </c>
      <c r="F25">
        <f t="shared" si="4"/>
        <v>1.8755777036356991</v>
      </c>
      <c r="G25">
        <f t="shared" si="5"/>
        <v>1.4619533814308354</v>
      </c>
      <c r="H25">
        <f t="shared" si="6"/>
        <v>0.11666724427066077</v>
      </c>
      <c r="I25">
        <f t="shared" si="7"/>
        <v>1.3452861371601745</v>
      </c>
      <c r="J25">
        <f t="shared" si="8"/>
        <v>1.5629814196964158</v>
      </c>
      <c r="K25">
        <f t="shared" si="9"/>
        <v>1.1028146401963099</v>
      </c>
      <c r="L25">
        <f t="shared" si="10"/>
        <v>9.8337960800689239E-2</v>
      </c>
      <c r="M25">
        <f t="shared" si="11"/>
        <v>1.0044766793956206</v>
      </c>
      <c r="N25">
        <f t="shared" si="12"/>
        <v>1.3396983597397851</v>
      </c>
      <c r="O25">
        <f t="shared" si="13"/>
        <v>0.85693008070416621</v>
      </c>
      <c r="P25">
        <f t="shared" si="14"/>
        <v>8.4982170158571457E-2</v>
      </c>
      <c r="Q25">
        <f t="shared" si="15"/>
        <v>0.77194791054559475</v>
      </c>
    </row>
    <row r="26" spans="1:17" x14ac:dyDescent="0.25">
      <c r="A26">
        <f t="shared" si="16"/>
        <v>3.2000000000000006</v>
      </c>
      <c r="B26">
        <f t="shared" si="0"/>
        <v>2.5007702715142655</v>
      </c>
      <c r="C26">
        <f t="shared" si="1"/>
        <v>2.1521175957395799</v>
      </c>
      <c r="D26">
        <f t="shared" si="2"/>
        <v>0.15207394408757446</v>
      </c>
      <c r="E26">
        <f t="shared" si="3"/>
        <v>2.0000436516520055</v>
      </c>
      <c r="F26">
        <f t="shared" si="4"/>
        <v>2.0006162172114124</v>
      </c>
      <c r="G26">
        <f t="shared" si="5"/>
        <v>1.6061146988122079</v>
      </c>
      <c r="H26">
        <f t="shared" si="6"/>
        <v>0.12388056956504501</v>
      </c>
      <c r="I26">
        <f t="shared" si="7"/>
        <v>1.4822341292471628</v>
      </c>
      <c r="J26">
        <f t="shared" si="8"/>
        <v>1.6671801810095102</v>
      </c>
      <c r="K26">
        <f t="shared" si="9"/>
        <v>1.2214582021845528</v>
      </c>
      <c r="L26">
        <f t="shared" si="10"/>
        <v>0.10449511777410281</v>
      </c>
      <c r="M26">
        <f t="shared" si="11"/>
        <v>1.1169630844104499</v>
      </c>
      <c r="N26">
        <f t="shared" si="12"/>
        <v>1.4290115837224373</v>
      </c>
      <c r="O26">
        <f t="shared" si="13"/>
        <v>0.95357246716724653</v>
      </c>
      <c r="P26">
        <f t="shared" si="14"/>
        <v>9.0351144038435027E-2</v>
      </c>
      <c r="Q26">
        <f t="shared" si="15"/>
        <v>0.8632213231288115</v>
      </c>
    </row>
    <row r="27" spans="1:17" x14ac:dyDescent="0.25">
      <c r="A27">
        <f t="shared" si="16"/>
        <v>3.4000000000000008</v>
      </c>
      <c r="B27">
        <f t="shared" si="0"/>
        <v>2.6570684134839078</v>
      </c>
      <c r="C27">
        <f t="shared" si="1"/>
        <v>2.304439199384869</v>
      </c>
      <c r="D27">
        <f t="shared" si="2"/>
        <v>0.16067226624548858</v>
      </c>
      <c r="E27">
        <f t="shared" si="3"/>
        <v>2.1437669331393803</v>
      </c>
      <c r="F27">
        <f t="shared" si="4"/>
        <v>2.1256547307871259</v>
      </c>
      <c r="G27">
        <f t="shared" si="5"/>
        <v>1.7484966610330908</v>
      </c>
      <c r="H27">
        <f t="shared" si="6"/>
        <v>0.13102724684109968</v>
      </c>
      <c r="I27">
        <f t="shared" si="7"/>
        <v>1.6174694141919912</v>
      </c>
      <c r="J27">
        <f t="shared" si="8"/>
        <v>1.771378942322605</v>
      </c>
      <c r="K27">
        <f t="shared" si="9"/>
        <v>1.3414445243093067</v>
      </c>
      <c r="L27">
        <f t="shared" si="10"/>
        <v>0.11060474818236232</v>
      </c>
      <c r="M27">
        <f t="shared" si="11"/>
        <v>1.2308397761269445</v>
      </c>
      <c r="N27">
        <f t="shared" si="12"/>
        <v>1.5183248077050899</v>
      </c>
      <c r="O27">
        <f t="shared" si="13"/>
        <v>1.0525827458616892</v>
      </c>
      <c r="P27">
        <f t="shared" si="14"/>
        <v>9.568453236560337E-2</v>
      </c>
      <c r="Q27">
        <f t="shared" si="15"/>
        <v>0.95689821349608584</v>
      </c>
    </row>
    <row r="28" spans="1:17" x14ac:dyDescent="0.25">
      <c r="A28">
        <f t="shared" si="16"/>
        <v>3.600000000000001</v>
      </c>
      <c r="B28">
        <f t="shared" si="0"/>
        <v>2.8133665554535492</v>
      </c>
      <c r="C28">
        <f t="shared" si="1"/>
        <v>2.4445055417051909</v>
      </c>
      <c r="D28">
        <f t="shared" si="2"/>
        <v>0.16917173707877498</v>
      </c>
      <c r="E28">
        <f t="shared" si="3"/>
        <v>2.275333804626416</v>
      </c>
      <c r="F28">
        <f t="shared" si="4"/>
        <v>2.2506932443628394</v>
      </c>
      <c r="G28">
        <f t="shared" si="5"/>
        <v>1.8877816828589373</v>
      </c>
      <c r="H28">
        <f t="shared" si="6"/>
        <v>0.13810793484114425</v>
      </c>
      <c r="I28">
        <f t="shared" si="7"/>
        <v>1.7496737480177931</v>
      </c>
      <c r="J28">
        <f t="shared" si="8"/>
        <v>1.8755777036356993</v>
      </c>
      <c r="K28">
        <f t="shared" si="9"/>
        <v>1.4619533814308359</v>
      </c>
      <c r="L28">
        <f t="shared" si="10"/>
        <v>0.116667244270661</v>
      </c>
      <c r="M28">
        <f t="shared" si="11"/>
        <v>1.345286137160175</v>
      </c>
      <c r="N28">
        <f t="shared" si="12"/>
        <v>1.6076380316877423</v>
      </c>
      <c r="O28">
        <f t="shared" si="13"/>
        <v>1.1534446062284285</v>
      </c>
      <c r="P28">
        <f t="shared" si="14"/>
        <v>0.10098258723884701</v>
      </c>
      <c r="Q28">
        <f t="shared" si="15"/>
        <v>1.0524620189895815</v>
      </c>
    </row>
    <row r="29" spans="1:17" x14ac:dyDescent="0.25">
      <c r="A29">
        <f t="shared" si="16"/>
        <v>3.8000000000000012</v>
      </c>
      <c r="B29">
        <f t="shared" si="0"/>
        <v>2.9696646974231911</v>
      </c>
      <c r="C29">
        <f t="shared" si="1"/>
        <v>2.570667460657774</v>
      </c>
      <c r="D29">
        <f t="shared" si="2"/>
        <v>0.17757357352210035</v>
      </c>
      <c r="E29">
        <f t="shared" si="3"/>
        <v>2.3930938871356737</v>
      </c>
      <c r="F29">
        <f t="shared" si="4"/>
        <v>2.3757317579385528</v>
      </c>
      <c r="G29">
        <f t="shared" si="5"/>
        <v>2.0227150202933797</v>
      </c>
      <c r="H29">
        <f t="shared" si="6"/>
        <v>0.14512328551407661</v>
      </c>
      <c r="I29">
        <f t="shared" si="7"/>
        <v>1.877591734779303</v>
      </c>
      <c r="J29">
        <f t="shared" si="8"/>
        <v>1.9797764649487939</v>
      </c>
      <c r="K29">
        <f t="shared" si="9"/>
        <v>1.5821750021512977</v>
      </c>
      <c r="L29">
        <f t="shared" si="10"/>
        <v>0.12268299490741019</v>
      </c>
      <c r="M29">
        <f t="shared" si="11"/>
        <v>1.4594920072438875</v>
      </c>
      <c r="N29">
        <f t="shared" si="12"/>
        <v>1.6969512556703947</v>
      </c>
      <c r="O29">
        <f t="shared" si="13"/>
        <v>1.2556389943101791</v>
      </c>
      <c r="P29">
        <f t="shared" si="14"/>
        <v>0.10624555889451615</v>
      </c>
      <c r="Q29">
        <f t="shared" si="15"/>
        <v>1.149393435415663</v>
      </c>
    </row>
    <row r="30" spans="1:17" x14ac:dyDescent="0.25">
      <c r="A30">
        <f t="shared" si="16"/>
        <v>4.0000000000000009</v>
      </c>
      <c r="B30">
        <f t="shared" si="0"/>
        <v>3.125962839392832</v>
      </c>
      <c r="C30">
        <f t="shared" si="1"/>
        <v>2.681563054305486</v>
      </c>
      <c r="D30">
        <f t="shared" si="2"/>
        <v>0.18587897686977883</v>
      </c>
      <c r="E30">
        <f t="shared" si="3"/>
        <v>2.4956840774357074</v>
      </c>
      <c r="F30">
        <f t="shared" si="4"/>
        <v>2.5007702715142655</v>
      </c>
      <c r="G30">
        <f t="shared" si="5"/>
        <v>2.1521175957395799</v>
      </c>
      <c r="H30">
        <f t="shared" si="6"/>
        <v>0.15207394408757446</v>
      </c>
      <c r="I30">
        <f t="shared" si="7"/>
        <v>2.0000436516520055</v>
      </c>
      <c r="J30">
        <f t="shared" si="8"/>
        <v>2.083975226261888</v>
      </c>
      <c r="K30">
        <f t="shared" si="9"/>
        <v>1.7013162098127421</v>
      </c>
      <c r="L30">
        <f t="shared" si="10"/>
        <v>0.12865238561420178</v>
      </c>
      <c r="M30">
        <f t="shared" si="11"/>
        <v>1.5726638241985404</v>
      </c>
      <c r="N30">
        <f t="shared" si="12"/>
        <v>1.7862644796530467</v>
      </c>
      <c r="O30">
        <f t="shared" si="13"/>
        <v>1.358647112322424</v>
      </c>
      <c r="P30">
        <f t="shared" si="14"/>
        <v>0.11147369572057575</v>
      </c>
      <c r="Q30">
        <f t="shared" si="15"/>
        <v>1.2471734166018482</v>
      </c>
    </row>
    <row r="31" spans="1:17" x14ac:dyDescent="0.25">
      <c r="A31">
        <f t="shared" si="16"/>
        <v>4.2000000000000011</v>
      </c>
      <c r="B31">
        <f t="shared" si="0"/>
        <v>3.2822609813624739</v>
      </c>
      <c r="C31">
        <f t="shared" si="1"/>
        <v>2.7761334437663794</v>
      </c>
      <c r="D31">
        <f t="shared" si="2"/>
        <v>0.19408913298285657</v>
      </c>
      <c r="E31">
        <f t="shared" si="3"/>
        <v>2.5820443107835227</v>
      </c>
      <c r="F31">
        <f t="shared" si="4"/>
        <v>2.6258087850899789</v>
      </c>
      <c r="G31">
        <f t="shared" si="5"/>
        <v>2.2748976947316013</v>
      </c>
      <c r="H31">
        <f t="shared" si="6"/>
        <v>0.15896054913940594</v>
      </c>
      <c r="I31">
        <f t="shared" si="7"/>
        <v>2.1159371455921954</v>
      </c>
      <c r="J31">
        <f t="shared" si="8"/>
        <v>2.1881739875749822</v>
      </c>
      <c r="K31">
        <f t="shared" si="9"/>
        <v>1.8186063393186165</v>
      </c>
      <c r="L31">
        <f t="shared" si="10"/>
        <v>0.13457579859544444</v>
      </c>
      <c r="M31">
        <f t="shared" si="11"/>
        <v>1.6840305407231719</v>
      </c>
      <c r="N31">
        <f t="shared" si="12"/>
        <v>1.8755777036356991</v>
      </c>
      <c r="O31">
        <f t="shared" si="13"/>
        <v>1.4619533814308354</v>
      </c>
      <c r="P31">
        <f t="shared" si="14"/>
        <v>0.11666724427066077</v>
      </c>
      <c r="Q31">
        <f t="shared" si="15"/>
        <v>1.3452861371601745</v>
      </c>
    </row>
    <row r="32" spans="1:17" x14ac:dyDescent="0.25">
      <c r="A32">
        <f t="shared" si="16"/>
        <v>4.4000000000000012</v>
      </c>
      <c r="B32">
        <f t="shared" si="0"/>
        <v>3.4385591233321153</v>
      </c>
      <c r="C32">
        <f t="shared" si="1"/>
        <v>2.8536325284181681</v>
      </c>
      <c r="D32">
        <f t="shared" si="2"/>
        <v>0.20220521249332635</v>
      </c>
      <c r="E32">
        <f t="shared" si="3"/>
        <v>2.6514273159248418</v>
      </c>
      <c r="F32">
        <f t="shared" si="4"/>
        <v>2.750847298665692</v>
      </c>
      <c r="G32">
        <f t="shared" si="5"/>
        <v>2.39006141151645</v>
      </c>
      <c r="H32">
        <f t="shared" si="6"/>
        <v>0.16578373266801039</v>
      </c>
      <c r="I32">
        <f t="shared" si="7"/>
        <v>2.2242776788484395</v>
      </c>
      <c r="J32">
        <f t="shared" si="8"/>
        <v>2.2923727488880767</v>
      </c>
      <c r="K32">
        <f t="shared" si="9"/>
        <v>1.9333028828629435</v>
      </c>
      <c r="L32">
        <f t="shared" si="10"/>
        <v>0.14045361276776314</v>
      </c>
      <c r="M32">
        <f t="shared" si="11"/>
        <v>1.7928492700951804</v>
      </c>
      <c r="N32">
        <f t="shared" si="12"/>
        <v>1.9648909276183515</v>
      </c>
      <c r="O32">
        <f t="shared" si="13"/>
        <v>1.5650483497647505</v>
      </c>
      <c r="P32">
        <f t="shared" si="14"/>
        <v>0.12182644927806396</v>
      </c>
      <c r="Q32">
        <f t="shared" si="15"/>
        <v>1.4432219004866864</v>
      </c>
    </row>
    <row r="33" spans="1:17" x14ac:dyDescent="0.25">
      <c r="A33">
        <f t="shared" si="16"/>
        <v>4.6000000000000014</v>
      </c>
      <c r="B33">
        <f t="shared" si="0"/>
        <v>3.5948572653017576</v>
      </c>
      <c r="C33">
        <f t="shared" si="1"/>
        <v>2.91363069215604</v>
      </c>
      <c r="D33">
        <f t="shared" si="2"/>
        <v>0.21022837100561931</v>
      </c>
      <c r="E33">
        <f t="shared" si="3"/>
        <v>2.7034023211504206</v>
      </c>
      <c r="F33">
        <f t="shared" si="4"/>
        <v>2.8758858122414059</v>
      </c>
      <c r="G33">
        <f t="shared" si="5"/>
        <v>2.4967217384344442</v>
      </c>
      <c r="H33">
        <f t="shared" si="6"/>
        <v>0.17254412016231435</v>
      </c>
      <c r="I33">
        <f t="shared" si="7"/>
        <v>2.3241776182721301</v>
      </c>
      <c r="J33">
        <f t="shared" si="8"/>
        <v>2.3965715102011713</v>
      </c>
      <c r="K33">
        <f t="shared" si="9"/>
        <v>2.044696820616791</v>
      </c>
      <c r="L33">
        <f t="shared" si="10"/>
        <v>0.14628620378909174</v>
      </c>
      <c r="M33">
        <f t="shared" si="11"/>
        <v>1.8984106168276993</v>
      </c>
      <c r="N33">
        <f t="shared" si="12"/>
        <v>2.0542041516010041</v>
      </c>
      <c r="O33">
        <f t="shared" si="13"/>
        <v>1.6674315282387453</v>
      </c>
      <c r="P33">
        <f t="shared" si="14"/>
        <v>0.12695155366951871</v>
      </c>
      <c r="Q33">
        <f t="shared" si="15"/>
        <v>1.5404799745692266</v>
      </c>
    </row>
    <row r="34" spans="1:17" x14ac:dyDescent="0.25">
      <c r="A34">
        <f t="shared" si="16"/>
        <v>4.8000000000000016</v>
      </c>
      <c r="B34">
        <f t="shared" si="0"/>
        <v>3.7511554072713995</v>
      </c>
      <c r="C34">
        <f t="shared" si="1"/>
        <v>2.956012538781855</v>
      </c>
      <c r="D34">
        <f t="shared" si="2"/>
        <v>0.21815974929536186</v>
      </c>
      <c r="E34">
        <f t="shared" si="3"/>
        <v>2.7378527894864932</v>
      </c>
      <c r="F34">
        <f t="shared" si="4"/>
        <v>3.0009243258171194</v>
      </c>
      <c r="G34">
        <f t="shared" si="5"/>
        <v>2.5941062127738204</v>
      </c>
      <c r="H34">
        <f t="shared" si="6"/>
        <v>0.17924233067079354</v>
      </c>
      <c r="I34">
        <f t="shared" si="7"/>
        <v>2.4148638821030266</v>
      </c>
      <c r="J34">
        <f t="shared" si="8"/>
        <v>2.5007702715142659</v>
      </c>
      <c r="K34">
        <f t="shared" si="9"/>
        <v>2.1521175957395799</v>
      </c>
      <c r="L34">
        <f t="shared" si="10"/>
        <v>0.15207394408757469</v>
      </c>
      <c r="M34">
        <f t="shared" si="11"/>
        <v>2.000043651652005</v>
      </c>
      <c r="N34">
        <f t="shared" si="12"/>
        <v>2.1435173755836563</v>
      </c>
      <c r="O34">
        <f t="shared" si="13"/>
        <v>1.7686141374046498</v>
      </c>
      <c r="P34">
        <f t="shared" si="14"/>
        <v>0.13204279857897661</v>
      </c>
      <c r="Q34">
        <f t="shared" si="15"/>
        <v>1.6365713388256733</v>
      </c>
    </row>
    <row r="35" spans="1:17" x14ac:dyDescent="0.25">
      <c r="A35">
        <f t="shared" si="16"/>
        <v>5.0000000000000018</v>
      </c>
      <c r="B35">
        <f t="shared" si="0"/>
        <v>3.9074535492410409</v>
      </c>
      <c r="C35">
        <f t="shared" si="1"/>
        <v>2.9809688497567115</v>
      </c>
      <c r="D35">
        <f t="shared" si="2"/>
        <v>0.22600047350544683</v>
      </c>
      <c r="E35">
        <f t="shared" si="3"/>
        <v>2.7549683762512647</v>
      </c>
      <c r="F35">
        <f t="shared" si="4"/>
        <v>3.1259628393928325</v>
      </c>
      <c r="G35">
        <f t="shared" si="5"/>
        <v>2.681563054305486</v>
      </c>
      <c r="H35">
        <f t="shared" si="6"/>
        <v>0.18587897686977894</v>
      </c>
      <c r="I35">
        <f t="shared" si="7"/>
        <v>2.495684077435707</v>
      </c>
      <c r="J35">
        <f t="shared" si="8"/>
        <v>2.6049690328273605</v>
      </c>
      <c r="K35">
        <f t="shared" si="9"/>
        <v>2.2549376967188675</v>
      </c>
      <c r="L35">
        <f t="shared" si="10"/>
        <v>0.15781720289012491</v>
      </c>
      <c r="M35">
        <f t="shared" si="11"/>
        <v>2.0971204938287427</v>
      </c>
      <c r="N35">
        <f t="shared" si="12"/>
        <v>2.2328305995663089</v>
      </c>
      <c r="O35">
        <f t="shared" si="13"/>
        <v>1.8681217493092546</v>
      </c>
      <c r="P35">
        <f t="shared" si="14"/>
        <v>0.13710042336119477</v>
      </c>
      <c r="Q35">
        <f t="shared" si="15"/>
        <v>1.7310213259480598</v>
      </c>
    </row>
    <row r="36" spans="1:17" x14ac:dyDescent="0.25">
      <c r="A36">
        <f t="shared" si="16"/>
        <v>5.200000000000002</v>
      </c>
      <c r="B36">
        <f t="shared" si="0"/>
        <v>4.0637516912106824</v>
      </c>
      <c r="C36">
        <f t="shared" si="1"/>
        <v>2.9889830663227834</v>
      </c>
      <c r="D36">
        <f t="shared" si="2"/>
        <v>0.23375165533945264</v>
      </c>
      <c r="E36">
        <f t="shared" si="3"/>
        <v>2.7552314109833307</v>
      </c>
      <c r="F36">
        <f t="shared" si="4"/>
        <v>3.251001352968546</v>
      </c>
      <c r="G36">
        <f t="shared" si="5"/>
        <v>2.758565746768924</v>
      </c>
      <c r="H36">
        <f t="shared" si="6"/>
        <v>0.19245466513101039</v>
      </c>
      <c r="I36">
        <f t="shared" si="7"/>
        <v>2.5661110816379136</v>
      </c>
      <c r="J36">
        <f t="shared" si="8"/>
        <v>2.7091677941404546</v>
      </c>
      <c r="K36">
        <f t="shared" si="9"/>
        <v>2.3525768139597742</v>
      </c>
      <c r="L36">
        <f t="shared" si="10"/>
        <v>0.16351634625078137</v>
      </c>
      <c r="M36">
        <f t="shared" si="11"/>
        <v>2.1890604677089929</v>
      </c>
      <c r="N36">
        <f t="shared" si="12"/>
        <v>2.3221438235489611</v>
      </c>
      <c r="O36">
        <f t="shared" si="13"/>
        <v>1.965496809182294</v>
      </c>
      <c r="P36">
        <f t="shared" si="14"/>
        <v>0.14212466560529735</v>
      </c>
      <c r="Q36">
        <f t="shared" si="15"/>
        <v>1.8233721435769965</v>
      </c>
    </row>
    <row r="37" spans="1:17" x14ac:dyDescent="0.25">
      <c r="A37">
        <f t="shared" si="16"/>
        <v>5.4000000000000021</v>
      </c>
      <c r="B37">
        <f t="shared" si="0"/>
        <v>4.2200498331803242</v>
      </c>
      <c r="C37">
        <f t="shared" si="1"/>
        <v>2.9808126983168242</v>
      </c>
      <c r="D37">
        <f t="shared" si="2"/>
        <v>0.24141439225245365</v>
      </c>
      <c r="E37">
        <f t="shared" si="3"/>
        <v>2.7393983060643707</v>
      </c>
      <c r="F37">
        <f t="shared" si="4"/>
        <v>3.376039866544259</v>
      </c>
      <c r="G37">
        <f t="shared" si="5"/>
        <v>2.8247160369111608</v>
      </c>
      <c r="H37">
        <f t="shared" si="6"/>
        <v>0.19896999558848072</v>
      </c>
      <c r="I37">
        <f t="shared" si="7"/>
        <v>2.6257460413226799</v>
      </c>
      <c r="J37">
        <f t="shared" si="8"/>
        <v>2.8133665554535492</v>
      </c>
      <c r="K37">
        <f t="shared" si="9"/>
        <v>2.4445055417051909</v>
      </c>
      <c r="L37">
        <f t="shared" si="10"/>
        <v>0.16917173707877498</v>
      </c>
      <c r="M37">
        <f t="shared" si="11"/>
        <v>2.275333804626416</v>
      </c>
      <c r="N37">
        <f t="shared" si="12"/>
        <v>2.4114570475316137</v>
      </c>
      <c r="O37">
        <f t="shared" si="13"/>
        <v>2.0603010227185266</v>
      </c>
      <c r="P37">
        <f t="shared" si="14"/>
        <v>0.14711576114811642</v>
      </c>
      <c r="Q37">
        <f t="shared" si="15"/>
        <v>1.9131852615704101</v>
      </c>
    </row>
    <row r="38" spans="1:17" x14ac:dyDescent="0.25">
      <c r="A38">
        <f t="shared" si="16"/>
        <v>5.6000000000000023</v>
      </c>
      <c r="B38">
        <f t="shared" si="0"/>
        <v>4.3763479751499661</v>
      </c>
      <c r="C38">
        <f t="shared" si="1"/>
        <v>2.9574661519954994</v>
      </c>
      <c r="D38">
        <f t="shared" si="2"/>
        <v>0.24898976763924918</v>
      </c>
      <c r="E38">
        <f t="shared" si="3"/>
        <v>2.70847638435625</v>
      </c>
      <c r="F38">
        <f t="shared" si="4"/>
        <v>3.5010783801199725</v>
      </c>
      <c r="G38">
        <f t="shared" si="5"/>
        <v>2.8797453450084762</v>
      </c>
      <c r="H38">
        <f t="shared" si="6"/>
        <v>0.20542556220454489</v>
      </c>
      <c r="I38">
        <f t="shared" si="7"/>
        <v>2.6743197828039316</v>
      </c>
      <c r="J38">
        <f t="shared" si="8"/>
        <v>2.9175653167666438</v>
      </c>
      <c r="K38">
        <f t="shared" si="9"/>
        <v>2.5302486007296694</v>
      </c>
      <c r="L38">
        <f t="shared" si="10"/>
        <v>0.1747837351663708</v>
      </c>
      <c r="M38">
        <f t="shared" si="11"/>
        <v>2.3554648655632988</v>
      </c>
      <c r="N38">
        <f t="shared" si="12"/>
        <v>2.5007702715142659</v>
      </c>
      <c r="O38">
        <f t="shared" si="13"/>
        <v>2.1521175957395799</v>
      </c>
      <c r="P38">
        <f t="shared" si="14"/>
        <v>0.15207394408757469</v>
      </c>
      <c r="Q38">
        <f t="shared" si="15"/>
        <v>2.000043651652005</v>
      </c>
    </row>
    <row r="39" spans="1:17" x14ac:dyDescent="0.25">
      <c r="A39">
        <f t="shared" si="16"/>
        <v>5.8000000000000025</v>
      </c>
      <c r="B39">
        <f t="shared" si="0"/>
        <v>4.532646117119608</v>
      </c>
      <c r="C39">
        <f t="shared" si="1"/>
        <v>2.920175547261556</v>
      </c>
      <c r="D39">
        <f t="shared" si="2"/>
        <v>0.25647885102004675</v>
      </c>
      <c r="E39">
        <f t="shared" si="3"/>
        <v>2.6636966962415092</v>
      </c>
      <c r="F39">
        <f t="shared" si="4"/>
        <v>3.626116893695686</v>
      </c>
      <c r="G39">
        <f t="shared" si="5"/>
        <v>2.9235146008605315</v>
      </c>
      <c r="H39">
        <f t="shared" si="6"/>
        <v>0.21182195283532101</v>
      </c>
      <c r="I39">
        <f t="shared" si="7"/>
        <v>2.7116926480252106</v>
      </c>
      <c r="J39">
        <f t="shared" si="8"/>
        <v>3.0217640780797379</v>
      </c>
      <c r="K39">
        <f t="shared" si="9"/>
        <v>2.6093875617714586</v>
      </c>
      <c r="L39">
        <f t="shared" si="10"/>
        <v>0.18035269721643876</v>
      </c>
      <c r="M39">
        <f t="shared" si="11"/>
        <v>2.4290348645550197</v>
      </c>
      <c r="N39">
        <f t="shared" si="12"/>
        <v>2.5900834954969185</v>
      </c>
      <c r="O39">
        <f t="shared" si="13"/>
        <v>2.2405533141181166</v>
      </c>
      <c r="P39">
        <f t="shared" si="14"/>
        <v>0.15699944679584765</v>
      </c>
      <c r="Q39">
        <f t="shared" si="15"/>
        <v>2.0835538673222689</v>
      </c>
    </row>
    <row r="40" spans="1:17" x14ac:dyDescent="0.25">
      <c r="A40">
        <f t="shared" si="16"/>
        <v>6.0000000000000027</v>
      </c>
      <c r="B40">
        <f t="shared" ref="B40:B71" si="17">2*PI()*(C$3-1)*$A40/C$2</f>
        <v>4.6889442590892489</v>
      </c>
      <c r="C40">
        <f t="shared" ref="C40:C71" si="18">2-4*EXP(-1*B40*C$5)*((COS(C$6)/B40*SIN(B40-C$6)+((COS(C$6)/B40)^2*COS(B40-2*C$6))))+4*((COS(C$6)/B40)^2*COS(2*C$6))</f>
        <v>2.8703661594891385</v>
      </c>
      <c r="D40">
        <f t="shared" ref="D40:D71" si="19">1+(EXP(-2*B40*C$5)*(2*B40*C$5+1)-1)/(2*B40^2*C$5^2)</f>
        <v>0.26388269822366017</v>
      </c>
      <c r="E40">
        <f t="shared" ref="E40:E71" si="20">C40-D40</f>
        <v>2.6064834612654781</v>
      </c>
      <c r="F40">
        <f t="shared" ref="F40:F71" si="21">2*PI()*(G$3-1)*$A40/G$2</f>
        <v>3.7511554072713991</v>
      </c>
      <c r="G40">
        <f t="shared" ref="G40:G71" si="22">2-4*EXP(-1*F40*G$5)*((COS(G$6)/F40*SIN(F40-G$6)+((COS(G$6)/F40)^2*COS(F40-2*G$6))))+4*((COS(G$6)/F40)^2*COS(2*G$6))</f>
        <v>2.9560125387818545</v>
      </c>
      <c r="H40">
        <f t="shared" ref="H40:H71" si="23">1+(EXP(-2*F40*G$5)*(2*F40*G$5+1)-1)/(2*F40^2*G$5^2)</f>
        <v>0.21815974929536319</v>
      </c>
      <c r="I40">
        <f t="shared" ref="I40:I71" si="24">G40-H40</f>
        <v>2.7378527894864915</v>
      </c>
      <c r="J40">
        <f t="shared" ref="J40:J71" si="25">2*PI()*(K$3-1)*$A40/K$2</f>
        <v>3.1259628393928325</v>
      </c>
      <c r="K40">
        <f t="shared" ref="K40:K71" si="26">2-4*EXP(-1*J40*K$5)*((COS(K$6)/J40*SIN(J40-K$6)+((COS(K$6)/J40)^2*COS(J40-2*K$6))))+4*((COS(K$6)/J40)^2*COS(2*K$6))</f>
        <v>2.681563054305486</v>
      </c>
      <c r="L40">
        <f t="shared" ref="L40:L71" si="27">1+(EXP(-2*J40*K$5)*(2*J40*K$5+1)-1)/(2*J40^2*K$5^2)</f>
        <v>0.18587897686977894</v>
      </c>
      <c r="M40">
        <f t="shared" ref="M40:M71" si="28">K40-L40</f>
        <v>2.495684077435707</v>
      </c>
      <c r="N40">
        <f t="shared" ref="N40:N71" si="29">2*PI()*(O$3-1)*$A40/O$2</f>
        <v>2.6793967194795707</v>
      </c>
      <c r="O40">
        <f t="shared" ref="O40:O71" si="30">2-4*EXP(-1*N40*O$5)*((COS(O$6)/N40*SIN(N40-O$6)+((COS(O$6)/N40)^2*COS(N40-2*O$6))))+4*((COS(O$6)/N40)^2*COS(2*O$6))</f>
        <v>2.3252404530106414</v>
      </c>
      <c r="P40">
        <f t="shared" ref="P40:P71" si="31">1+(EXP(-2*N40*O$5)*(2*N40*O$5+1)-1)/(2*N40^2*O$5^2)</f>
        <v>0.16189249993246835</v>
      </c>
      <c r="Q40">
        <f t="shared" ref="Q40:Q71" si="32">O40-P40</f>
        <v>2.1633479530781732</v>
      </c>
    </row>
    <row r="41" spans="1:17" x14ac:dyDescent="0.25">
      <c r="A41">
        <f t="shared" si="16"/>
        <v>6.2000000000000028</v>
      </c>
      <c r="B41">
        <f t="shared" si="17"/>
        <v>4.8452424010588908</v>
      </c>
      <c r="C41">
        <f t="shared" si="18"/>
        <v>2.8096231716675337</v>
      </c>
      <c r="D41">
        <f t="shared" si="19"/>
        <v>0.27120235156819383</v>
      </c>
      <c r="E41">
        <f t="shared" si="20"/>
        <v>2.5384208200993399</v>
      </c>
      <c r="F41">
        <f t="shared" si="21"/>
        <v>3.8761939208471126</v>
      </c>
      <c r="G41">
        <f t="shared" si="22"/>
        <v>2.9773525038801467</v>
      </c>
      <c r="H41">
        <f t="shared" si="23"/>
        <v>0.2244395274216493</v>
      </c>
      <c r="I41">
        <f t="shared" si="24"/>
        <v>2.7529129764584974</v>
      </c>
      <c r="J41">
        <f t="shared" si="25"/>
        <v>3.2301616007059271</v>
      </c>
      <c r="K41">
        <f t="shared" si="26"/>
        <v>2.7464764499717256</v>
      </c>
      <c r="L41">
        <f t="shared" si="27"/>
        <v>0.19136292473219807</v>
      </c>
      <c r="M41">
        <f t="shared" si="28"/>
        <v>2.5551135252395274</v>
      </c>
      <c r="N41">
        <f t="shared" si="29"/>
        <v>2.7687099434622229</v>
      </c>
      <c r="O41">
        <f t="shared" si="30"/>
        <v>2.4058385056675102</v>
      </c>
      <c r="P41">
        <f t="shared" si="31"/>
        <v>0.16675333245733781</v>
      </c>
      <c r="Q41">
        <f t="shared" si="32"/>
        <v>2.2390851732101726</v>
      </c>
    </row>
    <row r="42" spans="1:17" x14ac:dyDescent="0.25">
      <c r="A42">
        <f t="shared" si="16"/>
        <v>6.400000000000003</v>
      </c>
      <c r="B42">
        <f t="shared" si="17"/>
        <v>5.0015405430285327</v>
      </c>
      <c r="C42">
        <f t="shared" si="18"/>
        <v>2.7396564581035907</v>
      </c>
      <c r="D42">
        <f t="shared" si="19"/>
        <v>0.27843884003932973</v>
      </c>
      <c r="E42">
        <f t="shared" si="20"/>
        <v>2.4612176180642611</v>
      </c>
      <c r="F42">
        <f t="shared" si="21"/>
        <v>4.0012324344228265</v>
      </c>
      <c r="G42">
        <f t="shared" si="22"/>
        <v>2.9877678396727538</v>
      </c>
      <c r="H42">
        <f t="shared" si="23"/>
        <v>0.23066185713689169</v>
      </c>
      <c r="I42">
        <f t="shared" si="24"/>
        <v>2.7571059825358621</v>
      </c>
      <c r="J42">
        <f t="shared" si="25"/>
        <v>3.3343603620190216</v>
      </c>
      <c r="K42">
        <f t="shared" si="26"/>
        <v>2.803891014714782</v>
      </c>
      <c r="L42">
        <f t="shared" si="27"/>
        <v>0.19680488840135024</v>
      </c>
      <c r="M42">
        <f t="shared" si="28"/>
        <v>2.6070861263134315</v>
      </c>
      <c r="N42">
        <f t="shared" si="29"/>
        <v>2.8580231674448759</v>
      </c>
      <c r="O42">
        <f t="shared" si="30"/>
        <v>2.4820357233606196</v>
      </c>
      <c r="P42">
        <f t="shared" si="31"/>
        <v>0.17158217164363521</v>
      </c>
      <c r="Q42">
        <f t="shared" si="32"/>
        <v>2.3104535517169844</v>
      </c>
    </row>
    <row r="43" spans="1:17" x14ac:dyDescent="0.25">
      <c r="A43">
        <f t="shared" si="16"/>
        <v>6.6000000000000032</v>
      </c>
      <c r="B43">
        <f t="shared" si="17"/>
        <v>5.1578386849981745</v>
      </c>
      <c r="C43">
        <f t="shared" si="18"/>
        <v>2.6622641410579457</v>
      </c>
      <c r="D43">
        <f t="shared" si="19"/>
        <v>0.28559317946619578</v>
      </c>
      <c r="E43">
        <f t="shared" si="20"/>
        <v>2.3766709615917501</v>
      </c>
      <c r="F43">
        <f t="shared" si="21"/>
        <v>4.12627094799854</v>
      </c>
      <c r="G43">
        <f t="shared" si="22"/>
        <v>2.987605943637083</v>
      </c>
      <c r="H43">
        <f t="shared" si="23"/>
        <v>0.23682730251212147</v>
      </c>
      <c r="I43">
        <f t="shared" si="24"/>
        <v>2.7507786411249615</v>
      </c>
      <c r="J43">
        <f t="shared" si="25"/>
        <v>3.4385591233321162</v>
      </c>
      <c r="K43">
        <f t="shared" si="26"/>
        <v>2.8536325284181685</v>
      </c>
      <c r="L43">
        <f t="shared" si="27"/>
        <v>0.2022052124933249</v>
      </c>
      <c r="M43">
        <f t="shared" si="28"/>
        <v>2.6514273159248436</v>
      </c>
      <c r="N43">
        <f t="shared" si="29"/>
        <v>2.9473363914275281</v>
      </c>
      <c r="O43">
        <f t="shared" si="30"/>
        <v>2.5535504592818326</v>
      </c>
      <c r="P43">
        <f t="shared" si="31"/>
        <v>0.17637924309057806</v>
      </c>
      <c r="Q43">
        <f t="shared" si="32"/>
        <v>2.3771712161912544</v>
      </c>
    </row>
    <row r="44" spans="1:17" x14ac:dyDescent="0.25">
      <c r="A44">
        <f t="shared" si="16"/>
        <v>6.8000000000000034</v>
      </c>
      <c r="B44">
        <f t="shared" si="17"/>
        <v>5.3141368269678164</v>
      </c>
      <c r="C44">
        <f t="shared" si="18"/>
        <v>2.5792956663797999</v>
      </c>
      <c r="D44">
        <f t="shared" si="19"/>
        <v>0.29266637269484097</v>
      </c>
      <c r="E44">
        <f t="shared" si="20"/>
        <v>2.286629293684959</v>
      </c>
      <c r="F44">
        <f t="shared" si="21"/>
        <v>4.2513094615742526</v>
      </c>
      <c r="G44">
        <f t="shared" si="22"/>
        <v>2.9773210924223448</v>
      </c>
      <c r="H44">
        <f t="shared" si="23"/>
        <v>0.24293642182863506</v>
      </c>
      <c r="I44">
        <f t="shared" si="24"/>
        <v>2.7343846705937098</v>
      </c>
      <c r="J44">
        <f t="shared" si="25"/>
        <v>3.5427578846452108</v>
      </c>
      <c r="K44">
        <f t="shared" si="26"/>
        <v>2.8955893754882149</v>
      </c>
      <c r="L44">
        <f t="shared" si="27"/>
        <v>0.2075642386690022</v>
      </c>
      <c r="M44">
        <f t="shared" si="28"/>
        <v>2.6880251368192125</v>
      </c>
      <c r="N44">
        <f t="shared" si="29"/>
        <v>3.0366496154101803</v>
      </c>
      <c r="O44">
        <f t="shared" si="30"/>
        <v>2.6201323106093541</v>
      </c>
      <c r="P44">
        <f t="shared" si="31"/>
        <v>0.18114477073617596</v>
      </c>
      <c r="Q44">
        <f t="shared" si="32"/>
        <v>2.4389875398731782</v>
      </c>
    </row>
    <row r="45" spans="1:17" x14ac:dyDescent="0.25">
      <c r="A45">
        <f t="shared" si="16"/>
        <v>7.0000000000000036</v>
      </c>
      <c r="B45">
        <f t="shared" si="17"/>
        <v>5.4704349689374583</v>
      </c>
      <c r="C45">
        <f t="shared" si="18"/>
        <v>2.4926151337114466</v>
      </c>
      <c r="D45">
        <f t="shared" si="19"/>
        <v>0.29965940975940242</v>
      </c>
      <c r="E45">
        <f t="shared" si="20"/>
        <v>2.1929557239520441</v>
      </c>
      <c r="F45">
        <f t="shared" si="21"/>
        <v>4.3763479751499661</v>
      </c>
      <c r="G45">
        <f t="shared" si="22"/>
        <v>2.9574661519954994</v>
      </c>
      <c r="H45">
        <f t="shared" si="23"/>
        <v>0.24898976763924918</v>
      </c>
      <c r="I45">
        <f t="shared" si="24"/>
        <v>2.70847638435625</v>
      </c>
      <c r="J45">
        <f t="shared" si="25"/>
        <v>3.6469566459583049</v>
      </c>
      <c r="K45">
        <f t="shared" si="26"/>
        <v>2.9297121144160712</v>
      </c>
      <c r="L45">
        <f t="shared" si="27"/>
        <v>0.21288230566016142</v>
      </c>
      <c r="M45">
        <f t="shared" si="28"/>
        <v>2.71682980875591</v>
      </c>
      <c r="N45">
        <f t="shared" si="29"/>
        <v>3.1259628393928329</v>
      </c>
      <c r="O45">
        <f t="shared" si="30"/>
        <v>2.6815630543054869</v>
      </c>
      <c r="P45">
        <f t="shared" si="31"/>
        <v>0.18587897686977928</v>
      </c>
      <c r="Q45">
        <f t="shared" si="32"/>
        <v>2.4956840774357074</v>
      </c>
    </row>
    <row r="46" spans="1:17" x14ac:dyDescent="0.25">
      <c r="A46">
        <f t="shared" si="16"/>
        <v>7.2000000000000037</v>
      </c>
      <c r="B46">
        <f t="shared" si="17"/>
        <v>5.6267331109071002</v>
      </c>
      <c r="C46">
        <f t="shared" si="18"/>
        <v>2.404065591728096</v>
      </c>
      <c r="D46">
        <f t="shared" si="19"/>
        <v>0.30657326805094764</v>
      </c>
      <c r="E46">
        <f t="shared" si="20"/>
        <v>2.0974923236771481</v>
      </c>
      <c r="F46">
        <f t="shared" si="21"/>
        <v>4.5013864887256796</v>
      </c>
      <c r="G46">
        <f t="shared" si="22"/>
        <v>2.9286832998042125</v>
      </c>
      <c r="H46">
        <f t="shared" si="23"/>
        <v>0.25498788682889373</v>
      </c>
      <c r="I46">
        <f t="shared" si="24"/>
        <v>2.6736954129753188</v>
      </c>
      <c r="J46">
        <f t="shared" si="25"/>
        <v>3.7511554072713995</v>
      </c>
      <c r="K46">
        <f t="shared" si="26"/>
        <v>2.956012538781855</v>
      </c>
      <c r="L46">
        <f t="shared" si="27"/>
        <v>0.21815974929536186</v>
      </c>
      <c r="M46">
        <f t="shared" si="28"/>
        <v>2.7378527894864932</v>
      </c>
      <c r="N46">
        <f t="shared" si="29"/>
        <v>3.2152760633754851</v>
      </c>
      <c r="O46">
        <f t="shared" si="30"/>
        <v>2.7376573735884491</v>
      </c>
      <c r="P46">
        <f t="shared" si="31"/>
        <v>0.19058208214463468</v>
      </c>
      <c r="Q46">
        <f t="shared" si="32"/>
        <v>2.5470752914438144</v>
      </c>
    </row>
    <row r="47" spans="1:17" x14ac:dyDescent="0.25">
      <c r="A47">
        <f t="shared" si="16"/>
        <v>7.4000000000000039</v>
      </c>
      <c r="B47">
        <f t="shared" si="17"/>
        <v>5.7830312528767411</v>
      </c>
      <c r="C47">
        <f t="shared" si="18"/>
        <v>2.3154349700224532</v>
      </c>
      <c r="D47">
        <f t="shared" si="19"/>
        <v>0.31340891248404146</v>
      </c>
      <c r="E47">
        <f t="shared" si="20"/>
        <v>2.0020260575384117</v>
      </c>
      <c r="F47">
        <f t="shared" si="21"/>
        <v>4.6264250023013931</v>
      </c>
      <c r="G47">
        <f t="shared" si="22"/>
        <v>2.8916938959899023</v>
      </c>
      <c r="H47">
        <f t="shared" si="23"/>
        <v>0.26093132067456615</v>
      </c>
      <c r="I47">
        <f t="shared" si="24"/>
        <v>2.6307625753153361</v>
      </c>
      <c r="J47">
        <f t="shared" si="25"/>
        <v>3.8553541685844941</v>
      </c>
      <c r="K47">
        <f t="shared" si="26"/>
        <v>2.9745622464242345</v>
      </c>
      <c r="L47">
        <f t="shared" si="27"/>
        <v>0.22339690252559141</v>
      </c>
      <c r="M47">
        <f t="shared" si="28"/>
        <v>2.7511653438986432</v>
      </c>
      <c r="N47">
        <f t="shared" si="29"/>
        <v>3.3045892873581377</v>
      </c>
      <c r="O47">
        <f t="shared" si="30"/>
        <v>2.7882633734035567</v>
      </c>
      <c r="P47">
        <f t="shared" si="31"/>
        <v>0.19525430559024615</v>
      </c>
      <c r="Q47">
        <f t="shared" si="32"/>
        <v>2.5930090678133104</v>
      </c>
    </row>
    <row r="48" spans="1:17" x14ac:dyDescent="0.25">
      <c r="A48">
        <f t="shared" ref="A48:A78" si="33">A47+0.2</f>
        <v>7.6000000000000041</v>
      </c>
      <c r="B48">
        <f t="shared" si="17"/>
        <v>5.939329394846383</v>
      </c>
      <c r="C48">
        <f t="shared" si="18"/>
        <v>2.2284242677645203</v>
      </c>
      <c r="D48">
        <f t="shared" si="19"/>
        <v>0.32016729566107172</v>
      </c>
      <c r="E48">
        <f t="shared" si="20"/>
        <v>1.9082569721034486</v>
      </c>
      <c r="F48">
        <f t="shared" si="21"/>
        <v>4.7514635158771066</v>
      </c>
      <c r="G48">
        <f t="shared" si="22"/>
        <v>2.8472876486775744</v>
      </c>
      <c r="H48">
        <f t="shared" si="23"/>
        <v>0.26682060490461934</v>
      </c>
      <c r="I48">
        <f t="shared" si="24"/>
        <v>2.5804670437729551</v>
      </c>
      <c r="J48">
        <f t="shared" si="25"/>
        <v>3.9595529298975882</v>
      </c>
      <c r="K48">
        <f t="shared" si="26"/>
        <v>2.9854907375455162</v>
      </c>
      <c r="L48">
        <f t="shared" si="27"/>
        <v>0.22859409544967413</v>
      </c>
      <c r="M48">
        <f t="shared" si="28"/>
        <v>2.7568966420958421</v>
      </c>
      <c r="N48">
        <f t="shared" si="29"/>
        <v>3.3939025113407899</v>
      </c>
      <c r="O48">
        <f t="shared" si="30"/>
        <v>2.8332628845960426</v>
      </c>
      <c r="P48">
        <f t="shared" si="31"/>
        <v>0.19989586462472175</v>
      </c>
      <c r="Q48">
        <f t="shared" si="32"/>
        <v>2.6333670199713208</v>
      </c>
    </row>
    <row r="49" spans="1:17" x14ac:dyDescent="0.25">
      <c r="A49">
        <f t="shared" si="33"/>
        <v>7.8000000000000043</v>
      </c>
      <c r="B49">
        <f t="shared" si="17"/>
        <v>6.0956275368160249</v>
      </c>
      <c r="C49">
        <f t="shared" si="18"/>
        <v>2.1446185565297178</v>
      </c>
      <c r="D49">
        <f t="shared" si="19"/>
        <v>0.32684935803436244</v>
      </c>
      <c r="E49">
        <f t="shared" si="20"/>
        <v>1.8177691984953555</v>
      </c>
      <c r="F49">
        <f t="shared" si="21"/>
        <v>4.8765020294528192</v>
      </c>
      <c r="G49">
        <f t="shared" si="22"/>
        <v>2.7963112243362982</v>
      </c>
      <c r="H49">
        <f t="shared" si="23"/>
        <v>0.27265626975741175</v>
      </c>
      <c r="I49">
        <f t="shared" si="24"/>
        <v>2.5236549545788867</v>
      </c>
      <c r="J49">
        <f t="shared" si="25"/>
        <v>4.0637516912106824</v>
      </c>
      <c r="K49">
        <f t="shared" si="26"/>
        <v>2.9889830663227834</v>
      </c>
      <c r="L49">
        <f t="shared" si="27"/>
        <v>0.23375165533945264</v>
      </c>
      <c r="M49">
        <f t="shared" si="28"/>
        <v>2.7552314109833307</v>
      </c>
      <c r="N49">
        <f t="shared" si="29"/>
        <v>3.4832157353234421</v>
      </c>
      <c r="O49">
        <f t="shared" si="30"/>
        <v>2.8725715578499429</v>
      </c>
      <c r="P49">
        <f t="shared" si="31"/>
        <v>0.2045069750669678</v>
      </c>
      <c r="Q49">
        <f t="shared" si="32"/>
        <v>2.668064582782975</v>
      </c>
    </row>
    <row r="50" spans="1:17" x14ac:dyDescent="0.25">
      <c r="A50">
        <f t="shared" si="33"/>
        <v>8.0000000000000036</v>
      </c>
      <c r="B50">
        <f t="shared" si="17"/>
        <v>6.2519256787856667</v>
      </c>
      <c r="C50">
        <f t="shared" si="18"/>
        <v>2.0654612822596641</v>
      </c>
      <c r="D50">
        <f t="shared" si="19"/>
        <v>0.33345602806609975</v>
      </c>
      <c r="E50">
        <f t="shared" si="20"/>
        <v>1.7320052541935644</v>
      </c>
      <c r="F50">
        <f t="shared" si="21"/>
        <v>5.0015405430285327</v>
      </c>
      <c r="G50">
        <f t="shared" si="22"/>
        <v>2.7396564581035907</v>
      </c>
      <c r="H50">
        <f t="shared" si="23"/>
        <v>0.27843884003932973</v>
      </c>
      <c r="I50">
        <f t="shared" si="24"/>
        <v>2.4612176180642611</v>
      </c>
      <c r="J50">
        <f t="shared" si="25"/>
        <v>4.1679504525237769</v>
      </c>
      <c r="K50">
        <f t="shared" si="26"/>
        <v>2.9852770741189234</v>
      </c>
      <c r="L50">
        <f t="shared" si="27"/>
        <v>0.23886990666475183</v>
      </c>
      <c r="M50">
        <f t="shared" si="28"/>
        <v>2.7464071674541715</v>
      </c>
      <c r="N50">
        <f t="shared" si="29"/>
        <v>3.5725289593060947</v>
      </c>
      <c r="O50">
        <f t="shared" si="30"/>
        <v>2.9061387497958124</v>
      </c>
      <c r="P50">
        <f t="shared" si="31"/>
        <v>0.20908785114881479</v>
      </c>
      <c r="Q50">
        <f t="shared" si="32"/>
        <v>2.6970508986469977</v>
      </c>
    </row>
    <row r="51" spans="1:17" x14ac:dyDescent="0.25">
      <c r="A51">
        <f t="shared" si="33"/>
        <v>8.2000000000000028</v>
      </c>
      <c r="B51">
        <f t="shared" si="17"/>
        <v>6.4082238207553068</v>
      </c>
      <c r="C51">
        <f t="shared" si="18"/>
        <v>1.9922322709324396</v>
      </c>
      <c r="D51">
        <f t="shared" si="19"/>
        <v>0.33998822238610327</v>
      </c>
      <c r="E51">
        <f t="shared" si="20"/>
        <v>1.6522440485463363</v>
      </c>
      <c r="F51">
        <f t="shared" si="21"/>
        <v>5.1265790566042453</v>
      </c>
      <c r="G51">
        <f t="shared" si="22"/>
        <v>2.6782483207852272</v>
      </c>
      <c r="H51">
        <f t="shared" si="23"/>
        <v>0.28416883518218539</v>
      </c>
      <c r="I51">
        <f t="shared" si="24"/>
        <v>2.3940794856030418</v>
      </c>
      <c r="J51">
        <f t="shared" si="25"/>
        <v>4.2721492138368706</v>
      </c>
      <c r="K51">
        <f t="shared" si="26"/>
        <v>2.9746602356052794</v>
      </c>
      <c r="L51">
        <f t="shared" si="27"/>
        <v>0.24394917111810077</v>
      </c>
      <c r="M51">
        <f t="shared" si="28"/>
        <v>2.7307110644871786</v>
      </c>
      <c r="N51">
        <f t="shared" si="29"/>
        <v>3.6618421832887464</v>
      </c>
      <c r="O51">
        <f t="shared" si="30"/>
        <v>2.9339472049960453</v>
      </c>
      <c r="P51">
        <f t="shared" si="31"/>
        <v>0.21363870552705533</v>
      </c>
      <c r="Q51">
        <f t="shared" si="32"/>
        <v>2.7203084994689899</v>
      </c>
    </row>
    <row r="52" spans="1:17" x14ac:dyDescent="0.25">
      <c r="A52">
        <f t="shared" si="33"/>
        <v>8.4000000000000021</v>
      </c>
      <c r="B52">
        <f t="shared" si="17"/>
        <v>6.5645219627249478</v>
      </c>
      <c r="C52">
        <f t="shared" si="18"/>
        <v>1.926029756030619</v>
      </c>
      <c r="D52">
        <f t="shared" si="19"/>
        <v>0.34644684594747854</v>
      </c>
      <c r="E52">
        <f t="shared" si="20"/>
        <v>1.5795829100831404</v>
      </c>
      <c r="F52">
        <f t="shared" si="21"/>
        <v>5.2516175701799579</v>
      </c>
      <c r="G52">
        <f t="shared" si="22"/>
        <v>2.6130327989937676</v>
      </c>
      <c r="H52">
        <f t="shared" si="23"/>
        <v>0.28984676929997477</v>
      </c>
      <c r="I52">
        <f t="shared" si="24"/>
        <v>2.323186029693793</v>
      </c>
      <c r="J52">
        <f t="shared" si="25"/>
        <v>4.3763479751499643</v>
      </c>
      <c r="K52">
        <f t="shared" si="26"/>
        <v>2.9574661519955003</v>
      </c>
      <c r="L52">
        <f t="shared" si="27"/>
        <v>0.24898976763924729</v>
      </c>
      <c r="M52">
        <f t="shared" si="28"/>
        <v>2.7084763843562532</v>
      </c>
      <c r="N52">
        <f t="shared" si="29"/>
        <v>3.7511554072713982</v>
      </c>
      <c r="O52">
        <f t="shared" si="30"/>
        <v>2.9560125387818541</v>
      </c>
      <c r="P52">
        <f t="shared" si="31"/>
        <v>0.21815974929536275</v>
      </c>
      <c r="Q52">
        <f t="shared" si="32"/>
        <v>2.7378527894864915</v>
      </c>
    </row>
    <row r="53" spans="1:17" x14ac:dyDescent="0.25">
      <c r="A53">
        <f t="shared" si="33"/>
        <v>8.6000000000000014</v>
      </c>
      <c r="B53">
        <f t="shared" si="17"/>
        <v>6.7208201046945888</v>
      </c>
      <c r="C53">
        <f t="shared" si="18"/>
        <v>1.8677566552468012</v>
      </c>
      <c r="D53">
        <f t="shared" si="19"/>
        <v>0.35283279218016927</v>
      </c>
      <c r="E53">
        <f t="shared" si="20"/>
        <v>1.514923863066632</v>
      </c>
      <c r="F53">
        <f t="shared" si="21"/>
        <v>5.3766560837556714</v>
      </c>
      <c r="G53">
        <f t="shared" si="22"/>
        <v>2.5449648426162308</v>
      </c>
      <c r="H53">
        <f t="shared" si="23"/>
        <v>0.29547315124505336</v>
      </c>
      <c r="I53">
        <f t="shared" si="24"/>
        <v>2.2494916913711775</v>
      </c>
      <c r="J53">
        <f t="shared" si="25"/>
        <v>4.4805467364630589</v>
      </c>
      <c r="K53">
        <f t="shared" si="26"/>
        <v>2.9340707281263496</v>
      </c>
      <c r="L53">
        <f t="shared" si="27"/>
        <v>0.25399201243943981</v>
      </c>
      <c r="M53">
        <f t="shared" si="28"/>
        <v>2.6800787156869097</v>
      </c>
      <c r="N53">
        <f t="shared" si="29"/>
        <v>3.8404686312540504</v>
      </c>
      <c r="O53">
        <f t="shared" si="30"/>
        <v>2.9723825271325124</v>
      </c>
      <c r="P53">
        <f t="shared" si="31"/>
        <v>0.22265119199613792</v>
      </c>
      <c r="Q53">
        <f t="shared" si="32"/>
        <v>2.7497313351363744</v>
      </c>
    </row>
    <row r="54" spans="1:17" x14ac:dyDescent="0.25">
      <c r="A54">
        <f t="shared" si="33"/>
        <v>8.8000000000000007</v>
      </c>
      <c r="B54">
        <f t="shared" si="17"/>
        <v>6.8771182466642298</v>
      </c>
      <c r="C54">
        <f t="shared" si="18"/>
        <v>1.8181112310392986</v>
      </c>
      <c r="D54">
        <f t="shared" si="19"/>
        <v>0.35914694314244733</v>
      </c>
      <c r="E54">
        <f t="shared" si="20"/>
        <v>1.4589642878968512</v>
      </c>
      <c r="F54">
        <f t="shared" si="21"/>
        <v>5.5016945973313831</v>
      </c>
      <c r="G54">
        <f t="shared" si="22"/>
        <v>2.4749965295719001</v>
      </c>
      <c r="H54">
        <f t="shared" si="23"/>
        <v>0.30104848466367273</v>
      </c>
      <c r="I54">
        <f t="shared" si="24"/>
        <v>2.1739480449082276</v>
      </c>
      <c r="J54">
        <f t="shared" si="25"/>
        <v>4.5847454977761526</v>
      </c>
      <c r="K54">
        <f t="shared" si="26"/>
        <v>2.9048880722879793</v>
      </c>
      <c r="L54">
        <f t="shared" si="27"/>
        <v>0.25895621902549715</v>
      </c>
      <c r="M54">
        <f t="shared" si="28"/>
        <v>2.645931853262482</v>
      </c>
      <c r="N54">
        <f t="shared" si="29"/>
        <v>3.9297818552367021</v>
      </c>
      <c r="O54">
        <f t="shared" si="30"/>
        <v>2.9831362109478872</v>
      </c>
      <c r="P54">
        <f t="shared" si="31"/>
        <v>0.22711324163227231</v>
      </c>
      <c r="Q54">
        <f t="shared" si="32"/>
        <v>2.7560229693156151</v>
      </c>
    </row>
    <row r="55" spans="1:17" x14ac:dyDescent="0.25">
      <c r="A55">
        <f t="shared" si="33"/>
        <v>9</v>
      </c>
      <c r="B55">
        <f t="shared" si="17"/>
        <v>7.0334163886338716</v>
      </c>
      <c r="C55">
        <f t="shared" si="18"/>
        <v>1.7775821766244244</v>
      </c>
      <c r="D55">
        <f t="shared" si="19"/>
        <v>0.36539016967035853</v>
      </c>
      <c r="E55">
        <f t="shared" si="20"/>
        <v>1.4121920069540659</v>
      </c>
      <c r="F55">
        <f t="shared" si="21"/>
        <v>5.6267331109070966</v>
      </c>
      <c r="G55">
        <f t="shared" si="22"/>
        <v>2.4040655917280982</v>
      </c>
      <c r="H55">
        <f t="shared" si="23"/>
        <v>0.3065732680509482</v>
      </c>
      <c r="I55">
        <f t="shared" si="24"/>
        <v>2.0974923236771499</v>
      </c>
      <c r="J55">
        <f t="shared" si="25"/>
        <v>4.6889442590892472</v>
      </c>
      <c r="K55">
        <f t="shared" si="26"/>
        <v>2.8703661594891394</v>
      </c>
      <c r="L55">
        <f t="shared" si="27"/>
        <v>0.26388269822365873</v>
      </c>
      <c r="M55">
        <f t="shared" si="28"/>
        <v>2.6064834612654808</v>
      </c>
      <c r="N55">
        <f t="shared" si="29"/>
        <v>4.0190950792193547</v>
      </c>
      <c r="O55">
        <f t="shared" si="30"/>
        <v>2.9883828231623433</v>
      </c>
      <c r="P55">
        <f t="shared" si="31"/>
        <v>0.23154610467878478</v>
      </c>
      <c r="Q55">
        <f t="shared" si="32"/>
        <v>2.7568367184835587</v>
      </c>
    </row>
    <row r="56" spans="1:17" x14ac:dyDescent="0.25">
      <c r="A56">
        <f t="shared" si="33"/>
        <v>9.1999999999999993</v>
      </c>
      <c r="B56">
        <f t="shared" si="17"/>
        <v>7.1897145306035117</v>
      </c>
      <c r="C56">
        <f t="shared" si="18"/>
        <v>1.7464480777016049</v>
      </c>
      <c r="D56">
        <f t="shared" si="19"/>
        <v>0.37156333152516774</v>
      </c>
      <c r="E56">
        <f t="shared" si="20"/>
        <v>1.3748847461764373</v>
      </c>
      <c r="F56">
        <f t="shared" si="21"/>
        <v>5.7517716244828092</v>
      </c>
      <c r="G56">
        <f t="shared" si="22"/>
        <v>2.3330844380010798</v>
      </c>
      <c r="H56">
        <f t="shared" si="23"/>
        <v>0.31204799480520207</v>
      </c>
      <c r="I56">
        <f t="shared" si="24"/>
        <v>2.0210364431958778</v>
      </c>
      <c r="J56">
        <f t="shared" si="25"/>
        <v>4.7931430204023409</v>
      </c>
      <c r="K56">
        <f t="shared" si="26"/>
        <v>2.8309823002315717</v>
      </c>
      <c r="L56">
        <f t="shared" si="27"/>
        <v>0.26877175820322163</v>
      </c>
      <c r="M56">
        <f t="shared" si="28"/>
        <v>2.5622105420283501</v>
      </c>
      <c r="N56">
        <f t="shared" si="29"/>
        <v>4.1084083032020065</v>
      </c>
      <c r="O56">
        <f t="shared" si="30"/>
        <v>2.9882605481753539</v>
      </c>
      <c r="P56">
        <f t="shared" si="31"/>
        <v>0.23594998609440609</v>
      </c>
      <c r="Q56">
        <f t="shared" si="32"/>
        <v>2.7523105620809476</v>
      </c>
    </row>
    <row r="57" spans="1:17" x14ac:dyDescent="0.25">
      <c r="A57">
        <f t="shared" si="33"/>
        <v>9.3999999999999986</v>
      </c>
      <c r="B57">
        <f t="shared" si="17"/>
        <v>7.3460126725731527</v>
      </c>
      <c r="C57">
        <f t="shared" si="18"/>
        <v>1.7247811125048664</v>
      </c>
      <c r="D57">
        <f t="shared" si="19"/>
        <v>0.37766727753881357</v>
      </c>
      <c r="E57">
        <f t="shared" si="20"/>
        <v>1.347113834966053</v>
      </c>
      <c r="F57">
        <f t="shared" si="21"/>
        <v>5.8768101380585218</v>
      </c>
      <c r="G57">
        <f t="shared" si="22"/>
        <v>2.2629298012180374</v>
      </c>
      <c r="H57">
        <f t="shared" si="23"/>
        <v>0.3174731532817493</v>
      </c>
      <c r="I57">
        <f t="shared" si="24"/>
        <v>1.9454566479362883</v>
      </c>
      <c r="J57">
        <f t="shared" si="25"/>
        <v>4.8973417817154345</v>
      </c>
      <c r="K57">
        <f t="shared" si="26"/>
        <v>2.7872384578556844</v>
      </c>
      <c r="L57">
        <f t="shared" si="27"/>
        <v>0.27362370449995654</v>
      </c>
      <c r="M57">
        <f t="shared" si="28"/>
        <v>2.5136147533557276</v>
      </c>
      <c r="N57">
        <f t="shared" si="29"/>
        <v>4.1977215271846582</v>
      </c>
      <c r="O57">
        <f t="shared" si="30"/>
        <v>2.9829351240255688</v>
      </c>
      <c r="P57">
        <f t="shared" si="31"/>
        <v>0.24032508933304741</v>
      </c>
      <c r="Q57">
        <f t="shared" si="32"/>
        <v>2.7426100346925213</v>
      </c>
    </row>
    <row r="58" spans="1:17" x14ac:dyDescent="0.25">
      <c r="A58">
        <f t="shared" si="33"/>
        <v>9.5999999999999979</v>
      </c>
      <c r="B58">
        <f t="shared" si="17"/>
        <v>7.5023108145427946</v>
      </c>
      <c r="C58">
        <f t="shared" si="18"/>
        <v>1.712454770389471</v>
      </c>
      <c r="D58">
        <f t="shared" si="19"/>
        <v>0.38370284575740676</v>
      </c>
      <c r="E58">
        <f t="shared" si="20"/>
        <v>1.3287519246320643</v>
      </c>
      <c r="F58">
        <f t="shared" si="21"/>
        <v>6.0018486516342353</v>
      </c>
      <c r="G58">
        <f t="shared" si="22"/>
        <v>2.1944331244110953</v>
      </c>
      <c r="H58">
        <f t="shared" si="23"/>
        <v>0.32284922684608153</v>
      </c>
      <c r="I58">
        <f t="shared" si="24"/>
        <v>1.8715838975650136</v>
      </c>
      <c r="J58">
        <f t="shared" si="25"/>
        <v>5.0015405430285291</v>
      </c>
      <c r="K58">
        <f t="shared" si="26"/>
        <v>2.7396564581035925</v>
      </c>
      <c r="L58">
        <f t="shared" si="27"/>
        <v>0.2784388400393305</v>
      </c>
      <c r="M58">
        <f t="shared" si="28"/>
        <v>2.461217618064262</v>
      </c>
      <c r="N58">
        <f t="shared" si="29"/>
        <v>4.2870347511673108</v>
      </c>
      <c r="O58">
        <f t="shared" si="30"/>
        <v>2.972598298605178</v>
      </c>
      <c r="P58">
        <f t="shared" si="31"/>
        <v>0.24467161635520518</v>
      </c>
      <c r="Q58">
        <f t="shared" si="32"/>
        <v>2.727926682249973</v>
      </c>
    </row>
    <row r="59" spans="1:17" x14ac:dyDescent="0.25">
      <c r="A59">
        <f t="shared" si="33"/>
        <v>9.7999999999999972</v>
      </c>
      <c r="B59">
        <f t="shared" si="17"/>
        <v>7.6586089565124347</v>
      </c>
      <c r="C59">
        <f t="shared" si="18"/>
        <v>1.709155293671101</v>
      </c>
      <c r="D59">
        <f t="shared" si="19"/>
        <v>0.38967086358280834</v>
      </c>
      <c r="E59">
        <f t="shared" si="20"/>
        <v>1.3194844300882926</v>
      </c>
      <c r="F59">
        <f t="shared" si="21"/>
        <v>6.126887165209947</v>
      </c>
      <c r="G59">
        <f t="shared" si="22"/>
        <v>2.1283717900275776</v>
      </c>
      <c r="H59">
        <f t="shared" si="23"/>
        <v>0.3281766939264863</v>
      </c>
      <c r="I59">
        <f t="shared" si="24"/>
        <v>1.8001950961010913</v>
      </c>
      <c r="J59">
        <f t="shared" si="25"/>
        <v>5.1057393043416228</v>
      </c>
      <c r="K59">
        <f t="shared" si="26"/>
        <v>2.6887731347267105</v>
      </c>
      <c r="L59">
        <f t="shared" si="27"/>
        <v>0.28321746515949597</v>
      </c>
      <c r="M59">
        <f t="shared" si="28"/>
        <v>2.4055556695672147</v>
      </c>
      <c r="N59">
        <f t="shared" si="29"/>
        <v>4.3763479751499625</v>
      </c>
      <c r="O59">
        <f t="shared" si="30"/>
        <v>2.9574661519955003</v>
      </c>
      <c r="P59">
        <f t="shared" si="31"/>
        <v>0.24898976763924785</v>
      </c>
      <c r="Q59">
        <f t="shared" si="32"/>
        <v>2.7084763843562527</v>
      </c>
    </row>
    <row r="60" spans="1:17" x14ac:dyDescent="0.25">
      <c r="A60">
        <f t="shared" si="33"/>
        <v>9.9999999999999964</v>
      </c>
      <c r="B60">
        <f t="shared" si="17"/>
        <v>7.8149070984820765</v>
      </c>
      <c r="C60">
        <f t="shared" si="18"/>
        <v>1.714396480228124</v>
      </c>
      <c r="D60">
        <f t="shared" si="19"/>
        <v>0.39557214791229578</v>
      </c>
      <c r="E60">
        <f t="shared" si="20"/>
        <v>1.3188243323158282</v>
      </c>
      <c r="F60">
        <f t="shared" si="21"/>
        <v>6.2519256787856605</v>
      </c>
      <c r="G60">
        <f t="shared" si="22"/>
        <v>2.0654612822596672</v>
      </c>
      <c r="H60">
        <f t="shared" si="23"/>
        <v>0.33345602806609953</v>
      </c>
      <c r="I60">
        <f t="shared" si="24"/>
        <v>1.7320052541935675</v>
      </c>
      <c r="J60">
        <f t="shared" si="25"/>
        <v>5.2099380656547174</v>
      </c>
      <c r="K60">
        <f t="shared" si="26"/>
        <v>2.6351354547477768</v>
      </c>
      <c r="L60">
        <f t="shared" si="27"/>
        <v>0.28795987763409459</v>
      </c>
      <c r="M60">
        <f t="shared" si="28"/>
        <v>2.3471755771136822</v>
      </c>
      <c r="N60">
        <f t="shared" si="29"/>
        <v>4.4656611991326143</v>
      </c>
      <c r="O60">
        <f t="shared" si="30"/>
        <v>2.9377772976984935</v>
      </c>
      <c r="P60">
        <f t="shared" si="31"/>
        <v>0.2532797421926396</v>
      </c>
      <c r="Q60">
        <f t="shared" si="32"/>
        <v>2.6844975555058541</v>
      </c>
    </row>
    <row r="61" spans="1:17" x14ac:dyDescent="0.25">
      <c r="A61">
        <f t="shared" si="33"/>
        <v>10.199999999999996</v>
      </c>
      <c r="B61">
        <f t="shared" si="17"/>
        <v>7.9712052404517166</v>
      </c>
      <c r="C61">
        <f t="shared" si="18"/>
        <v>1.7275374266364147</v>
      </c>
      <c r="D61">
        <f t="shared" si="19"/>
        <v>0.40140750527635893</v>
      </c>
      <c r="E61">
        <f t="shared" si="20"/>
        <v>1.3261299213600557</v>
      </c>
      <c r="F61">
        <f t="shared" si="21"/>
        <v>6.3769641923613731</v>
      </c>
      <c r="G61">
        <f t="shared" si="22"/>
        <v>2.00634835851855</v>
      </c>
      <c r="H61">
        <f t="shared" si="23"/>
        <v>0.3386876979743918</v>
      </c>
      <c r="I61">
        <f t="shared" si="24"/>
        <v>1.6676606605441582</v>
      </c>
      <c r="J61">
        <f t="shared" si="25"/>
        <v>5.3141368269678111</v>
      </c>
      <c r="K61">
        <f t="shared" si="26"/>
        <v>2.579295666379803</v>
      </c>
      <c r="L61">
        <f t="shared" si="27"/>
        <v>0.29266637269484108</v>
      </c>
      <c r="M61">
        <f t="shared" si="28"/>
        <v>2.2866292936849621</v>
      </c>
      <c r="N61">
        <f t="shared" si="29"/>
        <v>4.554974423115266</v>
      </c>
      <c r="O61">
        <f t="shared" si="30"/>
        <v>2.9137909761389658</v>
      </c>
      <c r="P61">
        <f t="shared" si="31"/>
        <v>0.25754173756306831</v>
      </c>
      <c r="Q61">
        <f t="shared" si="32"/>
        <v>2.6562492385758976</v>
      </c>
    </row>
    <row r="62" spans="1:17" x14ac:dyDescent="0.25">
      <c r="A62">
        <f t="shared" si="33"/>
        <v>10.399999999999995</v>
      </c>
      <c r="B62">
        <f t="shared" si="17"/>
        <v>8.1275033824213594</v>
      </c>
      <c r="C62">
        <f t="shared" si="18"/>
        <v>1.7478027442827633</v>
      </c>
      <c r="D62">
        <f t="shared" si="19"/>
        <v>0.40717773197464324</v>
      </c>
      <c r="E62">
        <f t="shared" si="20"/>
        <v>1.34062501230812</v>
      </c>
      <c r="F62">
        <f t="shared" si="21"/>
        <v>6.5020027059370866</v>
      </c>
      <c r="G62">
        <f t="shared" si="22"/>
        <v>1.9516052912092823</v>
      </c>
      <c r="H62">
        <f t="shared" si="23"/>
        <v>0.34387216757810279</v>
      </c>
      <c r="I62">
        <f t="shared" si="24"/>
        <v>1.6077331236311796</v>
      </c>
      <c r="J62">
        <f t="shared" si="25"/>
        <v>5.4183355882809057</v>
      </c>
      <c r="K62">
        <f t="shared" si="26"/>
        <v>2.5218065116185713</v>
      </c>
      <c r="L62">
        <f t="shared" si="27"/>
        <v>0.29733724305391296</v>
      </c>
      <c r="M62">
        <f t="shared" si="28"/>
        <v>2.2244692685646585</v>
      </c>
      <c r="N62">
        <f t="shared" si="29"/>
        <v>4.6442876470979186</v>
      </c>
      <c r="O62">
        <f t="shared" si="30"/>
        <v>2.8857850543157579</v>
      </c>
      <c r="P62">
        <f t="shared" si="31"/>
        <v>0.26177594984947883</v>
      </c>
      <c r="Q62">
        <f t="shared" si="32"/>
        <v>2.6240091044662792</v>
      </c>
    </row>
    <row r="63" spans="1:17" x14ac:dyDescent="0.25">
      <c r="A63">
        <f t="shared" si="33"/>
        <v>10.599999999999994</v>
      </c>
      <c r="B63">
        <f t="shared" si="17"/>
        <v>8.2838015243909986</v>
      </c>
      <c r="C63">
        <f t="shared" si="18"/>
        <v>1.7743047447044333</v>
      </c>
      <c r="D63">
        <f t="shared" si="19"/>
        <v>0.4128836142100667</v>
      </c>
      <c r="E63">
        <f t="shared" si="20"/>
        <v>1.3614211304943666</v>
      </c>
      <c r="F63">
        <f t="shared" si="21"/>
        <v>6.6270412195127992</v>
      </c>
      <c r="G63">
        <f t="shared" si="22"/>
        <v>1.9017252256145034</v>
      </c>
      <c r="H63">
        <f t="shared" si="23"/>
        <v>0.3490098960716248</v>
      </c>
      <c r="I63">
        <f t="shared" si="24"/>
        <v>1.5527153295428786</v>
      </c>
      <c r="J63">
        <f t="shared" si="25"/>
        <v>5.5225343495939994</v>
      </c>
      <c r="K63">
        <f t="shared" si="26"/>
        <v>2.4632165441761105</v>
      </c>
      <c r="L63">
        <f t="shared" si="27"/>
        <v>0.30197277892613206</v>
      </c>
      <c r="M63">
        <f t="shared" si="28"/>
        <v>2.1612437652499783</v>
      </c>
      <c r="N63">
        <f t="shared" si="29"/>
        <v>4.7336008710805704</v>
      </c>
      <c r="O63">
        <f t="shared" si="30"/>
        <v>2.8540539458849707</v>
      </c>
      <c r="P63">
        <f t="shared" si="31"/>
        <v>0.26598257371304035</v>
      </c>
      <c r="Q63">
        <f t="shared" si="32"/>
        <v>2.5880713721719304</v>
      </c>
    </row>
    <row r="64" spans="1:17" x14ac:dyDescent="0.25">
      <c r="A64">
        <f t="shared" si="33"/>
        <v>10.799999999999994</v>
      </c>
      <c r="B64">
        <f t="shared" si="17"/>
        <v>8.4400996663606396</v>
      </c>
      <c r="C64">
        <f t="shared" si="18"/>
        <v>1.8060670657830189</v>
      </c>
      <c r="D64">
        <f t="shared" si="19"/>
        <v>0.41852592822113821</v>
      </c>
      <c r="E64">
        <f t="shared" si="20"/>
        <v>1.3875411375618807</v>
      </c>
      <c r="F64">
        <f t="shared" si="21"/>
        <v>6.7520797330885109</v>
      </c>
      <c r="G64">
        <f t="shared" si="22"/>
        <v>1.8571186840812886</v>
      </c>
      <c r="H64">
        <f t="shared" si="23"/>
        <v>0.35410133796684407</v>
      </c>
      <c r="I64">
        <f t="shared" si="24"/>
        <v>1.5030173461144445</v>
      </c>
      <c r="J64">
        <f t="shared" si="25"/>
        <v>5.626733110907093</v>
      </c>
      <c r="K64">
        <f t="shared" si="26"/>
        <v>2.4040655917281</v>
      </c>
      <c r="L64">
        <f t="shared" si="27"/>
        <v>0.30657326805094876</v>
      </c>
      <c r="M64">
        <f t="shared" si="28"/>
        <v>2.0974923236771512</v>
      </c>
      <c r="N64">
        <f t="shared" si="29"/>
        <v>4.8229140950632221</v>
      </c>
      <c r="O64">
        <f t="shared" si="30"/>
        <v>2.8189064662629582</v>
      </c>
      <c r="P64">
        <f t="shared" si="31"/>
        <v>0.2701618023880149</v>
      </c>
      <c r="Q64">
        <f t="shared" si="32"/>
        <v>2.5487446638749431</v>
      </c>
    </row>
    <row r="65" spans="1:17" x14ac:dyDescent="0.25">
      <c r="A65">
        <f t="shared" si="33"/>
        <v>10.999999999999993</v>
      </c>
      <c r="B65">
        <f t="shared" si="17"/>
        <v>8.5963978083302806</v>
      </c>
      <c r="C65">
        <f t="shared" si="18"/>
        <v>1.8420491975775097</v>
      </c>
      <c r="D65">
        <f t="shared" si="19"/>
        <v>0.42410544041249876</v>
      </c>
      <c r="E65">
        <f t="shared" si="20"/>
        <v>1.4179437571650109</v>
      </c>
      <c r="F65">
        <f t="shared" si="21"/>
        <v>6.8771182466642244</v>
      </c>
      <c r="G65">
        <f t="shared" si="22"/>
        <v>1.8181112310392999</v>
      </c>
      <c r="H65">
        <f t="shared" si="23"/>
        <v>0.35914694314244644</v>
      </c>
      <c r="I65">
        <f t="shared" si="24"/>
        <v>1.4589642878968534</v>
      </c>
      <c r="J65">
        <f t="shared" si="25"/>
        <v>5.7309318722201867</v>
      </c>
      <c r="K65">
        <f t="shared" si="26"/>
        <v>2.3448803994296603</v>
      </c>
      <c r="L65">
        <f t="shared" si="27"/>
        <v>0.31113899571422776</v>
      </c>
      <c r="M65">
        <f t="shared" si="28"/>
        <v>2.0337414037154327</v>
      </c>
      <c r="N65">
        <f t="shared" si="29"/>
        <v>4.9122273190458747</v>
      </c>
      <c r="O65">
        <f t="shared" si="30"/>
        <v>2.7806636375406484</v>
      </c>
      <c r="P65">
        <f t="shared" si="31"/>
        <v>0.27431382769253709</v>
      </c>
      <c r="Q65">
        <f t="shared" si="32"/>
        <v>2.5063498098481114</v>
      </c>
    </row>
    <row r="66" spans="1:17" x14ac:dyDescent="0.25">
      <c r="A66">
        <f t="shared" si="33"/>
        <v>11.199999999999992</v>
      </c>
      <c r="B66">
        <f t="shared" si="17"/>
        <v>8.7526959502999215</v>
      </c>
      <c r="C66">
        <f t="shared" si="18"/>
        <v>1.8811713654569582</v>
      </c>
      <c r="D66">
        <f t="shared" si="19"/>
        <v>0.42962290748371235</v>
      </c>
      <c r="E66">
        <f t="shared" si="20"/>
        <v>1.4515484579732458</v>
      </c>
      <c r="F66">
        <f t="shared" si="21"/>
        <v>7.0021567602399371</v>
      </c>
      <c r="G66">
        <f t="shared" si="22"/>
        <v>1.7849422978695502</v>
      </c>
      <c r="H66">
        <f t="shared" si="23"/>
        <v>0.3641471568926864</v>
      </c>
      <c r="I66">
        <f t="shared" si="24"/>
        <v>1.4207951409768638</v>
      </c>
      <c r="J66">
        <f t="shared" si="25"/>
        <v>5.8351306335332804</v>
      </c>
      <c r="K66">
        <f t="shared" si="26"/>
        <v>2.28617048933513</v>
      </c>
      <c r="L66">
        <f t="shared" si="27"/>
        <v>0.31567024476984362</v>
      </c>
      <c r="M66">
        <f t="shared" si="28"/>
        <v>1.9705002445652864</v>
      </c>
      <c r="N66">
        <f t="shared" si="29"/>
        <v>5.0015405430285265</v>
      </c>
      <c r="O66">
        <f t="shared" si="30"/>
        <v>2.7396564581035934</v>
      </c>
      <c r="P66">
        <f t="shared" si="31"/>
        <v>0.2784388400393295</v>
      </c>
      <c r="Q66">
        <f t="shared" si="32"/>
        <v>2.4612176180642638</v>
      </c>
    </row>
    <row r="67" spans="1:17" x14ac:dyDescent="0.25">
      <c r="A67">
        <f t="shared" si="33"/>
        <v>11.399999999999991</v>
      </c>
      <c r="B67">
        <f t="shared" si="17"/>
        <v>8.9089940922695643</v>
      </c>
      <c r="C67">
        <f t="shared" si="18"/>
        <v>1.9223392384826716</v>
      </c>
      <c r="D67">
        <f t="shared" si="19"/>
        <v>0.43507907655632583</v>
      </c>
      <c r="E67">
        <f t="shared" si="20"/>
        <v>1.4872601619263457</v>
      </c>
      <c r="F67">
        <f t="shared" si="21"/>
        <v>7.1271952738156505</v>
      </c>
      <c r="G67">
        <f t="shared" si="22"/>
        <v>1.7577651514951058</v>
      </c>
      <c r="H67">
        <f t="shared" si="23"/>
        <v>0.3691024199756362</v>
      </c>
      <c r="I67">
        <f t="shared" si="24"/>
        <v>1.3886627315194695</v>
      </c>
      <c r="J67">
        <f t="shared" si="25"/>
        <v>5.939329394846375</v>
      </c>
      <c r="K67">
        <f t="shared" si="26"/>
        <v>2.2284242677645243</v>
      </c>
      <c r="L67">
        <f t="shared" si="27"/>
        <v>0.32016729566107116</v>
      </c>
      <c r="M67">
        <f t="shared" si="28"/>
        <v>1.908256972103453</v>
      </c>
      <c r="N67">
        <f t="shared" si="29"/>
        <v>5.0908537670111782</v>
      </c>
      <c r="O67">
        <f t="shared" si="30"/>
        <v>2.6962236518548286</v>
      </c>
      <c r="P67">
        <f t="shared" si="31"/>
        <v>0.28253702844632034</v>
      </c>
      <c r="Q67">
        <f t="shared" si="32"/>
        <v>2.4136866234085081</v>
      </c>
    </row>
    <row r="68" spans="1:17" x14ac:dyDescent="0.25">
      <c r="A68">
        <f t="shared" si="33"/>
        <v>11.599999999999991</v>
      </c>
      <c r="B68">
        <f t="shared" si="17"/>
        <v>9.0652922342392035</v>
      </c>
      <c r="C68">
        <f t="shared" si="18"/>
        <v>1.9644679521543433</v>
      </c>
      <c r="D68">
        <f t="shared" si="19"/>
        <v>0.44047468529923084</v>
      </c>
      <c r="E68">
        <f t="shared" si="20"/>
        <v>1.5239932668551126</v>
      </c>
      <c r="F68">
        <f t="shared" si="21"/>
        <v>7.2522337873913632</v>
      </c>
      <c r="G68">
        <f t="shared" si="22"/>
        <v>1.7366479759726319</v>
      </c>
      <c r="H68">
        <f t="shared" si="23"/>
        <v>0.37401316866091228</v>
      </c>
      <c r="I68">
        <f t="shared" si="24"/>
        <v>1.3626348073117196</v>
      </c>
      <c r="J68">
        <f t="shared" si="25"/>
        <v>6.0435281561594687</v>
      </c>
      <c r="K68">
        <f t="shared" si="26"/>
        <v>2.1721054098207451</v>
      </c>
      <c r="L68">
        <f t="shared" si="27"/>
        <v>0.32463042644178575</v>
      </c>
      <c r="M68">
        <f t="shared" si="28"/>
        <v>1.8474749833789592</v>
      </c>
      <c r="N68">
        <f t="shared" si="29"/>
        <v>5.1801669909938299</v>
      </c>
      <c r="O68">
        <f t="shared" si="30"/>
        <v>2.6507094118412735</v>
      </c>
      <c r="P68">
        <f t="shared" si="31"/>
        <v>0.28660858054717731</v>
      </c>
      <c r="Q68">
        <f t="shared" si="32"/>
        <v>2.3641008312940963</v>
      </c>
    </row>
    <row r="69" spans="1:17" x14ac:dyDescent="0.25">
      <c r="A69">
        <f t="shared" si="33"/>
        <v>11.79999999999999</v>
      </c>
      <c r="B69">
        <f t="shared" si="17"/>
        <v>9.2215903762088463</v>
      </c>
      <c r="C69">
        <f t="shared" si="18"/>
        <v>2.0065049659179479</v>
      </c>
      <c r="D69">
        <f t="shared" si="19"/>
        <v>0.44581046205233843</v>
      </c>
      <c r="E69">
        <f t="shared" si="20"/>
        <v>1.5606945038656095</v>
      </c>
      <c r="F69">
        <f t="shared" si="21"/>
        <v>7.3772723009670766</v>
      </c>
      <c r="G69">
        <f t="shared" si="22"/>
        <v>1.7215760225099377</v>
      </c>
      <c r="H69">
        <f t="shared" si="23"/>
        <v>0.37887983477689013</v>
      </c>
      <c r="I69">
        <f t="shared" si="24"/>
        <v>1.3426961877330474</v>
      </c>
      <c r="J69">
        <f t="shared" si="25"/>
        <v>6.1477269174725633</v>
      </c>
      <c r="K69">
        <f t="shared" si="26"/>
        <v>2.117649547207459</v>
      </c>
      <c r="L69">
        <f t="shared" si="27"/>
        <v>0.32905991279748337</v>
      </c>
      <c r="M69">
        <f t="shared" si="28"/>
        <v>1.7885896344099756</v>
      </c>
      <c r="N69">
        <f t="shared" si="29"/>
        <v>5.2694802149764826</v>
      </c>
      <c r="O69">
        <f t="shared" si="30"/>
        <v>2.6034611528911586</v>
      </c>
      <c r="P69">
        <f t="shared" si="31"/>
        <v>0.29065368260177249</v>
      </c>
      <c r="Q69">
        <f t="shared" si="32"/>
        <v>2.3128074702893864</v>
      </c>
    </row>
    <row r="70" spans="1:17" x14ac:dyDescent="0.25">
      <c r="A70">
        <f t="shared" si="33"/>
        <v>11.999999999999989</v>
      </c>
      <c r="B70">
        <f t="shared" si="17"/>
        <v>9.3778885181784872</v>
      </c>
      <c r="C70">
        <f t="shared" si="18"/>
        <v>2.0474513162840711</v>
      </c>
      <c r="D70">
        <f t="shared" si="19"/>
        <v>0.45108712594860079</v>
      </c>
      <c r="E70">
        <f t="shared" si="20"/>
        <v>1.5963641903354704</v>
      </c>
      <c r="F70">
        <f t="shared" si="21"/>
        <v>7.5023108145427884</v>
      </c>
      <c r="G70">
        <f t="shared" si="22"/>
        <v>1.7124547703894712</v>
      </c>
      <c r="H70">
        <f t="shared" si="23"/>
        <v>0.38370284575740699</v>
      </c>
      <c r="I70">
        <f t="shared" si="24"/>
        <v>1.3287519246320643</v>
      </c>
      <c r="J70">
        <f t="shared" si="25"/>
        <v>6.251925678785657</v>
      </c>
      <c r="K70">
        <f t="shared" si="26"/>
        <v>2.065461282259669</v>
      </c>
      <c r="L70">
        <f t="shared" si="27"/>
        <v>0.33345602806609986</v>
      </c>
      <c r="M70">
        <f t="shared" si="28"/>
        <v>1.7320052541935691</v>
      </c>
      <c r="N70">
        <f t="shared" si="29"/>
        <v>5.3587934389591343</v>
      </c>
      <c r="O70">
        <f t="shared" si="30"/>
        <v>2.5548272875823401</v>
      </c>
      <c r="P70">
        <f t="shared" si="31"/>
        <v>0.2946725195065607</v>
      </c>
      <c r="Q70">
        <f t="shared" si="32"/>
        <v>2.2601547680757794</v>
      </c>
    </row>
    <row r="71" spans="1:17" x14ac:dyDescent="0.25">
      <c r="A71">
        <f t="shared" si="33"/>
        <v>12.199999999999989</v>
      </c>
      <c r="B71">
        <f t="shared" si="17"/>
        <v>9.5341866601481264</v>
      </c>
      <c r="C71">
        <f t="shared" si="18"/>
        <v>2.0863808749023396</v>
      </c>
      <c r="D71">
        <f t="shared" si="19"/>
        <v>0.45630538703439449</v>
      </c>
      <c r="E71">
        <f t="shared" si="20"/>
        <v>1.6300754878679451</v>
      </c>
      <c r="F71">
        <f t="shared" si="21"/>
        <v>7.627349328118501</v>
      </c>
      <c r="G71">
        <f t="shared" si="22"/>
        <v>1.7091140293948495</v>
      </c>
      <c r="H71">
        <f t="shared" si="23"/>
        <v>0.38848262468796457</v>
      </c>
      <c r="I71">
        <f t="shared" si="24"/>
        <v>1.320631404706885</v>
      </c>
      <c r="J71">
        <f t="shared" si="25"/>
        <v>6.3561244400987507</v>
      </c>
      <c r="K71">
        <f t="shared" si="26"/>
        <v>2.0159115477102527</v>
      </c>
      <c r="L71">
        <f t="shared" si="27"/>
        <v>0.33781904325864642</v>
      </c>
      <c r="M71">
        <f t="shared" si="28"/>
        <v>1.6780925044516062</v>
      </c>
      <c r="N71">
        <f t="shared" si="29"/>
        <v>5.448106662941786</v>
      </c>
      <c r="O71">
        <f t="shared" si="30"/>
        <v>2.5051550394825912</v>
      </c>
      <c r="P71">
        <f t="shared" si="31"/>
        <v>0.2986652748048656</v>
      </c>
      <c r="Q71">
        <f t="shared" si="32"/>
        <v>2.2064897646777255</v>
      </c>
    </row>
    <row r="72" spans="1:17" x14ac:dyDescent="0.25">
      <c r="A72">
        <f t="shared" si="33"/>
        <v>12.399999999999988</v>
      </c>
      <c r="B72">
        <f t="shared" ref="B72:B78" si="34">2*PI()*(C$3-1)*$A72/C$2</f>
        <v>9.6904848021177692</v>
      </c>
      <c r="C72">
        <f t="shared" ref="C72:C78" si="35">2-4*EXP(-1*B72*C$5)*((COS(C$6)/B72*SIN(B72-C$6)+((COS(C$6)/B72)^2*COS(B72-2*C$6))))+4*((COS(C$6)/B72)^2*COS(2*C$6))</f>
        <v>2.1224572762176992</v>
      </c>
      <c r="D72">
        <f t="shared" ref="D72:D78" si="36">1+(EXP(-2*B72*C$5)*(2*B72*C$5+1)-1)/(2*B72^2*C$5^2)</f>
        <v>0.46146594638829308</v>
      </c>
      <c r="E72">
        <f t="shared" ref="E72:E78" si="37">C72-D72</f>
        <v>1.6609913298294061</v>
      </c>
      <c r="F72">
        <f t="shared" ref="F72:F78" si="38">2*PI()*(G$3-1)*$A72/G$2</f>
        <v>7.7523878416942145</v>
      </c>
      <c r="G72">
        <f t="shared" ref="G72:G78" si="39">2-4*EXP(-1*F72*G$5)*((COS(G$6)/F72*SIN(F72-G$6)+((COS(G$6)/F72)^2*COS(F72-2*G$6))))+4*((COS(G$6)/F72)^2*COS(2*G$6))</f>
        <v>1.7113129036535837</v>
      </c>
      <c r="H72">
        <f t="shared" ref="H72:H78" si="40">1+(EXP(-2*F72*G$5)*(2*F72*G$5+1)-1)/(2*F72^2*G$5^2)</f>
        <v>0.39321959035143483</v>
      </c>
      <c r="I72">
        <f t="shared" ref="I72:I78" si="41">G72-H72</f>
        <v>1.3180933133021489</v>
      </c>
      <c r="J72">
        <f t="shared" ref="J72:J78" si="42">2*PI()*(K$3-1)*$A72/K$2</f>
        <v>6.4603232014118452</v>
      </c>
      <c r="K72">
        <f t="shared" ref="K72:K78" si="43">2-4*EXP(-1*J72*K$5)*((COS(K$6)/J72*SIN(J72-K$6)+((COS(K$6)/J72)^2*COS(J72-2*K$6))))+4*((COS(K$6)/J72)^2*COS(2*K$6))</f>
        <v>1.9693353282100334</v>
      </c>
      <c r="L72">
        <f t="shared" ref="L72:L78" si="44">1+(EXP(-2*J72*K$5)*(2*J72*K$5+1)-1)/(2*J72^2*K$5^2)</f>
        <v>0.34214922707966178</v>
      </c>
      <c r="M72">
        <f t="shared" ref="M72:M78" si="45">K72-L72</f>
        <v>1.6271861011303717</v>
      </c>
      <c r="N72">
        <f t="shared" ref="N72:N78" si="46">2*PI()*(O$3-1)*$A72/O$2</f>
        <v>5.5374198869244387</v>
      </c>
      <c r="O72">
        <f t="shared" ref="O72:O78" si="47">2-4*EXP(-1*N72*O$5)*((COS(O$6)/N72*SIN(N72-O$6)+((COS(O$6)/N72)^2*COS(N72-2*O$6))))+4*((COS(O$6)/N72)^2*COS(2*O$6))</f>
        <v>2.4547883071369485</v>
      </c>
      <c r="P72">
        <f t="shared" ref="P72:P78" si="48">1+(EXP(-2*N72*O$5)*(2*N72*O$5+1)-1)/(2*N72^2*O$5^2)</f>
        <v>0.30263213069710992</v>
      </c>
      <c r="Q72">
        <f t="shared" ref="Q72:Q78" si="49">O72-P72</f>
        <v>2.1521561764398385</v>
      </c>
    </row>
    <row r="73" spans="1:17" x14ac:dyDescent="0.25">
      <c r="A73">
        <f t="shared" si="33"/>
        <v>12.599999999999987</v>
      </c>
      <c r="B73">
        <f t="shared" si="34"/>
        <v>9.8467829440874084</v>
      </c>
      <c r="C73">
        <f t="shared" si="35"/>
        <v>2.1549482400238591</v>
      </c>
      <c r="D73">
        <f t="shared" si="36"/>
        <v>0.46656949623824751</v>
      </c>
      <c r="E73">
        <f t="shared" si="37"/>
        <v>1.6883787437856115</v>
      </c>
      <c r="F73">
        <f t="shared" si="38"/>
        <v>7.8774263552699271</v>
      </c>
      <c r="G73">
        <f t="shared" si="39"/>
        <v>1.7187455274416461</v>
      </c>
      <c r="H73">
        <f t="shared" si="40"/>
        <v>0.39791415727327151</v>
      </c>
      <c r="I73">
        <f t="shared" si="41"/>
        <v>1.3208313701683747</v>
      </c>
      <c r="J73">
        <f t="shared" si="42"/>
        <v>6.5645219627249389</v>
      </c>
      <c r="K73">
        <f t="shared" si="43"/>
        <v>1.9260297560306225</v>
      </c>
      <c r="L73">
        <f t="shared" si="44"/>
        <v>0.34644684594747843</v>
      </c>
      <c r="M73">
        <f t="shared" si="45"/>
        <v>1.5795829100831442</v>
      </c>
      <c r="N73">
        <f t="shared" si="46"/>
        <v>5.6267331109070904</v>
      </c>
      <c r="O73">
        <f t="shared" si="47"/>
        <v>2.4040655917281017</v>
      </c>
      <c r="P73">
        <f t="shared" si="48"/>
        <v>0.30657326805094798</v>
      </c>
      <c r="Q73">
        <f t="shared" si="49"/>
        <v>2.0974923236771539</v>
      </c>
    </row>
    <row r="74" spans="1:17" x14ac:dyDescent="0.25">
      <c r="A74">
        <f t="shared" si="33"/>
        <v>12.799999999999986</v>
      </c>
      <c r="B74">
        <f t="shared" si="34"/>
        <v>10.003081086057051</v>
      </c>
      <c r="C74">
        <f t="shared" si="35"/>
        <v>2.1832370788761271</v>
      </c>
      <c r="D74">
        <f t="shared" si="36"/>
        <v>0.47161672007719835</v>
      </c>
      <c r="E74">
        <f t="shared" si="37"/>
        <v>1.7116203587989287</v>
      </c>
      <c r="F74">
        <f t="shared" si="38"/>
        <v>8.0024648688456406</v>
      </c>
      <c r="G74">
        <f t="shared" si="39"/>
        <v>1.7310474755417</v>
      </c>
      <c r="H74">
        <f t="shared" si="40"/>
        <v>0.40256673576623525</v>
      </c>
      <c r="I74">
        <f t="shared" si="41"/>
        <v>1.3284807397754648</v>
      </c>
      <c r="J74">
        <f t="shared" si="42"/>
        <v>6.6687207240380335</v>
      </c>
      <c r="K74">
        <f t="shared" si="43"/>
        <v>1.8862525897429427</v>
      </c>
      <c r="L74">
        <f t="shared" si="44"/>
        <v>0.35071216401430372</v>
      </c>
      <c r="M74">
        <f t="shared" si="45"/>
        <v>1.5355404257286391</v>
      </c>
      <c r="N74">
        <f t="shared" si="46"/>
        <v>5.716046334889743</v>
      </c>
      <c r="O74">
        <f t="shared" si="47"/>
        <v>2.3533180007087022</v>
      </c>
      <c r="P74">
        <f t="shared" si="48"/>
        <v>0.310488866411324</v>
      </c>
      <c r="Q74">
        <f t="shared" si="49"/>
        <v>2.0428291342973783</v>
      </c>
    </row>
    <row r="75" spans="1:17" x14ac:dyDescent="0.25">
      <c r="A75">
        <f t="shared" si="33"/>
        <v>12.999999999999986</v>
      </c>
      <c r="B75">
        <f t="shared" si="34"/>
        <v>10.159379228026692</v>
      </c>
      <c r="C75">
        <f t="shared" si="35"/>
        <v>2.2068312474328597</v>
      </c>
      <c r="D75">
        <f t="shared" si="36"/>
        <v>0.4766082927771379</v>
      </c>
      <c r="E75">
        <f t="shared" si="37"/>
        <v>1.730222954655722</v>
      </c>
      <c r="F75">
        <f t="shared" si="38"/>
        <v>8.1275033824213523</v>
      </c>
      <c r="G75">
        <f t="shared" si="39"/>
        <v>1.7478027442827622</v>
      </c>
      <c r="H75">
        <f t="shared" si="40"/>
        <v>0.40717773197464291</v>
      </c>
      <c r="I75">
        <f t="shared" si="41"/>
        <v>1.3406250123081191</v>
      </c>
      <c r="J75">
        <f t="shared" si="42"/>
        <v>6.7729194853511272</v>
      </c>
      <c r="K75">
        <f t="shared" si="43"/>
        <v>1.8502210810145154</v>
      </c>
      <c r="L75">
        <f t="shared" si="44"/>
        <v>0.35494544318612786</v>
      </c>
      <c r="M75">
        <f t="shared" si="45"/>
        <v>1.4952756378283876</v>
      </c>
      <c r="N75">
        <f t="shared" si="46"/>
        <v>5.8053595588723947</v>
      </c>
      <c r="O75">
        <f t="shared" si="47"/>
        <v>2.3028673390045329</v>
      </c>
      <c r="P75">
        <f t="shared" si="48"/>
        <v>0.31437910401045599</v>
      </c>
      <c r="Q75">
        <f t="shared" si="49"/>
        <v>1.9884882349940769</v>
      </c>
    </row>
    <row r="76" spans="1:17" x14ac:dyDescent="0.25">
      <c r="A76">
        <f t="shared" si="33"/>
        <v>13.199999999999985</v>
      </c>
      <c r="B76">
        <f t="shared" si="34"/>
        <v>10.315677369996331</v>
      </c>
      <c r="C76">
        <f t="shared" si="35"/>
        <v>2.2253678588532035</v>
      </c>
      <c r="D76">
        <f t="shared" si="36"/>
        <v>0.48154488070165069</v>
      </c>
      <c r="E76">
        <f t="shared" si="37"/>
        <v>1.7438229781515528</v>
      </c>
      <c r="F76">
        <f t="shared" si="38"/>
        <v>8.2525418959970658</v>
      </c>
      <c r="G76">
        <f t="shared" si="39"/>
        <v>1.7685511944691479</v>
      </c>
      <c r="H76">
        <f t="shared" si="40"/>
        <v>0.41174754791813239</v>
      </c>
      <c r="I76">
        <f t="shared" si="41"/>
        <v>1.3568036465510156</v>
      </c>
      <c r="J76">
        <f t="shared" si="42"/>
        <v>6.8771182466642209</v>
      </c>
      <c r="K76">
        <f t="shared" si="43"/>
        <v>1.8181112310393013</v>
      </c>
      <c r="L76">
        <f t="shared" si="44"/>
        <v>0.35914694314244666</v>
      </c>
      <c r="M76">
        <f t="shared" si="45"/>
        <v>1.4589642878968547</v>
      </c>
      <c r="N76">
        <f t="shared" si="46"/>
        <v>5.8946727828550465</v>
      </c>
      <c r="O76">
        <f t="shared" si="47"/>
        <v>2.2530242986205269</v>
      </c>
      <c r="P76">
        <f t="shared" si="48"/>
        <v>0.31824415777774762</v>
      </c>
      <c r="Q76">
        <f t="shared" si="49"/>
        <v>1.9347801408427792</v>
      </c>
    </row>
    <row r="77" spans="1:17" x14ac:dyDescent="0.25">
      <c r="A77">
        <f t="shared" si="33"/>
        <v>13.399999999999984</v>
      </c>
      <c r="B77">
        <f t="shared" si="34"/>
        <v>10.471975511965972</v>
      </c>
      <c r="C77">
        <f t="shared" si="35"/>
        <v>2.2386161609009538</v>
      </c>
      <c r="D77">
        <f t="shared" si="36"/>
        <v>0.48642714181694191</v>
      </c>
      <c r="E77">
        <f t="shared" si="37"/>
        <v>1.7521890190840119</v>
      </c>
      <c r="F77">
        <f t="shared" si="38"/>
        <v>8.3775804095727775</v>
      </c>
      <c r="G77">
        <f t="shared" si="39"/>
        <v>1.7927963440629169</v>
      </c>
      <c r="H77">
        <f t="shared" si="40"/>
        <v>0.4162765815349645</v>
      </c>
      <c r="I77">
        <f t="shared" si="41"/>
        <v>1.3765197625279524</v>
      </c>
      <c r="J77">
        <f t="shared" si="42"/>
        <v>6.9813170079773146</v>
      </c>
      <c r="K77">
        <f t="shared" si="43"/>
        <v>1.7900574345384597</v>
      </c>
      <c r="L77">
        <f t="shared" si="44"/>
        <v>0.36331692135580662</v>
      </c>
      <c r="M77">
        <f t="shared" si="45"/>
        <v>1.4267405131826529</v>
      </c>
      <c r="N77">
        <f t="shared" si="46"/>
        <v>5.9839860068376982</v>
      </c>
      <c r="O77">
        <f t="shared" si="47"/>
        <v>2.2040867566537901</v>
      </c>
      <c r="P77">
        <f t="shared" si="48"/>
        <v>0.32208420334960741</v>
      </c>
      <c r="Q77">
        <f t="shared" si="49"/>
        <v>1.8820025533041826</v>
      </c>
    </row>
    <row r="78" spans="1:17" x14ac:dyDescent="0.25">
      <c r="A78">
        <f t="shared" si="33"/>
        <v>13.599999999999984</v>
      </c>
      <c r="B78">
        <f t="shared" si="34"/>
        <v>10.628273653935615</v>
      </c>
      <c r="C78">
        <f t="shared" si="35"/>
        <v>2.2464770299556176</v>
      </c>
      <c r="D78">
        <f t="shared" si="36"/>
        <v>0.49125572580138488</v>
      </c>
      <c r="E78">
        <f t="shared" si="37"/>
        <v>1.7552213041542326</v>
      </c>
      <c r="F78">
        <f t="shared" si="38"/>
        <v>8.502618923148491</v>
      </c>
      <c r="G78">
        <f t="shared" si="39"/>
        <v>1.8200133967268488</v>
      </c>
      <c r="H78">
        <f t="shared" si="40"/>
        <v>0.42076522672485261</v>
      </c>
      <c r="I78">
        <f t="shared" si="41"/>
        <v>1.3992481700019961</v>
      </c>
      <c r="J78">
        <f t="shared" si="42"/>
        <v>7.0855157692904092</v>
      </c>
      <c r="K78">
        <f t="shared" si="43"/>
        <v>1.7661525057810747</v>
      </c>
      <c r="L78">
        <f t="shared" si="44"/>
        <v>0.36745563311118212</v>
      </c>
      <c r="M78">
        <f t="shared" si="45"/>
        <v>1.3986968726698925</v>
      </c>
      <c r="N78">
        <f t="shared" si="46"/>
        <v>6.0732992308203508</v>
      </c>
      <c r="O78">
        <f t="shared" si="47"/>
        <v>2.156338190835549</v>
      </c>
      <c r="P78">
        <f t="shared" si="48"/>
        <v>0.32589941507920372</v>
      </c>
      <c r="Q78">
        <f t="shared" si="49"/>
        <v>1.8304387757563454</v>
      </c>
    </row>
  </sheetData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6"/>
  <sheetViews>
    <sheetView workbookViewId="0">
      <selection activeCell="L15" sqref="L15"/>
    </sheetView>
  </sheetViews>
  <sheetFormatPr defaultRowHeight="12.5" x14ac:dyDescent="0.25"/>
  <cols>
    <col min="1" max="2" width="11.90625" customWidth="1"/>
    <col min="3" max="3" width="21.453125" customWidth="1"/>
  </cols>
  <sheetData>
    <row r="1" spans="1:23" ht="15.5" x14ac:dyDescent="0.4">
      <c r="C1" s="1" t="s">
        <v>6</v>
      </c>
      <c r="D1" s="5">
        <v>0.3</v>
      </c>
      <c r="E1" s="5"/>
      <c r="F1" s="5"/>
      <c r="G1" s="5"/>
      <c r="H1" s="5"/>
      <c r="K1" s="1"/>
      <c r="L1" s="5"/>
      <c r="M1" s="5"/>
      <c r="N1" s="5"/>
      <c r="O1" s="5"/>
      <c r="P1" s="5"/>
      <c r="Q1" s="5"/>
      <c r="R1" s="5"/>
      <c r="S1" s="7"/>
    </row>
    <row r="2" spans="1:23" ht="15.5" x14ac:dyDescent="0.4">
      <c r="C2" s="1" t="s">
        <v>5</v>
      </c>
      <c r="D2" s="5">
        <f>D1*1.34</f>
        <v>0.40200000000000002</v>
      </c>
      <c r="E2" s="5"/>
      <c r="F2" s="5"/>
      <c r="G2" s="5"/>
      <c r="H2" s="5"/>
      <c r="K2" s="1"/>
      <c r="L2" s="5"/>
      <c r="M2" s="5"/>
      <c r="N2" s="5"/>
      <c r="O2" s="5"/>
      <c r="P2" s="5"/>
      <c r="Q2" s="5"/>
      <c r="R2" s="5"/>
      <c r="S2" s="5"/>
    </row>
    <row r="3" spans="1:23" ht="15" x14ac:dyDescent="0.4">
      <c r="A3" s="1" t="s">
        <v>7</v>
      </c>
      <c r="B3" s="1"/>
      <c r="C3" s="2" t="s">
        <v>10</v>
      </c>
      <c r="D3">
        <v>1.05</v>
      </c>
      <c r="K3" s="2"/>
    </row>
    <row r="4" spans="1:23" ht="15" x14ac:dyDescent="0.4">
      <c r="A4" s="1" t="s">
        <v>8</v>
      </c>
      <c r="B4" s="1"/>
      <c r="C4" s="2" t="s">
        <v>11</v>
      </c>
      <c r="D4">
        <v>0</v>
      </c>
      <c r="K4" s="2"/>
    </row>
    <row r="5" spans="1:23" ht="15.5" x14ac:dyDescent="0.4">
      <c r="C5" s="1" t="s">
        <v>12</v>
      </c>
      <c r="D5">
        <f>D4/(D3-1)</f>
        <v>0</v>
      </c>
      <c r="K5" s="1"/>
    </row>
    <row r="6" spans="1:23" ht="15.5" x14ac:dyDescent="0.4">
      <c r="C6" s="6" t="s">
        <v>13</v>
      </c>
      <c r="D6">
        <f>ATAN(D5)</f>
        <v>0</v>
      </c>
      <c r="K6" s="6"/>
    </row>
    <row r="7" spans="1:23" ht="16" x14ac:dyDescent="0.4">
      <c r="A7" s="1" t="s">
        <v>9</v>
      </c>
      <c r="B7" s="1" t="s">
        <v>31</v>
      </c>
      <c r="C7" s="1" t="s">
        <v>14</v>
      </c>
      <c r="D7" t="s">
        <v>2</v>
      </c>
      <c r="E7" s="1" t="s">
        <v>32</v>
      </c>
      <c r="G7" s="1"/>
      <c r="I7" s="1"/>
      <c r="K7" s="1"/>
      <c r="M7" s="1"/>
      <c r="O7" s="1"/>
      <c r="Q7" s="1"/>
      <c r="T7" s="6"/>
      <c r="U7" s="6"/>
      <c r="V7" s="6"/>
      <c r="W7" s="6"/>
    </row>
    <row r="8" spans="1:23" x14ac:dyDescent="0.25">
      <c r="A8">
        <v>0.05</v>
      </c>
      <c r="B8">
        <f>(4/3)*PI()*(A8/2)^3</f>
        <v>6.5449846949787365E-5</v>
      </c>
      <c r="C8">
        <f>2*PI()*(D$3-1)*$A8/D$2</f>
        <v>3.9074535492410398E-2</v>
      </c>
      <c r="D8">
        <f t="shared" ref="D8:D71" si="0">2-4*EXP(-1*C8*D$5)*((COS(D$6)/C8*SIN(C8-D$6)+((COS(D$6)/C8)^2*COS(C8-2*D$6))))+4*((COS(D$6)/C8)^2*COS(2*D$6))</f>
        <v>7.6334490904628183E-4</v>
      </c>
      <c r="E8">
        <f>D8/(0.75*(A8/2))</f>
        <v>4.071172848246836E-2</v>
      </c>
    </row>
    <row r="9" spans="1:23" x14ac:dyDescent="0.25">
      <c r="A9">
        <v>0.1</v>
      </c>
      <c r="B9">
        <f t="shared" ref="B9:B72" si="1">(4/3)*PI()*(A9/2)^3</f>
        <v>5.2359877559829892E-4</v>
      </c>
      <c r="C9">
        <f t="shared" ref="C9:C72" si="2">2*PI()*(D$3-1)*$A9/D$2</f>
        <v>7.8149070984820795E-2</v>
      </c>
      <c r="D9">
        <f t="shared" si="0"/>
        <v>3.0526027272799183E-3</v>
      </c>
      <c r="E9">
        <f t="shared" ref="E9:E72" si="3">D9/(0.75*(A9/2))</f>
        <v>8.1402739394131146E-2</v>
      </c>
    </row>
    <row r="10" spans="1:23" x14ac:dyDescent="0.25">
      <c r="A10">
        <v>0.15</v>
      </c>
      <c r="B10">
        <f t="shared" si="1"/>
        <v>1.7671458676442584E-3</v>
      </c>
      <c r="C10">
        <f t="shared" si="2"/>
        <v>0.11722360647723118</v>
      </c>
      <c r="D10">
        <f t="shared" si="0"/>
        <v>6.8654436105362038E-3</v>
      </c>
      <c r="E10">
        <f t="shared" si="3"/>
        <v>0.12205233085397697</v>
      </c>
    </row>
    <row r="11" spans="1:23" x14ac:dyDescent="0.25">
      <c r="A11">
        <v>0.2</v>
      </c>
      <c r="B11">
        <f t="shared" si="1"/>
        <v>4.1887902047863914E-3</v>
      </c>
      <c r="C11">
        <f t="shared" si="2"/>
        <v>0.15629814196964159</v>
      </c>
      <c r="D11">
        <f t="shared" si="0"/>
        <v>1.219798745182743E-2</v>
      </c>
      <c r="E11">
        <f t="shared" si="3"/>
        <v>0.16263983269103238</v>
      </c>
    </row>
    <row r="12" spans="1:23" x14ac:dyDescent="0.25">
      <c r="A12">
        <v>0.4</v>
      </c>
      <c r="B12">
        <f t="shared" si="1"/>
        <v>3.3510321638291131E-2</v>
      </c>
      <c r="C12">
        <f t="shared" si="2"/>
        <v>0.31259628393928318</v>
      </c>
      <c r="D12">
        <f t="shared" si="0"/>
        <v>4.8593629244088277E-2</v>
      </c>
      <c r="E12">
        <f t="shared" si="3"/>
        <v>0.32395752829392177</v>
      </c>
    </row>
    <row r="13" spans="1:23" x14ac:dyDescent="0.25">
      <c r="A13">
        <v>0.6</v>
      </c>
      <c r="B13">
        <f t="shared" si="1"/>
        <v>0.11309733552923254</v>
      </c>
      <c r="C13">
        <f t="shared" si="2"/>
        <v>0.46889442590892472</v>
      </c>
      <c r="D13">
        <f t="shared" si="0"/>
        <v>0.10859559063151991</v>
      </c>
      <c r="E13">
        <f t="shared" si="3"/>
        <v>0.4826470694734219</v>
      </c>
    </row>
    <row r="14" spans="1:23" x14ac:dyDescent="0.25">
      <c r="A14">
        <v>0.8</v>
      </c>
      <c r="B14">
        <f t="shared" si="1"/>
        <v>0.26808257310632905</v>
      </c>
      <c r="C14">
        <f t="shared" si="2"/>
        <v>0.62519256787856636</v>
      </c>
      <c r="D14">
        <f t="shared" si="0"/>
        <v>0.19123033277134915</v>
      </c>
      <c r="E14">
        <f t="shared" si="3"/>
        <v>0.63743444257116377</v>
      </c>
    </row>
    <row r="15" spans="1:23" x14ac:dyDescent="0.25">
      <c r="A15">
        <v>1</v>
      </c>
      <c r="B15">
        <f t="shared" si="1"/>
        <v>0.52359877559829882</v>
      </c>
      <c r="C15">
        <f t="shared" si="2"/>
        <v>0.7814907098482079</v>
      </c>
      <c r="D15">
        <f t="shared" si="0"/>
        <v>0.29515989514242325</v>
      </c>
      <c r="E15">
        <f t="shared" si="3"/>
        <v>0.78709305371312865</v>
      </c>
    </row>
    <row r="16" spans="1:23" x14ac:dyDescent="0.25">
      <c r="A16">
        <f t="shared" ref="A16:A78" si="4">A15+0.2</f>
        <v>1.2</v>
      </c>
      <c r="B16">
        <f t="shared" si="1"/>
        <v>0.90477868423386032</v>
      </c>
      <c r="C16">
        <f t="shared" si="2"/>
        <v>0.93778885181784943</v>
      </c>
      <c r="D16">
        <f t="shared" si="0"/>
        <v>0.41870630371682438</v>
      </c>
      <c r="E16">
        <f t="shared" si="3"/>
        <v>0.93045845270405425</v>
      </c>
    </row>
    <row r="17" spans="1:5" x14ac:dyDescent="0.25">
      <c r="A17">
        <f t="shared" si="4"/>
        <v>1.4</v>
      </c>
      <c r="B17">
        <f t="shared" si="1"/>
        <v>1.4367550402417315</v>
      </c>
      <c r="C17">
        <f t="shared" si="2"/>
        <v>1.0940869937874909</v>
      </c>
      <c r="D17">
        <f t="shared" si="0"/>
        <v>0.55988212956385564</v>
      </c>
      <c r="E17">
        <f t="shared" si="3"/>
        <v>1.0664421515502014</v>
      </c>
    </row>
    <row r="18" spans="1:5" x14ac:dyDescent="0.25">
      <c r="A18">
        <f t="shared" si="4"/>
        <v>1.5999999999999999</v>
      </c>
      <c r="B18">
        <f t="shared" si="1"/>
        <v>2.1446605848506315</v>
      </c>
      <c r="C18">
        <f t="shared" si="2"/>
        <v>1.2503851357571325</v>
      </c>
      <c r="D18">
        <f t="shared" si="0"/>
        <v>0.71642660347450748</v>
      </c>
      <c r="E18">
        <f t="shared" si="3"/>
        <v>1.1940443391241793</v>
      </c>
    </row>
    <row r="19" spans="1:5" x14ac:dyDescent="0.25">
      <c r="A19">
        <f t="shared" si="4"/>
        <v>1.7999999999999998</v>
      </c>
      <c r="B19">
        <f t="shared" si="1"/>
        <v>3.0536280592892777</v>
      </c>
      <c r="C19">
        <f t="shared" si="2"/>
        <v>1.4066832777267742</v>
      </c>
      <c r="D19">
        <f t="shared" si="0"/>
        <v>0.88584658515559678</v>
      </c>
      <c r="E19">
        <f t="shared" si="3"/>
        <v>1.3123653113416249</v>
      </c>
    </row>
    <row r="20" spans="1:5" x14ac:dyDescent="0.25">
      <c r="A20">
        <f t="shared" si="4"/>
        <v>1.9999999999999998</v>
      </c>
      <c r="B20">
        <f t="shared" si="1"/>
        <v>4.1887902047863887</v>
      </c>
      <c r="C20">
        <f t="shared" si="2"/>
        <v>1.5629814196964156</v>
      </c>
      <c r="D20">
        <f t="shared" si="0"/>
        <v>1.0654615927126787</v>
      </c>
      <c r="E20">
        <f t="shared" si="3"/>
        <v>1.4206154569502385</v>
      </c>
    </row>
    <row r="21" spans="1:5" x14ac:dyDescent="0.25">
      <c r="A21">
        <f t="shared" si="4"/>
        <v>2.1999999999999997</v>
      </c>
      <c r="B21">
        <f t="shared" si="1"/>
        <v>5.575279762570684</v>
      </c>
      <c r="C21">
        <f t="shared" si="2"/>
        <v>1.7192795616660572</v>
      </c>
      <c r="D21">
        <f t="shared" si="0"/>
        <v>1.2524520213785539</v>
      </c>
      <c r="E21">
        <f t="shared" si="3"/>
        <v>1.5181236622770351</v>
      </c>
    </row>
    <row r="22" spans="1:5" x14ac:dyDescent="0.25">
      <c r="A22">
        <f t="shared" si="4"/>
        <v>2.4</v>
      </c>
      <c r="B22">
        <f t="shared" si="1"/>
        <v>7.2382294738708826</v>
      </c>
      <c r="C22">
        <f t="shared" si="2"/>
        <v>1.8755777036356989</v>
      </c>
      <c r="D22">
        <f t="shared" si="0"/>
        <v>1.4439096212743208</v>
      </c>
      <c r="E22">
        <f t="shared" si="3"/>
        <v>1.6043440236381343</v>
      </c>
    </row>
    <row r="23" spans="1:5" x14ac:dyDescent="0.25">
      <c r="A23">
        <f t="shared" si="4"/>
        <v>2.6</v>
      </c>
      <c r="B23">
        <f t="shared" si="1"/>
        <v>9.202772079915702</v>
      </c>
      <c r="C23">
        <f t="shared" si="2"/>
        <v>2.0318758456053403</v>
      </c>
      <c r="D23">
        <f t="shared" si="0"/>
        <v>1.6368892635710222</v>
      </c>
      <c r="E23">
        <f t="shared" si="3"/>
        <v>1.6788607831497662</v>
      </c>
    </row>
    <row r="24" spans="1:5" x14ac:dyDescent="0.25">
      <c r="A24">
        <f t="shared" si="4"/>
        <v>2.8000000000000003</v>
      </c>
      <c r="B24">
        <f t="shared" si="1"/>
        <v>11.494040321933859</v>
      </c>
      <c r="C24">
        <f t="shared" si="2"/>
        <v>2.1881739875749826</v>
      </c>
      <c r="D24">
        <f t="shared" si="0"/>
        <v>1.8284610035209501</v>
      </c>
      <c r="E24">
        <f t="shared" si="3"/>
        <v>1.7413914319247144</v>
      </c>
    </row>
    <row r="25" spans="1:5" x14ac:dyDescent="0.25">
      <c r="A25">
        <f t="shared" si="4"/>
        <v>3.0000000000000004</v>
      </c>
      <c r="B25">
        <f t="shared" si="1"/>
        <v>14.137166941154076</v>
      </c>
      <c r="C25">
        <f t="shared" si="2"/>
        <v>2.344472129544624</v>
      </c>
      <c r="D25">
        <f t="shared" si="0"/>
        <v>2.0157614478128894</v>
      </c>
      <c r="E25">
        <f t="shared" si="3"/>
        <v>1.7917879536114569</v>
      </c>
    </row>
    <row r="26" spans="1:5" x14ac:dyDescent="0.25">
      <c r="A26">
        <f t="shared" si="4"/>
        <v>3.2000000000000006</v>
      </c>
      <c r="B26">
        <f t="shared" si="1"/>
        <v>17.157284678805063</v>
      </c>
      <c r="C26">
        <f t="shared" si="2"/>
        <v>2.5007702715142655</v>
      </c>
      <c r="D26">
        <f t="shared" si="0"/>
        <v>2.1960434525277184</v>
      </c>
      <c r="E26">
        <f t="shared" si="3"/>
        <v>1.8300362104397649</v>
      </c>
    </row>
    <row r="27" spans="1:5" x14ac:dyDescent="0.25">
      <c r="A27">
        <f t="shared" si="4"/>
        <v>3.4000000000000008</v>
      </c>
      <c r="B27">
        <f t="shared" si="1"/>
        <v>20.579526276115551</v>
      </c>
      <c r="C27">
        <f t="shared" si="2"/>
        <v>2.6570684134839078</v>
      </c>
      <c r="D27">
        <f t="shared" si="0"/>
        <v>2.3667232161730927</v>
      </c>
      <c r="E27">
        <f t="shared" si="3"/>
        <v>1.8562535028808564</v>
      </c>
    </row>
    <row r="28" spans="1:5" x14ac:dyDescent="0.25">
      <c r="A28">
        <f t="shared" si="4"/>
        <v>3.600000000000001</v>
      </c>
      <c r="B28">
        <f t="shared" si="1"/>
        <v>24.429024474314247</v>
      </c>
      <c r="C28">
        <f t="shared" si="2"/>
        <v>2.8133665554535492</v>
      </c>
      <c r="D28">
        <f t="shared" si="0"/>
        <v>2.525423889003096</v>
      </c>
      <c r="E28">
        <f t="shared" si="3"/>
        <v>1.8706843622245151</v>
      </c>
    </row>
    <row r="29" spans="1:5" x14ac:dyDescent="0.25">
      <c r="A29">
        <f t="shared" si="4"/>
        <v>3.8000000000000012</v>
      </c>
      <c r="B29">
        <f t="shared" si="1"/>
        <v>28.73091201462988</v>
      </c>
      <c r="C29">
        <f t="shared" si="2"/>
        <v>2.9696646974231911</v>
      </c>
      <c r="D29">
        <f t="shared" si="0"/>
        <v>2.6700148938455479</v>
      </c>
      <c r="E29">
        <f t="shared" si="3"/>
        <v>1.8736946623477522</v>
      </c>
    </row>
    <row r="30" spans="1:5" x14ac:dyDescent="0.25">
      <c r="A30">
        <f t="shared" si="4"/>
        <v>4.0000000000000009</v>
      </c>
      <c r="B30">
        <f t="shared" si="1"/>
        <v>33.510321638291146</v>
      </c>
      <c r="C30">
        <f t="shared" si="2"/>
        <v>3.125962839392832</v>
      </c>
      <c r="D30">
        <f t="shared" si="0"/>
        <v>2.7986462433783847</v>
      </c>
      <c r="E30">
        <f t="shared" si="3"/>
        <v>1.8657641622522561</v>
      </c>
    </row>
    <row r="31" spans="1:5" x14ac:dyDescent="0.25">
      <c r="A31">
        <f t="shared" si="4"/>
        <v>4.2000000000000011</v>
      </c>
      <c r="B31">
        <f t="shared" si="1"/>
        <v>38.79238608652679</v>
      </c>
      <c r="C31">
        <f t="shared" si="2"/>
        <v>3.2822609813624739</v>
      </c>
      <c r="D31">
        <f t="shared" si="0"/>
        <v>2.9097772423114927</v>
      </c>
      <c r="E31">
        <f t="shared" si="3"/>
        <v>1.8474776141660267</v>
      </c>
    </row>
    <row r="32" spans="1:5" x14ac:dyDescent="0.25">
      <c r="A32">
        <f t="shared" si="4"/>
        <v>4.4000000000000012</v>
      </c>
      <c r="B32">
        <f t="shared" si="1"/>
        <v>44.602238100565522</v>
      </c>
      <c r="C32">
        <f t="shared" si="2"/>
        <v>3.4385591233321153</v>
      </c>
      <c r="D32">
        <f t="shared" si="0"/>
        <v>3.0021990780583514</v>
      </c>
      <c r="E32">
        <f t="shared" si="3"/>
        <v>1.8195145927626368</v>
      </c>
    </row>
    <row r="33" spans="1:5" x14ac:dyDescent="0.25">
      <c r="A33">
        <f t="shared" si="4"/>
        <v>4.6000000000000014</v>
      </c>
      <c r="B33">
        <f t="shared" si="1"/>
        <v>50.965010421636066</v>
      </c>
      <c r="C33">
        <f t="shared" si="2"/>
        <v>3.5948572653017576</v>
      </c>
      <c r="D33">
        <f t="shared" si="0"/>
        <v>3.0750509278098876</v>
      </c>
      <c r="E33">
        <f t="shared" si="3"/>
        <v>1.7826382190202241</v>
      </c>
    </row>
    <row r="34" spans="1:5" x14ac:dyDescent="0.25">
      <c r="A34">
        <f t="shared" si="4"/>
        <v>4.8000000000000016</v>
      </c>
      <c r="B34">
        <f t="shared" si="1"/>
        <v>57.905835790967124</v>
      </c>
      <c r="C34">
        <f t="shared" si="2"/>
        <v>3.7511554072713995</v>
      </c>
      <c r="D34">
        <f t="shared" si="0"/>
        <v>3.1278293408588151</v>
      </c>
      <c r="E34">
        <f t="shared" si="3"/>
        <v>1.7376829671437855</v>
      </c>
    </row>
    <row r="35" spans="1:5" x14ac:dyDescent="0.25">
      <c r="A35">
        <f t="shared" si="4"/>
        <v>5.0000000000000018</v>
      </c>
      <c r="B35">
        <f t="shared" si="1"/>
        <v>65.449846949787414</v>
      </c>
      <c r="C35">
        <f t="shared" si="2"/>
        <v>3.9074535492410409</v>
      </c>
      <c r="D35">
        <f t="shared" si="0"/>
        <v>3.1603907898508794</v>
      </c>
      <c r="E35">
        <f t="shared" si="3"/>
        <v>1.6855417545871352</v>
      </c>
    </row>
    <row r="36" spans="1:5" x14ac:dyDescent="0.25">
      <c r="A36">
        <f t="shared" si="4"/>
        <v>5.200000000000002</v>
      </c>
      <c r="B36">
        <f t="shared" si="1"/>
        <v>73.622176639325673</v>
      </c>
      <c r="C36">
        <f t="shared" si="2"/>
        <v>4.0637516912106824</v>
      </c>
      <c r="D36">
        <f t="shared" si="0"/>
        <v>3.1729474205778851</v>
      </c>
      <c r="E36">
        <f t="shared" si="3"/>
        <v>1.627152523373274</v>
      </c>
    </row>
    <row r="37" spans="1:5" x14ac:dyDescent="0.25">
      <c r="A37">
        <f t="shared" si="4"/>
        <v>5.4000000000000021</v>
      </c>
      <c r="B37">
        <f t="shared" si="1"/>
        <v>82.447957600810611</v>
      </c>
      <c r="C37">
        <f t="shared" si="2"/>
        <v>4.2200498331803242</v>
      </c>
      <c r="D37">
        <f t="shared" si="0"/>
        <v>3.1660561641868683</v>
      </c>
      <c r="E37">
        <f t="shared" si="3"/>
        <v>1.5634845255243788</v>
      </c>
    </row>
    <row r="38" spans="1:5" x14ac:dyDescent="0.25">
      <c r="A38">
        <f t="shared" si="4"/>
        <v>5.6000000000000023</v>
      </c>
      <c r="B38">
        <f t="shared" si="1"/>
        <v>91.952322575470959</v>
      </c>
      <c r="C38">
        <f t="shared" si="2"/>
        <v>4.3763479751499661</v>
      </c>
      <c r="D38">
        <f t="shared" si="0"/>
        <v>3.1406015055219867</v>
      </c>
      <c r="E38">
        <f t="shared" si="3"/>
        <v>1.4955245264390407</v>
      </c>
    </row>
    <row r="39" spans="1:5" x14ac:dyDescent="0.25">
      <c r="A39">
        <f t="shared" si="4"/>
        <v>5.8000000000000025</v>
      </c>
      <c r="B39">
        <f t="shared" si="1"/>
        <v>102.1604043045354</v>
      </c>
      <c r="C39">
        <f t="shared" si="2"/>
        <v>4.532646117119608</v>
      </c>
      <c r="D39">
        <f t="shared" si="0"/>
        <v>3.0977723241106836</v>
      </c>
      <c r="E39">
        <f t="shared" si="3"/>
        <v>1.4242631375221528</v>
      </c>
    </row>
    <row r="40" spans="1:5" x14ac:dyDescent="0.25">
      <c r="A40">
        <f t="shared" si="4"/>
        <v>6.0000000000000027</v>
      </c>
      <c r="B40">
        <f t="shared" si="1"/>
        <v>113.09733552923268</v>
      </c>
      <c r="C40">
        <f t="shared" si="2"/>
        <v>4.6889442590892489</v>
      </c>
      <c r="D40">
        <f t="shared" si="0"/>
        <v>3.0390333375865897</v>
      </c>
      <c r="E40">
        <f t="shared" si="3"/>
        <v>1.350681483371817</v>
      </c>
    </row>
    <row r="41" spans="1:5" x14ac:dyDescent="0.25">
      <c r="A41">
        <f t="shared" si="4"/>
        <v>6.2000000000000028</v>
      </c>
      <c r="B41">
        <f t="shared" si="1"/>
        <v>124.78824899079153</v>
      </c>
      <c r="C41">
        <f t="shared" si="2"/>
        <v>4.8452424010588908</v>
      </c>
      <c r="D41">
        <f t="shared" si="0"/>
        <v>2.9660917788554273</v>
      </c>
      <c r="E41">
        <f t="shared" si="3"/>
        <v>1.2757383995077101</v>
      </c>
    </row>
    <row r="42" spans="1:5" x14ac:dyDescent="0.25">
      <c r="A42">
        <f t="shared" si="4"/>
        <v>6.400000000000003</v>
      </c>
      <c r="B42">
        <f t="shared" si="1"/>
        <v>137.25827743044061</v>
      </c>
      <c r="C42">
        <f t="shared" si="2"/>
        <v>5.0015405430285327</v>
      </c>
      <c r="D42">
        <f t="shared" si="0"/>
        <v>2.8808600260641426</v>
      </c>
      <c r="E42">
        <f t="shared" si="3"/>
        <v>1.200358344193392</v>
      </c>
    </row>
    <row r="43" spans="1:5" x14ac:dyDescent="0.25">
      <c r="A43">
        <f t="shared" si="4"/>
        <v>6.6000000000000032</v>
      </c>
      <c r="B43">
        <f t="shared" si="1"/>
        <v>150.53255358940874</v>
      </c>
      <c r="C43">
        <f t="shared" si="2"/>
        <v>5.1578386849981745</v>
      </c>
      <c r="D43">
        <f t="shared" si="0"/>
        <v>2.7854149767351779</v>
      </c>
      <c r="E43">
        <f t="shared" si="3"/>
        <v>1.1254201926202732</v>
      </c>
    </row>
    <row r="44" spans="1:5" x14ac:dyDescent="0.25">
      <c r="A44">
        <f t="shared" si="4"/>
        <v>6.8000000000000034</v>
      </c>
      <c r="B44">
        <f t="shared" si="1"/>
        <v>164.63621020892455</v>
      </c>
      <c r="C44">
        <f t="shared" si="2"/>
        <v>5.3141368269678164</v>
      </c>
      <c r="D44">
        <f t="shared" si="0"/>
        <v>2.6819550129193224</v>
      </c>
      <c r="E44">
        <f t="shared" si="3"/>
        <v>1.0517470638899298</v>
      </c>
    </row>
    <row r="45" spans="1:5" x14ac:dyDescent="0.25">
      <c r="A45">
        <f t="shared" si="4"/>
        <v>7.0000000000000036</v>
      </c>
      <c r="B45">
        <f t="shared" si="1"/>
        <v>179.59438003021677</v>
      </c>
      <c r="C45">
        <f t="shared" si="2"/>
        <v>5.4704349689374583</v>
      </c>
      <c r="D45">
        <f t="shared" si="0"/>
        <v>2.5727554419046297</v>
      </c>
      <c r="E45">
        <f t="shared" si="3"/>
        <v>0.98009731120176324</v>
      </c>
    </row>
    <row r="46" spans="1:5" x14ac:dyDescent="0.25">
      <c r="A46">
        <f t="shared" si="4"/>
        <v>7.2000000000000037</v>
      </c>
      <c r="B46">
        <f t="shared" si="1"/>
        <v>195.43219579451412</v>
      </c>
      <c r="C46">
        <f t="shared" si="2"/>
        <v>5.6267331109071002</v>
      </c>
      <c r="D46">
        <f t="shared" si="0"/>
        <v>2.4601233162776808</v>
      </c>
      <c r="E46">
        <f t="shared" si="3"/>
        <v>0.91115678380654797</v>
      </c>
    </row>
    <row r="47" spans="1:5" x14ac:dyDescent="0.25">
      <c r="A47">
        <f t="shared" si="4"/>
        <v>7.4000000000000039</v>
      </c>
      <c r="B47">
        <f t="shared" si="1"/>
        <v>212.17479024304535</v>
      </c>
      <c r="C47">
        <f t="shared" si="2"/>
        <v>5.7830312528767411</v>
      </c>
      <c r="D47">
        <f t="shared" si="0"/>
        <v>2.3463525377391692</v>
      </c>
      <c r="E47">
        <f t="shared" si="3"/>
        <v>0.84553244603213262</v>
      </c>
    </row>
    <row r="48" spans="1:5" x14ac:dyDescent="0.25">
      <c r="A48">
        <f t="shared" si="4"/>
        <v>7.6000000000000041</v>
      </c>
      <c r="B48">
        <f t="shared" si="1"/>
        <v>229.84729611703918</v>
      </c>
      <c r="C48">
        <f t="shared" si="2"/>
        <v>5.939329394846383</v>
      </c>
      <c r="D48">
        <f t="shared" si="0"/>
        <v>2.2336801311924681</v>
      </c>
      <c r="E48">
        <f t="shared" si="3"/>
        <v>0.78374741445349716</v>
      </c>
    </row>
    <row r="49" spans="1:5" x14ac:dyDescent="0.25">
      <c r="A49">
        <f t="shared" si="4"/>
        <v>7.8000000000000043</v>
      </c>
      <c r="B49">
        <f t="shared" si="1"/>
        <v>248.4748461577243</v>
      </c>
      <c r="C49">
        <f t="shared" si="2"/>
        <v>6.0956275368160249</v>
      </c>
      <c r="D49">
        <f t="shared" si="0"/>
        <v>2.1242445398014262</v>
      </c>
      <c r="E49">
        <f t="shared" si="3"/>
        <v>0.72623744950476077</v>
      </c>
    </row>
    <row r="50" spans="1:5" x14ac:dyDescent="0.25">
      <c r="A50">
        <f t="shared" si="4"/>
        <v>8.0000000000000036</v>
      </c>
      <c r="B50">
        <f t="shared" si="1"/>
        <v>268.08257310632933</v>
      </c>
      <c r="C50">
        <f t="shared" si="2"/>
        <v>6.2519256787856667</v>
      </c>
      <c r="D50">
        <f t="shared" si="0"/>
        <v>2.0200467388731891</v>
      </c>
      <c r="E50">
        <f t="shared" si="3"/>
        <v>0.67334891295772936</v>
      </c>
    </row>
    <row r="51" spans="1:5" x14ac:dyDescent="0.25">
      <c r="A51">
        <f t="shared" si="4"/>
        <v>8.2000000000000028</v>
      </c>
      <c r="B51">
        <f t="shared" si="1"/>
        <v>288.69560970408315</v>
      </c>
      <c r="C51">
        <f t="shared" si="2"/>
        <v>6.4082238207553068</v>
      </c>
      <c r="D51">
        <f t="shared" si="0"/>
        <v>1.9229148978335897</v>
      </c>
      <c r="E51">
        <f t="shared" si="3"/>
        <v>0.62533817815726478</v>
      </c>
    </row>
    <row r="52" spans="1:5" x14ac:dyDescent="0.25">
      <c r="A52">
        <f t="shared" si="4"/>
        <v>8.4000000000000021</v>
      </c>
      <c r="B52">
        <f t="shared" si="1"/>
        <v>310.33908869221432</v>
      </c>
      <c r="C52">
        <f t="shared" si="2"/>
        <v>6.5645219627249478</v>
      </c>
      <c r="D52">
        <f t="shared" si="0"/>
        <v>1.8344732368159711</v>
      </c>
      <c r="E52">
        <f t="shared" si="3"/>
        <v>0.58237245613205413</v>
      </c>
    </row>
    <row r="53" spans="1:5" x14ac:dyDescent="0.25">
      <c r="A53">
        <f t="shared" si="4"/>
        <v>8.6000000000000014</v>
      </c>
      <c r="B53">
        <f t="shared" si="1"/>
        <v>333.03814281195167</v>
      </c>
      <c r="C53">
        <f t="shared" si="2"/>
        <v>6.7208201046945888</v>
      </c>
      <c r="D53">
        <f t="shared" si="0"/>
        <v>1.7561156293519786</v>
      </c>
      <c r="E53">
        <f t="shared" si="3"/>
        <v>0.54453197809363674</v>
      </c>
    </row>
    <row r="54" spans="1:5" x14ac:dyDescent="0.25">
      <c r="A54">
        <f t="shared" si="4"/>
        <v>8.8000000000000007</v>
      </c>
      <c r="B54">
        <f t="shared" si="1"/>
        <v>356.81790480452401</v>
      </c>
      <c r="C54">
        <f t="shared" si="2"/>
        <v>6.8771182466642298</v>
      </c>
      <c r="D54">
        <f t="shared" si="0"/>
        <v>1.6889843974485625</v>
      </c>
      <c r="E54">
        <f t="shared" si="3"/>
        <v>0.51181345377229159</v>
      </c>
    </row>
    <row r="55" spans="1:5" x14ac:dyDescent="0.25">
      <c r="A55">
        <f t="shared" si="4"/>
        <v>9</v>
      </c>
      <c r="B55">
        <f t="shared" si="1"/>
        <v>381.70350741115982</v>
      </c>
      <c r="C55">
        <f t="shared" si="2"/>
        <v>7.0334163886338716</v>
      </c>
      <c r="D55">
        <f t="shared" si="0"/>
        <v>1.6339546322673586</v>
      </c>
      <c r="E55">
        <f t="shared" si="3"/>
        <v>0.48413470585699514</v>
      </c>
    </row>
    <row r="56" spans="1:5" x14ac:dyDescent="0.25">
      <c r="A56">
        <f t="shared" si="4"/>
        <v>9.1999999999999993</v>
      </c>
      <c r="B56">
        <f t="shared" si="1"/>
        <v>407.72008337308796</v>
      </c>
      <c r="C56">
        <f t="shared" si="2"/>
        <v>7.1897145306035117</v>
      </c>
      <c r="D56">
        <f t="shared" si="0"/>
        <v>1.5916242551422337</v>
      </c>
      <c r="E56">
        <f t="shared" si="3"/>
        <v>0.46134036380934312</v>
      </c>
    </row>
    <row r="57" spans="1:5" x14ac:dyDescent="0.25">
      <c r="A57">
        <f t="shared" si="4"/>
        <v>9.3999999999999986</v>
      </c>
      <c r="B57">
        <f t="shared" si="1"/>
        <v>434.89276543153721</v>
      </c>
      <c r="C57">
        <f t="shared" si="2"/>
        <v>7.3460126725731527</v>
      </c>
      <c r="D57">
        <f t="shared" si="0"/>
        <v>1.5623099123199364</v>
      </c>
      <c r="E57">
        <f t="shared" si="3"/>
        <v>0.44320848576452104</v>
      </c>
    </row>
    <row r="58" spans="1:5" x14ac:dyDescent="0.25">
      <c r="A58">
        <f t="shared" si="4"/>
        <v>9.5999999999999979</v>
      </c>
      <c r="B58">
        <f t="shared" si="1"/>
        <v>463.24668632773614</v>
      </c>
      <c r="C58">
        <f t="shared" si="2"/>
        <v>7.5023108145427946</v>
      </c>
      <c r="D58">
        <f t="shared" si="0"/>
        <v>1.5460486751644522</v>
      </c>
      <c r="E58">
        <f t="shared" si="3"/>
        <v>0.42945796532345903</v>
      </c>
    </row>
    <row r="59" spans="1:5" x14ac:dyDescent="0.25">
      <c r="A59">
        <f t="shared" si="4"/>
        <v>9.7999999999999972</v>
      </c>
      <c r="B59">
        <f t="shared" si="1"/>
        <v>492.80697880291365</v>
      </c>
      <c r="C59">
        <f t="shared" si="2"/>
        <v>7.6586089565124347</v>
      </c>
      <c r="D59">
        <f t="shared" si="0"/>
        <v>1.5426053981847163</v>
      </c>
      <c r="E59">
        <f t="shared" si="3"/>
        <v>0.41975657093461682</v>
      </c>
    </row>
    <row r="60" spans="1:5" x14ac:dyDescent="0.25">
      <c r="A60">
        <f t="shared" si="4"/>
        <v>9.9999999999999964</v>
      </c>
      <c r="B60">
        <f t="shared" si="1"/>
        <v>523.59877559829829</v>
      </c>
      <c r="C60">
        <f t="shared" si="2"/>
        <v>7.8149070984820765</v>
      </c>
      <c r="D60">
        <f t="shared" si="0"/>
        <v>1.5514854726104275</v>
      </c>
      <c r="E60">
        <f t="shared" si="3"/>
        <v>0.41372945936278083</v>
      </c>
    </row>
    <row r="61" spans="1:5" x14ac:dyDescent="0.25">
      <c r="A61">
        <f t="shared" si="4"/>
        <v>10.199999999999996</v>
      </c>
      <c r="B61">
        <f t="shared" si="1"/>
        <v>555.64720945511874</v>
      </c>
      <c r="C61">
        <f t="shared" si="2"/>
        <v>7.9712052404517166</v>
      </c>
      <c r="D61">
        <f t="shared" si="0"/>
        <v>1.5719526057074946</v>
      </c>
      <c r="E61">
        <f t="shared" si="3"/>
        <v>0.41096800149215562</v>
      </c>
    </row>
    <row r="62" spans="1:5" x14ac:dyDescent="0.25">
      <c r="A62">
        <f t="shared" si="4"/>
        <v>10.399999999999995</v>
      </c>
      <c r="B62">
        <f t="shared" si="1"/>
        <v>588.97741311460402</v>
      </c>
      <c r="C62">
        <f t="shared" si="2"/>
        <v>8.1275033824213594</v>
      </c>
      <c r="D62">
        <f t="shared" si="0"/>
        <v>1.6030511577730355</v>
      </c>
      <c r="E62">
        <f t="shared" si="3"/>
        <v>0.41103875840334264</v>
      </c>
    </row>
    <row r="63" spans="1:5" x14ac:dyDescent="0.25">
      <c r="A63">
        <f t="shared" si="4"/>
        <v>10.599999999999994</v>
      </c>
      <c r="B63">
        <f t="shared" si="1"/>
        <v>623.61451931798251</v>
      </c>
      <c r="C63">
        <f t="shared" si="2"/>
        <v>8.2838015243909986</v>
      </c>
      <c r="D63">
        <f t="shared" si="0"/>
        <v>1.6436324817386212</v>
      </c>
      <c r="E63">
        <f t="shared" si="3"/>
        <v>0.41349244823613135</v>
      </c>
    </row>
    <row r="64" spans="1:5" x14ac:dyDescent="0.25">
      <c r="A64">
        <f t="shared" si="4"/>
        <v>10.799999999999994</v>
      </c>
      <c r="B64">
        <f t="shared" si="1"/>
        <v>659.58366080648295</v>
      </c>
      <c r="C64">
        <f t="shared" si="2"/>
        <v>8.4400996663606396</v>
      </c>
      <c r="D64">
        <f t="shared" si="0"/>
        <v>1.6923846362377726</v>
      </c>
      <c r="E64">
        <f t="shared" si="3"/>
        <v>0.41787274968833921</v>
      </c>
    </row>
    <row r="65" spans="1:5" x14ac:dyDescent="0.25">
      <c r="A65">
        <f t="shared" si="4"/>
        <v>10.999999999999993</v>
      </c>
      <c r="B65">
        <f t="shared" si="1"/>
        <v>696.90997032133441</v>
      </c>
      <c r="C65">
        <f t="shared" si="2"/>
        <v>8.5963978083302806</v>
      </c>
      <c r="D65">
        <f t="shared" si="0"/>
        <v>1.7478647832628549</v>
      </c>
      <c r="E65">
        <f t="shared" si="3"/>
        <v>0.42372479594251056</v>
      </c>
    </row>
    <row r="66" spans="1:5" x14ac:dyDescent="0.25">
      <c r="A66">
        <f t="shared" si="4"/>
        <v>11.199999999999992</v>
      </c>
      <c r="B66">
        <f t="shared" si="1"/>
        <v>735.61858060376528</v>
      </c>
      <c r="C66">
        <f t="shared" si="2"/>
        <v>8.7526959502999215</v>
      </c>
      <c r="D66">
        <f t="shared" si="0"/>
        <v>1.8085335372290985</v>
      </c>
      <c r="E66">
        <f t="shared" si="3"/>
        <v>0.43060322314978561</v>
      </c>
    </row>
    <row r="67" spans="1:5" x14ac:dyDescent="0.25">
      <c r="A67">
        <f t="shared" si="4"/>
        <v>11.399999999999991</v>
      </c>
      <c r="B67">
        <f t="shared" si="1"/>
        <v>775.73462439500429</v>
      </c>
      <c r="C67">
        <f t="shared" si="2"/>
        <v>8.9089940922695643</v>
      </c>
      <c r="D67">
        <f t="shared" si="0"/>
        <v>1.8727905041189656</v>
      </c>
      <c r="E67">
        <f t="shared" si="3"/>
        <v>0.43807965008630806</v>
      </c>
    </row>
    <row r="68" spans="1:5" x14ac:dyDescent="0.25">
      <c r="A68">
        <f t="shared" si="4"/>
        <v>11.599999999999991</v>
      </c>
      <c r="B68">
        <f t="shared" si="1"/>
        <v>817.28323443628017</v>
      </c>
      <c r="C68">
        <f t="shared" si="2"/>
        <v>9.0652922342392035</v>
      </c>
      <c r="D68">
        <f t="shared" si="0"/>
        <v>1.939010237783783</v>
      </c>
      <c r="E68">
        <f t="shared" si="3"/>
        <v>0.44574947995029535</v>
      </c>
    </row>
    <row r="69" spans="1:5" x14ac:dyDescent="0.25">
      <c r="A69">
        <f t="shared" si="4"/>
        <v>11.79999999999999</v>
      </c>
      <c r="B69">
        <f t="shared" si="1"/>
        <v>860.28954346882176</v>
      </c>
      <c r="C69">
        <f t="shared" si="2"/>
        <v>9.2215903762088463</v>
      </c>
      <c r="D69">
        <f t="shared" si="0"/>
        <v>2.0055778454576636</v>
      </c>
      <c r="E69">
        <f t="shared" si="3"/>
        <v>0.4532379311768735</v>
      </c>
    </row>
    <row r="70" spans="1:5" x14ac:dyDescent="0.25">
      <c r="A70">
        <f t="shared" si="4"/>
        <v>11.999999999999989</v>
      </c>
      <c r="B70">
        <f t="shared" si="1"/>
        <v>904.77868423385792</v>
      </c>
      <c r="C70">
        <f t="shared" si="2"/>
        <v>9.3778885181784872</v>
      </c>
      <c r="D70">
        <f t="shared" si="0"/>
        <v>2.0709234957614777</v>
      </c>
      <c r="E70">
        <f t="shared" si="3"/>
        <v>0.46020522128032876</v>
      </c>
    </row>
    <row r="71" spans="1:5" x14ac:dyDescent="0.25">
      <c r="A71">
        <f t="shared" si="4"/>
        <v>12.199999999999989</v>
      </c>
      <c r="B71">
        <f t="shared" si="1"/>
        <v>950.77578947261702</v>
      </c>
      <c r="C71">
        <f t="shared" si="2"/>
        <v>9.5341866601481264</v>
      </c>
      <c r="D71">
        <f t="shared" si="0"/>
        <v>2.1335551192675761</v>
      </c>
      <c r="E71">
        <f t="shared" si="3"/>
        <v>0.46635084574154712</v>
      </c>
    </row>
    <row r="72" spans="1:5" x14ac:dyDescent="0.25">
      <c r="A72">
        <f t="shared" si="4"/>
        <v>12.399999999999988</v>
      </c>
      <c r="B72">
        <f t="shared" si="1"/>
        <v>998.30599192632803</v>
      </c>
      <c r="C72">
        <f t="shared" si="2"/>
        <v>9.6904848021177692</v>
      </c>
      <c r="D72">
        <f t="shared" ref="D72:D126" si="5">2-4*EXP(-1*C72*D$5)*((COS(D$6)/C72*SIN(C72-D$6)+((COS(D$6)/C72)^2*COS(C72-2*D$6))))+4*((COS(D$6)/C72)^2*COS(2*D$6))</f>
        <v>2.1920886430573772</v>
      </c>
      <c r="E72">
        <f t="shared" si="3"/>
        <v>0.47141691248545797</v>
      </c>
    </row>
    <row r="73" spans="1:5" x14ac:dyDescent="0.25">
      <c r="A73">
        <f t="shared" si="4"/>
        <v>12.599999999999987</v>
      </c>
      <c r="B73">
        <f t="shared" ref="B73:B126" si="6">(4/3)*PI()*(A73/2)^3</f>
        <v>1047.3944243362193</v>
      </c>
      <c r="C73">
        <f t="shared" ref="C73:C126" si="7">2*PI()*(D$3-1)*$A73/D$2</f>
        <v>9.8467829440874084</v>
      </c>
      <c r="D73">
        <f t="shared" si="5"/>
        <v>2.2452751653310705</v>
      </c>
      <c r="E73">
        <f t="shared" ref="E73:E126" si="8">D73/(0.75*(A73/2))</f>
        <v>0.47519051118117944</v>
      </c>
    </row>
    <row r="74" spans="1:5" x14ac:dyDescent="0.25">
      <c r="A74">
        <f t="shared" si="4"/>
        <v>12.799999999999986</v>
      </c>
      <c r="B74">
        <f t="shared" si="6"/>
        <v>1098.0662194435201</v>
      </c>
      <c r="C74">
        <f t="shared" si="7"/>
        <v>10.003081086057051</v>
      </c>
      <c r="D74">
        <f t="shared" si="5"/>
        <v>2.2920245524483001</v>
      </c>
      <c r="E74">
        <f t="shared" si="8"/>
        <v>0.47750511509339633</v>
      </c>
    </row>
    <row r="75" spans="1:5" x14ac:dyDescent="0.25">
      <c r="A75">
        <f t="shared" si="4"/>
        <v>12.999999999999986</v>
      </c>
      <c r="B75">
        <f t="shared" si="6"/>
        <v>1150.3465099894586</v>
      </c>
      <c r="C75">
        <f t="shared" si="7"/>
        <v>10.159379228026692</v>
      </c>
      <c r="D75">
        <f t="shared" si="5"/>
        <v>2.3314250269845322</v>
      </c>
      <c r="E75">
        <f t="shared" si="8"/>
        <v>0.47824103117631483</v>
      </c>
    </row>
    <row r="76" spans="1:5" x14ac:dyDescent="0.25">
      <c r="A76">
        <f t="shared" si="4"/>
        <v>13.199999999999985</v>
      </c>
      <c r="B76">
        <f t="shared" si="6"/>
        <v>1204.260428715264</v>
      </c>
      <c r="C76">
        <f t="shared" si="7"/>
        <v>10.315677369996331</v>
      </c>
      <c r="D76">
        <f t="shared" si="5"/>
        <v>2.3627584094826757</v>
      </c>
      <c r="E76">
        <f t="shared" si="8"/>
        <v>0.47732493120862191</v>
      </c>
    </row>
    <row r="77" spans="1:5" x14ac:dyDescent="0.25">
      <c r="A77">
        <f t="shared" si="4"/>
        <v>13.399999999999984</v>
      </c>
      <c r="B77">
        <f t="shared" si="6"/>
        <v>1259.8331083621647</v>
      </c>
      <c r="C77">
        <f t="shared" si="7"/>
        <v>10.471975511965972</v>
      </c>
      <c r="D77">
        <f t="shared" si="5"/>
        <v>2.3855107764199373</v>
      </c>
      <c r="E77">
        <f t="shared" si="8"/>
        <v>0.47472851272038608</v>
      </c>
    </row>
    <row r="78" spans="1:5" x14ac:dyDescent="0.25">
      <c r="A78">
        <f t="shared" si="4"/>
        <v>13.599999999999984</v>
      </c>
      <c r="B78">
        <f t="shared" si="6"/>
        <v>1317.0896816713896</v>
      </c>
      <c r="C78">
        <f t="shared" si="7"/>
        <v>10.628273653935615</v>
      </c>
      <c r="D78">
        <f t="shared" si="5"/>
        <v>2.3993784002554666</v>
      </c>
      <c r="E78">
        <f t="shared" si="8"/>
        <v>0.47046635299126849</v>
      </c>
    </row>
    <row r="79" spans="1:5" x14ac:dyDescent="0.25">
      <c r="B79">
        <f t="shared" si="6"/>
        <v>0</v>
      </c>
      <c r="C79">
        <f t="shared" si="7"/>
        <v>0</v>
      </c>
      <c r="D79" t="e">
        <f t="shared" si="5"/>
        <v>#DIV/0!</v>
      </c>
      <c r="E79" t="e">
        <f t="shared" si="8"/>
        <v>#DIV/0!</v>
      </c>
    </row>
    <row r="80" spans="1:5" x14ac:dyDescent="0.25">
      <c r="B80">
        <f t="shared" si="6"/>
        <v>0</v>
      </c>
      <c r="C80">
        <f t="shared" si="7"/>
        <v>0</v>
      </c>
      <c r="D80" t="e">
        <f t="shared" si="5"/>
        <v>#DIV/0!</v>
      </c>
      <c r="E80" t="e">
        <f t="shared" si="8"/>
        <v>#DIV/0!</v>
      </c>
    </row>
    <row r="81" spans="2:5" x14ac:dyDescent="0.25">
      <c r="B81">
        <f t="shared" si="6"/>
        <v>0</v>
      </c>
      <c r="C81">
        <f t="shared" si="7"/>
        <v>0</v>
      </c>
      <c r="D81" t="e">
        <f t="shared" si="5"/>
        <v>#DIV/0!</v>
      </c>
      <c r="E81" t="e">
        <f t="shared" si="8"/>
        <v>#DIV/0!</v>
      </c>
    </row>
    <row r="82" spans="2:5" x14ac:dyDescent="0.25">
      <c r="B82">
        <f t="shared" si="6"/>
        <v>0</v>
      </c>
      <c r="C82">
        <f t="shared" si="7"/>
        <v>0</v>
      </c>
      <c r="D82" t="e">
        <f t="shared" si="5"/>
        <v>#DIV/0!</v>
      </c>
      <c r="E82" t="e">
        <f t="shared" si="8"/>
        <v>#DIV/0!</v>
      </c>
    </row>
    <row r="83" spans="2:5" x14ac:dyDescent="0.25">
      <c r="B83">
        <f t="shared" si="6"/>
        <v>0</v>
      </c>
      <c r="C83">
        <f t="shared" si="7"/>
        <v>0</v>
      </c>
      <c r="D83" t="e">
        <f t="shared" si="5"/>
        <v>#DIV/0!</v>
      </c>
      <c r="E83" t="e">
        <f t="shared" si="8"/>
        <v>#DIV/0!</v>
      </c>
    </row>
    <row r="84" spans="2:5" x14ac:dyDescent="0.25">
      <c r="B84">
        <f t="shared" si="6"/>
        <v>0</v>
      </c>
      <c r="C84">
        <f t="shared" si="7"/>
        <v>0</v>
      </c>
      <c r="D84" t="e">
        <f t="shared" si="5"/>
        <v>#DIV/0!</v>
      </c>
      <c r="E84" t="e">
        <f t="shared" si="8"/>
        <v>#DIV/0!</v>
      </c>
    </row>
    <row r="85" spans="2:5" x14ac:dyDescent="0.25">
      <c r="B85">
        <f t="shared" si="6"/>
        <v>0</v>
      </c>
      <c r="C85">
        <f t="shared" si="7"/>
        <v>0</v>
      </c>
      <c r="D85" t="e">
        <f t="shared" si="5"/>
        <v>#DIV/0!</v>
      </c>
      <c r="E85" t="e">
        <f t="shared" si="8"/>
        <v>#DIV/0!</v>
      </c>
    </row>
    <row r="86" spans="2:5" x14ac:dyDescent="0.25">
      <c r="B86">
        <f t="shared" si="6"/>
        <v>0</v>
      </c>
      <c r="C86">
        <f t="shared" si="7"/>
        <v>0</v>
      </c>
      <c r="D86" t="e">
        <f t="shared" si="5"/>
        <v>#DIV/0!</v>
      </c>
      <c r="E86" t="e">
        <f t="shared" si="8"/>
        <v>#DIV/0!</v>
      </c>
    </row>
    <row r="87" spans="2:5" x14ac:dyDescent="0.25">
      <c r="B87">
        <f t="shared" si="6"/>
        <v>0</v>
      </c>
      <c r="C87">
        <f t="shared" si="7"/>
        <v>0</v>
      </c>
      <c r="D87" t="e">
        <f t="shared" si="5"/>
        <v>#DIV/0!</v>
      </c>
      <c r="E87" t="e">
        <f t="shared" si="8"/>
        <v>#DIV/0!</v>
      </c>
    </row>
    <row r="88" spans="2:5" x14ac:dyDescent="0.25">
      <c r="B88">
        <f t="shared" si="6"/>
        <v>0</v>
      </c>
      <c r="C88">
        <f t="shared" si="7"/>
        <v>0</v>
      </c>
      <c r="D88" t="e">
        <f t="shared" si="5"/>
        <v>#DIV/0!</v>
      </c>
      <c r="E88" t="e">
        <f t="shared" si="8"/>
        <v>#DIV/0!</v>
      </c>
    </row>
    <row r="89" spans="2:5" x14ac:dyDescent="0.25">
      <c r="B89">
        <f t="shared" si="6"/>
        <v>0</v>
      </c>
      <c r="C89">
        <f t="shared" si="7"/>
        <v>0</v>
      </c>
      <c r="D89" t="e">
        <f t="shared" si="5"/>
        <v>#DIV/0!</v>
      </c>
      <c r="E89" t="e">
        <f t="shared" si="8"/>
        <v>#DIV/0!</v>
      </c>
    </row>
    <row r="90" spans="2:5" x14ac:dyDescent="0.25">
      <c r="B90">
        <f t="shared" si="6"/>
        <v>0</v>
      </c>
      <c r="C90">
        <f t="shared" si="7"/>
        <v>0</v>
      </c>
      <c r="D90" t="e">
        <f t="shared" si="5"/>
        <v>#DIV/0!</v>
      </c>
      <c r="E90" t="e">
        <f t="shared" si="8"/>
        <v>#DIV/0!</v>
      </c>
    </row>
    <row r="91" spans="2:5" x14ac:dyDescent="0.25">
      <c r="B91">
        <f t="shared" si="6"/>
        <v>0</v>
      </c>
      <c r="C91">
        <f t="shared" si="7"/>
        <v>0</v>
      </c>
      <c r="D91" t="e">
        <f t="shared" si="5"/>
        <v>#DIV/0!</v>
      </c>
      <c r="E91" t="e">
        <f t="shared" si="8"/>
        <v>#DIV/0!</v>
      </c>
    </row>
    <row r="92" spans="2:5" x14ac:dyDescent="0.25">
      <c r="B92">
        <f t="shared" si="6"/>
        <v>0</v>
      </c>
      <c r="C92">
        <f t="shared" si="7"/>
        <v>0</v>
      </c>
      <c r="D92" t="e">
        <f t="shared" si="5"/>
        <v>#DIV/0!</v>
      </c>
      <c r="E92" t="e">
        <f t="shared" si="8"/>
        <v>#DIV/0!</v>
      </c>
    </row>
    <row r="93" spans="2:5" x14ac:dyDescent="0.25">
      <c r="B93">
        <f t="shared" si="6"/>
        <v>0</v>
      </c>
      <c r="C93">
        <f t="shared" si="7"/>
        <v>0</v>
      </c>
      <c r="D93" t="e">
        <f t="shared" si="5"/>
        <v>#DIV/0!</v>
      </c>
      <c r="E93" t="e">
        <f t="shared" si="8"/>
        <v>#DIV/0!</v>
      </c>
    </row>
    <row r="94" spans="2:5" x14ac:dyDescent="0.25">
      <c r="B94">
        <f t="shared" si="6"/>
        <v>0</v>
      </c>
      <c r="C94">
        <f t="shared" si="7"/>
        <v>0</v>
      </c>
      <c r="D94" t="e">
        <f t="shared" si="5"/>
        <v>#DIV/0!</v>
      </c>
      <c r="E94" t="e">
        <f t="shared" si="8"/>
        <v>#DIV/0!</v>
      </c>
    </row>
    <row r="95" spans="2:5" x14ac:dyDescent="0.25">
      <c r="B95">
        <f t="shared" si="6"/>
        <v>0</v>
      </c>
      <c r="C95">
        <f t="shared" si="7"/>
        <v>0</v>
      </c>
      <c r="D95" t="e">
        <f t="shared" si="5"/>
        <v>#DIV/0!</v>
      </c>
      <c r="E95" t="e">
        <f t="shared" si="8"/>
        <v>#DIV/0!</v>
      </c>
    </row>
    <row r="96" spans="2:5" x14ac:dyDescent="0.25">
      <c r="B96">
        <f t="shared" si="6"/>
        <v>0</v>
      </c>
      <c r="C96">
        <f t="shared" si="7"/>
        <v>0</v>
      </c>
      <c r="D96" t="e">
        <f t="shared" si="5"/>
        <v>#DIV/0!</v>
      </c>
      <c r="E96" t="e">
        <f t="shared" si="8"/>
        <v>#DIV/0!</v>
      </c>
    </row>
    <row r="97" spans="2:5" x14ac:dyDescent="0.25">
      <c r="B97">
        <f t="shared" si="6"/>
        <v>0</v>
      </c>
      <c r="C97">
        <f t="shared" si="7"/>
        <v>0</v>
      </c>
      <c r="D97" t="e">
        <f t="shared" si="5"/>
        <v>#DIV/0!</v>
      </c>
      <c r="E97" t="e">
        <f t="shared" si="8"/>
        <v>#DIV/0!</v>
      </c>
    </row>
    <row r="98" spans="2:5" x14ac:dyDescent="0.25">
      <c r="B98">
        <f t="shared" si="6"/>
        <v>0</v>
      </c>
      <c r="C98">
        <f t="shared" si="7"/>
        <v>0</v>
      </c>
      <c r="D98" t="e">
        <f t="shared" si="5"/>
        <v>#DIV/0!</v>
      </c>
      <c r="E98" t="e">
        <f t="shared" si="8"/>
        <v>#DIV/0!</v>
      </c>
    </row>
    <row r="99" spans="2:5" x14ac:dyDescent="0.25">
      <c r="B99">
        <f t="shared" si="6"/>
        <v>0</v>
      </c>
      <c r="C99">
        <f t="shared" si="7"/>
        <v>0</v>
      </c>
      <c r="D99" t="e">
        <f t="shared" si="5"/>
        <v>#DIV/0!</v>
      </c>
      <c r="E99" t="e">
        <f t="shared" si="8"/>
        <v>#DIV/0!</v>
      </c>
    </row>
    <row r="100" spans="2:5" x14ac:dyDescent="0.25">
      <c r="B100">
        <f t="shared" si="6"/>
        <v>0</v>
      </c>
      <c r="C100">
        <f t="shared" si="7"/>
        <v>0</v>
      </c>
      <c r="D100" t="e">
        <f t="shared" si="5"/>
        <v>#DIV/0!</v>
      </c>
      <c r="E100" t="e">
        <f t="shared" si="8"/>
        <v>#DIV/0!</v>
      </c>
    </row>
    <row r="101" spans="2:5" x14ac:dyDescent="0.25">
      <c r="B101">
        <f t="shared" si="6"/>
        <v>0</v>
      </c>
      <c r="C101">
        <f t="shared" si="7"/>
        <v>0</v>
      </c>
      <c r="D101" t="e">
        <f t="shared" si="5"/>
        <v>#DIV/0!</v>
      </c>
      <c r="E101" t="e">
        <f t="shared" si="8"/>
        <v>#DIV/0!</v>
      </c>
    </row>
    <row r="102" spans="2:5" x14ac:dyDescent="0.25">
      <c r="B102">
        <f t="shared" si="6"/>
        <v>0</v>
      </c>
      <c r="C102">
        <f t="shared" si="7"/>
        <v>0</v>
      </c>
      <c r="D102" t="e">
        <f t="shared" si="5"/>
        <v>#DIV/0!</v>
      </c>
      <c r="E102" t="e">
        <f t="shared" si="8"/>
        <v>#DIV/0!</v>
      </c>
    </row>
    <row r="103" spans="2:5" x14ac:dyDescent="0.25">
      <c r="B103">
        <f t="shared" si="6"/>
        <v>0</v>
      </c>
      <c r="C103">
        <f t="shared" si="7"/>
        <v>0</v>
      </c>
      <c r="D103" t="e">
        <f t="shared" si="5"/>
        <v>#DIV/0!</v>
      </c>
      <c r="E103" t="e">
        <f t="shared" si="8"/>
        <v>#DIV/0!</v>
      </c>
    </row>
    <row r="104" spans="2:5" x14ac:dyDescent="0.25">
      <c r="B104">
        <f t="shared" si="6"/>
        <v>0</v>
      </c>
      <c r="C104">
        <f t="shared" si="7"/>
        <v>0</v>
      </c>
      <c r="D104" t="e">
        <f t="shared" si="5"/>
        <v>#DIV/0!</v>
      </c>
      <c r="E104" t="e">
        <f t="shared" si="8"/>
        <v>#DIV/0!</v>
      </c>
    </row>
    <row r="105" spans="2:5" x14ac:dyDescent="0.25">
      <c r="B105">
        <f t="shared" si="6"/>
        <v>0</v>
      </c>
      <c r="C105">
        <f t="shared" si="7"/>
        <v>0</v>
      </c>
      <c r="D105" t="e">
        <f t="shared" si="5"/>
        <v>#DIV/0!</v>
      </c>
      <c r="E105" t="e">
        <f t="shared" si="8"/>
        <v>#DIV/0!</v>
      </c>
    </row>
    <row r="106" spans="2:5" x14ac:dyDescent="0.25">
      <c r="B106">
        <f t="shared" si="6"/>
        <v>0</v>
      </c>
      <c r="C106">
        <f t="shared" si="7"/>
        <v>0</v>
      </c>
      <c r="D106" t="e">
        <f t="shared" si="5"/>
        <v>#DIV/0!</v>
      </c>
      <c r="E106" t="e">
        <f t="shared" si="8"/>
        <v>#DIV/0!</v>
      </c>
    </row>
    <row r="107" spans="2:5" x14ac:dyDescent="0.25">
      <c r="B107">
        <f t="shared" si="6"/>
        <v>0</v>
      </c>
      <c r="C107">
        <f t="shared" si="7"/>
        <v>0</v>
      </c>
      <c r="D107" t="e">
        <f t="shared" si="5"/>
        <v>#DIV/0!</v>
      </c>
      <c r="E107" t="e">
        <f t="shared" si="8"/>
        <v>#DIV/0!</v>
      </c>
    </row>
    <row r="108" spans="2:5" x14ac:dyDescent="0.25">
      <c r="B108">
        <f t="shared" si="6"/>
        <v>0</v>
      </c>
      <c r="C108">
        <f t="shared" si="7"/>
        <v>0</v>
      </c>
      <c r="D108" t="e">
        <f t="shared" si="5"/>
        <v>#DIV/0!</v>
      </c>
      <c r="E108" t="e">
        <f t="shared" si="8"/>
        <v>#DIV/0!</v>
      </c>
    </row>
    <row r="109" spans="2:5" x14ac:dyDescent="0.25">
      <c r="B109">
        <f t="shared" si="6"/>
        <v>0</v>
      </c>
      <c r="C109">
        <f t="shared" si="7"/>
        <v>0</v>
      </c>
      <c r="D109" t="e">
        <f t="shared" si="5"/>
        <v>#DIV/0!</v>
      </c>
      <c r="E109" t="e">
        <f t="shared" si="8"/>
        <v>#DIV/0!</v>
      </c>
    </row>
    <row r="110" spans="2:5" x14ac:dyDescent="0.25">
      <c r="B110">
        <f t="shared" si="6"/>
        <v>0</v>
      </c>
      <c r="C110">
        <f t="shared" si="7"/>
        <v>0</v>
      </c>
      <c r="D110" t="e">
        <f t="shared" si="5"/>
        <v>#DIV/0!</v>
      </c>
      <c r="E110" t="e">
        <f t="shared" si="8"/>
        <v>#DIV/0!</v>
      </c>
    </row>
    <row r="111" spans="2:5" x14ac:dyDescent="0.25">
      <c r="B111">
        <f t="shared" si="6"/>
        <v>0</v>
      </c>
      <c r="C111">
        <f t="shared" si="7"/>
        <v>0</v>
      </c>
      <c r="D111" t="e">
        <f t="shared" si="5"/>
        <v>#DIV/0!</v>
      </c>
      <c r="E111" t="e">
        <f t="shared" si="8"/>
        <v>#DIV/0!</v>
      </c>
    </row>
    <row r="112" spans="2:5" x14ac:dyDescent="0.25">
      <c r="B112">
        <f t="shared" si="6"/>
        <v>0</v>
      </c>
      <c r="C112">
        <f t="shared" si="7"/>
        <v>0</v>
      </c>
      <c r="D112" t="e">
        <f t="shared" si="5"/>
        <v>#DIV/0!</v>
      </c>
      <c r="E112" t="e">
        <f t="shared" si="8"/>
        <v>#DIV/0!</v>
      </c>
    </row>
    <row r="113" spans="2:5" x14ac:dyDescent="0.25">
      <c r="B113">
        <f t="shared" si="6"/>
        <v>0</v>
      </c>
      <c r="C113">
        <f t="shared" si="7"/>
        <v>0</v>
      </c>
      <c r="D113" t="e">
        <f t="shared" si="5"/>
        <v>#DIV/0!</v>
      </c>
      <c r="E113" t="e">
        <f t="shared" si="8"/>
        <v>#DIV/0!</v>
      </c>
    </row>
    <row r="114" spans="2:5" x14ac:dyDescent="0.25">
      <c r="B114">
        <f t="shared" si="6"/>
        <v>0</v>
      </c>
      <c r="C114">
        <f t="shared" si="7"/>
        <v>0</v>
      </c>
      <c r="D114" t="e">
        <f t="shared" si="5"/>
        <v>#DIV/0!</v>
      </c>
      <c r="E114" t="e">
        <f t="shared" si="8"/>
        <v>#DIV/0!</v>
      </c>
    </row>
    <row r="115" spans="2:5" x14ac:dyDescent="0.25">
      <c r="B115">
        <f t="shared" si="6"/>
        <v>0</v>
      </c>
      <c r="C115">
        <f t="shared" si="7"/>
        <v>0</v>
      </c>
      <c r="D115" t="e">
        <f t="shared" si="5"/>
        <v>#DIV/0!</v>
      </c>
      <c r="E115" t="e">
        <f t="shared" si="8"/>
        <v>#DIV/0!</v>
      </c>
    </row>
    <row r="116" spans="2:5" x14ac:dyDescent="0.25">
      <c r="B116">
        <f t="shared" si="6"/>
        <v>0</v>
      </c>
      <c r="C116">
        <f t="shared" si="7"/>
        <v>0</v>
      </c>
      <c r="D116" t="e">
        <f t="shared" si="5"/>
        <v>#DIV/0!</v>
      </c>
      <c r="E116" t="e">
        <f t="shared" si="8"/>
        <v>#DIV/0!</v>
      </c>
    </row>
    <row r="117" spans="2:5" x14ac:dyDescent="0.25">
      <c r="B117">
        <f t="shared" si="6"/>
        <v>0</v>
      </c>
      <c r="C117">
        <f t="shared" si="7"/>
        <v>0</v>
      </c>
      <c r="D117" t="e">
        <f t="shared" si="5"/>
        <v>#DIV/0!</v>
      </c>
      <c r="E117" t="e">
        <f t="shared" si="8"/>
        <v>#DIV/0!</v>
      </c>
    </row>
    <row r="118" spans="2:5" x14ac:dyDescent="0.25">
      <c r="B118">
        <f t="shared" si="6"/>
        <v>0</v>
      </c>
      <c r="C118">
        <f t="shared" si="7"/>
        <v>0</v>
      </c>
      <c r="D118" t="e">
        <f t="shared" si="5"/>
        <v>#DIV/0!</v>
      </c>
      <c r="E118" t="e">
        <f t="shared" si="8"/>
        <v>#DIV/0!</v>
      </c>
    </row>
    <row r="119" spans="2:5" x14ac:dyDescent="0.25">
      <c r="B119">
        <f t="shared" si="6"/>
        <v>0</v>
      </c>
      <c r="C119">
        <f t="shared" si="7"/>
        <v>0</v>
      </c>
      <c r="D119" t="e">
        <f t="shared" si="5"/>
        <v>#DIV/0!</v>
      </c>
      <c r="E119" t="e">
        <f t="shared" si="8"/>
        <v>#DIV/0!</v>
      </c>
    </row>
    <row r="120" spans="2:5" x14ac:dyDescent="0.25">
      <c r="B120">
        <f t="shared" si="6"/>
        <v>0</v>
      </c>
      <c r="C120">
        <f t="shared" si="7"/>
        <v>0</v>
      </c>
      <c r="D120" t="e">
        <f t="shared" si="5"/>
        <v>#DIV/0!</v>
      </c>
      <c r="E120" t="e">
        <f t="shared" si="8"/>
        <v>#DIV/0!</v>
      </c>
    </row>
    <row r="121" spans="2:5" x14ac:dyDescent="0.25">
      <c r="B121">
        <f t="shared" si="6"/>
        <v>0</v>
      </c>
      <c r="C121">
        <f t="shared" si="7"/>
        <v>0</v>
      </c>
      <c r="D121" t="e">
        <f t="shared" si="5"/>
        <v>#DIV/0!</v>
      </c>
      <c r="E121" t="e">
        <f t="shared" si="8"/>
        <v>#DIV/0!</v>
      </c>
    </row>
    <row r="122" spans="2:5" x14ac:dyDescent="0.25">
      <c r="B122">
        <f t="shared" si="6"/>
        <v>0</v>
      </c>
      <c r="C122">
        <f t="shared" si="7"/>
        <v>0</v>
      </c>
      <c r="D122" t="e">
        <f t="shared" si="5"/>
        <v>#DIV/0!</v>
      </c>
      <c r="E122" t="e">
        <f t="shared" si="8"/>
        <v>#DIV/0!</v>
      </c>
    </row>
    <row r="123" spans="2:5" x14ac:dyDescent="0.25">
      <c r="B123">
        <f t="shared" si="6"/>
        <v>0</v>
      </c>
      <c r="C123">
        <f t="shared" si="7"/>
        <v>0</v>
      </c>
      <c r="D123" t="e">
        <f t="shared" si="5"/>
        <v>#DIV/0!</v>
      </c>
      <c r="E123" t="e">
        <f t="shared" si="8"/>
        <v>#DIV/0!</v>
      </c>
    </row>
    <row r="124" spans="2:5" x14ac:dyDescent="0.25">
      <c r="B124">
        <f t="shared" si="6"/>
        <v>0</v>
      </c>
      <c r="C124">
        <f t="shared" si="7"/>
        <v>0</v>
      </c>
      <c r="D124" t="e">
        <f t="shared" si="5"/>
        <v>#DIV/0!</v>
      </c>
      <c r="E124" t="e">
        <f t="shared" si="8"/>
        <v>#DIV/0!</v>
      </c>
    </row>
    <row r="125" spans="2:5" x14ac:dyDescent="0.25">
      <c r="B125">
        <f t="shared" si="6"/>
        <v>0</v>
      </c>
      <c r="C125">
        <f t="shared" si="7"/>
        <v>0</v>
      </c>
      <c r="D125" t="e">
        <f t="shared" si="5"/>
        <v>#DIV/0!</v>
      </c>
      <c r="E125" t="e">
        <f t="shared" si="8"/>
        <v>#DIV/0!</v>
      </c>
    </row>
    <row r="126" spans="2:5" x14ac:dyDescent="0.25">
      <c r="B126">
        <f t="shared" si="6"/>
        <v>0</v>
      </c>
      <c r="C126">
        <f t="shared" si="7"/>
        <v>0</v>
      </c>
      <c r="D126" t="e">
        <f t="shared" si="5"/>
        <v>#DIV/0!</v>
      </c>
      <c r="E126" t="e">
        <f t="shared" si="8"/>
        <v>#DIV/0!</v>
      </c>
    </row>
  </sheetData>
  <printOptions gridLines="1" gridLinesSet="0"/>
  <pageMargins left="0.75" right="0.75" top="1" bottom="1" header="0.5" footer="0.5"/>
  <pageSetup orientation="portrait" horizontalDpi="1200" verticalDpi="1200" r:id="rId1"/>
  <headerFooter alignWithMargins="0">
    <oddHeader>&amp;A</oddHeader>
    <oddFooter>Page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tabSelected="1" workbookViewId="0">
      <selection activeCell="G10" sqref="G10"/>
    </sheetView>
  </sheetViews>
  <sheetFormatPr defaultRowHeight="12.5" x14ac:dyDescent="0.25"/>
  <cols>
    <col min="1" max="1" width="12.1796875" customWidth="1"/>
    <col min="2" max="2" width="22.90625" customWidth="1"/>
    <col min="3" max="3" width="13.81640625" customWidth="1"/>
    <col min="4" max="5" width="12.08984375" bestFit="1" customWidth="1"/>
    <col min="6" max="6" width="15.36328125" bestFit="1" customWidth="1"/>
    <col min="7" max="8" width="12.08984375" bestFit="1" customWidth="1"/>
  </cols>
  <sheetData>
    <row r="1" spans="1:8" ht="15.5" x14ac:dyDescent="0.4">
      <c r="B1" s="1" t="s">
        <v>6</v>
      </c>
      <c r="C1" s="5">
        <v>0.4</v>
      </c>
    </row>
    <row r="2" spans="1:8" ht="15.5" x14ac:dyDescent="0.4">
      <c r="B2" s="1" t="s">
        <v>5</v>
      </c>
      <c r="C2" s="5">
        <f>C1/1.34</f>
        <v>0.29850746268656714</v>
      </c>
    </row>
    <row r="3" spans="1:8" ht="15" x14ac:dyDescent="0.4">
      <c r="A3" s="1" t="s">
        <v>7</v>
      </c>
      <c r="B3" s="2" t="s">
        <v>10</v>
      </c>
      <c r="C3">
        <v>1.05</v>
      </c>
      <c r="E3" s="1" t="s">
        <v>33</v>
      </c>
      <c r="F3">
        <v>-3</v>
      </c>
    </row>
    <row r="4" spans="1:8" ht="15" x14ac:dyDescent="0.4">
      <c r="A4" s="1" t="s">
        <v>8</v>
      </c>
      <c r="B4" s="2" t="s">
        <v>11</v>
      </c>
      <c r="C4">
        <v>0</v>
      </c>
      <c r="D4" s="1"/>
      <c r="E4" s="1" t="s">
        <v>38</v>
      </c>
      <c r="F4" s="12">
        <f>10^6</f>
        <v>1000000</v>
      </c>
    </row>
    <row r="5" spans="1:8" ht="16" x14ac:dyDescent="0.4">
      <c r="B5" s="1" t="s">
        <v>12</v>
      </c>
      <c r="C5">
        <f>C4/(C3-1)</f>
        <v>0</v>
      </c>
      <c r="D5" s="1"/>
      <c r="E5" s="1" t="s">
        <v>39</v>
      </c>
      <c r="F5" s="13">
        <f>1000*F4</f>
        <v>1000000000</v>
      </c>
      <c r="G5" s="1"/>
    </row>
    <row r="6" spans="1:8" ht="16" x14ac:dyDescent="0.4">
      <c r="B6" s="6" t="s">
        <v>13</v>
      </c>
      <c r="C6">
        <f>ATAN(C5)</f>
        <v>0</v>
      </c>
      <c r="D6" s="1"/>
      <c r="E6" s="1"/>
      <c r="F6" s="8" t="s">
        <v>40</v>
      </c>
      <c r="G6" s="17">
        <f>SUM(G8:G125)</f>
        <v>0.5542597977042063</v>
      </c>
    </row>
    <row r="7" spans="1:8" ht="15.5" x14ac:dyDescent="0.4">
      <c r="A7" s="1" t="s">
        <v>9</v>
      </c>
      <c r="B7" s="1" t="s">
        <v>14</v>
      </c>
      <c r="C7" t="s">
        <v>2</v>
      </c>
      <c r="D7" s="1" t="s">
        <v>34</v>
      </c>
      <c r="E7" s="1" t="s">
        <v>35</v>
      </c>
      <c r="F7" s="1" t="s">
        <v>36</v>
      </c>
      <c r="G7" s="1" t="s">
        <v>37</v>
      </c>
      <c r="H7" s="1"/>
    </row>
    <row r="8" spans="1:8" x14ac:dyDescent="0.25">
      <c r="A8">
        <v>0.05</v>
      </c>
      <c r="B8">
        <f>2*PI()*(C$3-1)*$A8/C$2</f>
        <v>5.2621676947629092E-2</v>
      </c>
      <c r="C8" s="11">
        <f t="shared" ref="C8:C71" si="0">2-4*EXP(-1*B8*C$5)*((COS(C$6)/B8*SIN(B8-C$6)+((COS(C$6)/B8)^2*COS(B8-2*C$6))))+4*((COS(C$6)/B8)^2*COS(2*C$6))</f>
        <v>1.3843074686974433E-3</v>
      </c>
      <c r="D8">
        <f>PI()*(A8*10^-6)^2/4</f>
        <v>1.9634954084936205E-15</v>
      </c>
      <c r="E8">
        <f>C8*D8</f>
        <v>2.7180813587308561E-18</v>
      </c>
      <c r="F8" s="14">
        <f>F$3*(LOG10(A8)-LOG10(A9))*F$5</f>
        <v>903089986.99194372</v>
      </c>
      <c r="G8" s="16">
        <f>E8*F8</f>
        <v>2.4546720588992933E-9</v>
      </c>
      <c r="H8" s="15"/>
    </row>
    <row r="9" spans="1:8" x14ac:dyDescent="0.25">
      <c r="A9">
        <v>0.1</v>
      </c>
      <c r="B9">
        <f t="shared" ref="B9:B72" si="1">2*PI()*(C$3-1)*$A9/C$2</f>
        <v>0.10524335389525818</v>
      </c>
      <c r="C9">
        <f t="shared" si="0"/>
        <v>5.5346748964097969E-3</v>
      </c>
      <c r="D9">
        <f>PI()*(A9*10^-6)^2/4</f>
        <v>7.853981633974482E-15</v>
      </c>
      <c r="E9">
        <f t="shared" ref="E9:E72" si="2">C9*D9</f>
        <v>4.3469234986422166E-17</v>
      </c>
      <c r="F9" s="14">
        <f t="shared" ref="F9:F72" si="3">F$3*(LOG10(A9)-LOG10(A10))*F$5</f>
        <v>528273777.16704369</v>
      </c>
      <c r="G9" s="16">
        <f t="shared" ref="G9:G72" si="4">E9*F9</f>
        <v>2.2963656956839042E-8</v>
      </c>
      <c r="H9" s="15"/>
    </row>
    <row r="10" spans="1:8" x14ac:dyDescent="0.25">
      <c r="A10">
        <v>0.15</v>
      </c>
      <c r="B10">
        <f t="shared" si="1"/>
        <v>0.15786503084288725</v>
      </c>
      <c r="C10">
        <f t="shared" si="0"/>
        <v>1.24434426546145E-2</v>
      </c>
      <c r="D10">
        <f>PI()*(A10*10^-6)^2/4</f>
        <v>1.7671458676442586E-14</v>
      </c>
      <c r="E10">
        <f t="shared" si="2"/>
        <v>2.1989378266370318E-16</v>
      </c>
      <c r="F10" s="14">
        <f t="shared" si="3"/>
        <v>374816209.82490003</v>
      </c>
      <c r="G10" s="16">
        <f t="shared" si="4"/>
        <v>8.2419754182069534E-8</v>
      </c>
      <c r="H10" s="15"/>
    </row>
    <row r="11" spans="1:8" x14ac:dyDescent="0.25">
      <c r="A11">
        <v>0.2</v>
      </c>
      <c r="B11">
        <f t="shared" si="1"/>
        <v>0.21048670779051637</v>
      </c>
      <c r="C11">
        <f t="shared" si="0"/>
        <v>2.2097862366791787E-2</v>
      </c>
      <c r="D11">
        <f>PI()*(A11*10^-6)^2/4</f>
        <v>3.1415926535897928E-14</v>
      </c>
      <c r="E11">
        <f t="shared" si="2"/>
        <v>6.9422482071551428E-16</v>
      </c>
      <c r="F11" s="14">
        <f t="shared" si="3"/>
        <v>903089986.99194348</v>
      </c>
      <c r="G11" s="16">
        <f t="shared" si="4"/>
        <v>6.2694748430945805E-7</v>
      </c>
      <c r="H11" s="15"/>
    </row>
    <row r="12" spans="1:8" x14ac:dyDescent="0.25">
      <c r="A12">
        <v>0.4</v>
      </c>
      <c r="B12">
        <f t="shared" si="1"/>
        <v>0.42097341558103274</v>
      </c>
      <c r="C12">
        <f t="shared" si="0"/>
        <v>8.7740762628627067E-2</v>
      </c>
      <c r="D12">
        <f>PI()*(A12*10^-6)^2/4</f>
        <v>1.2566370614359171E-13</v>
      </c>
      <c r="E12">
        <f t="shared" si="2"/>
        <v>1.1025829411778425E-14</v>
      </c>
      <c r="F12" s="14">
        <f t="shared" si="3"/>
        <v>528273777.16704363</v>
      </c>
      <c r="G12" s="16">
        <f t="shared" si="4"/>
        <v>5.8246565497596718E-6</v>
      </c>
      <c r="H12" s="15"/>
    </row>
    <row r="13" spans="1:8" x14ac:dyDescent="0.25">
      <c r="A13">
        <v>0.6</v>
      </c>
      <c r="B13">
        <f t="shared" si="1"/>
        <v>0.631460123371549</v>
      </c>
      <c r="C13">
        <f t="shared" si="0"/>
        <v>0.19499818987604911</v>
      </c>
      <c r="D13">
        <f>PI()*(A13*10^-6)^2/4</f>
        <v>2.8274333882308137E-13</v>
      </c>
      <c r="E13">
        <f t="shared" si="2"/>
        <v>5.5134439270011307E-14</v>
      </c>
      <c r="F13" s="14">
        <f t="shared" si="3"/>
        <v>374816209.82489997</v>
      </c>
      <c r="G13" s="16">
        <f t="shared" si="4"/>
        <v>2.0665281558006764E-5</v>
      </c>
      <c r="H13" s="15"/>
    </row>
    <row r="14" spans="1:8" x14ac:dyDescent="0.25">
      <c r="A14">
        <v>0.8</v>
      </c>
      <c r="B14">
        <f t="shared" si="1"/>
        <v>0.84194683116206548</v>
      </c>
      <c r="C14">
        <f t="shared" si="0"/>
        <v>0.34072369677629588</v>
      </c>
      <c r="D14">
        <f>PI()*(A14*10^-6)^2/4</f>
        <v>5.0265482457436685E-13</v>
      </c>
      <c r="E14">
        <f t="shared" si="2"/>
        <v>1.7126641003141877E-13</v>
      </c>
      <c r="F14" s="14">
        <f t="shared" si="3"/>
        <v>290730039.02416915</v>
      </c>
      <c r="G14" s="16">
        <f t="shared" si="4"/>
        <v>4.979229007196373E-5</v>
      </c>
      <c r="H14" s="15"/>
    </row>
    <row r="15" spans="1:8" x14ac:dyDescent="0.25">
      <c r="A15">
        <v>1</v>
      </c>
      <c r="B15">
        <f t="shared" si="1"/>
        <v>1.0524335389525816</v>
      </c>
      <c r="C15">
        <f t="shared" si="0"/>
        <v>0.52065886975596509</v>
      </c>
      <c r="D15">
        <f>PI()*(A15*10^-6)^2/4</f>
        <v>7.8539816339744827E-13</v>
      </c>
      <c r="E15">
        <f t="shared" si="2"/>
        <v>4.0892452006292619E-13</v>
      </c>
      <c r="F15" s="14">
        <f t="shared" si="3"/>
        <v>237543738.14287445</v>
      </c>
      <c r="G15" s="16">
        <f t="shared" si="4"/>
        <v>9.7137459114028345E-5</v>
      </c>
      <c r="H15" s="15"/>
    </row>
    <row r="16" spans="1:8" x14ac:dyDescent="0.25">
      <c r="A16">
        <f t="shared" ref="A16:A79" si="5">A15+0.2</f>
        <v>1.2</v>
      </c>
      <c r="B16">
        <f t="shared" si="1"/>
        <v>1.262920246743098</v>
      </c>
      <c r="C16">
        <f t="shared" si="0"/>
        <v>0.72957371482791533</v>
      </c>
      <c r="D16">
        <f>PI()*(A16*10^-6)^2/4</f>
        <v>1.1309733552923255E-12</v>
      </c>
      <c r="E16">
        <f t="shared" si="2"/>
        <v>8.2512843219201366E-13</v>
      </c>
      <c r="F16" s="14">
        <f t="shared" si="3"/>
        <v>200840368.89183959</v>
      </c>
      <c r="G16" s="16">
        <f t="shared" si="4"/>
        <v>1.6571909870458928E-4</v>
      </c>
      <c r="H16" s="15"/>
    </row>
    <row r="17" spans="1:8" x14ac:dyDescent="0.25">
      <c r="A17">
        <f t="shared" si="5"/>
        <v>1.4</v>
      </c>
      <c r="B17">
        <f t="shared" si="1"/>
        <v>1.4734069545336144</v>
      </c>
      <c r="C17">
        <f t="shared" si="0"/>
        <v>0.96143851555157056</v>
      </c>
      <c r="D17">
        <f>PI()*(A17*10^-6)^2/4</f>
        <v>1.5393804002589985E-12</v>
      </c>
      <c r="E17">
        <f t="shared" si="2"/>
        <v>1.4800196068941941E-12</v>
      </c>
      <c r="F17" s="14">
        <f t="shared" si="3"/>
        <v>173975840.93306017</v>
      </c>
      <c r="G17" s="16">
        <f t="shared" si="4"/>
        <v>2.5748765570683457E-4</v>
      </c>
      <c r="H17" s="15"/>
    </row>
    <row r="18" spans="1:8" x14ac:dyDescent="0.25">
      <c r="A18">
        <f t="shared" si="5"/>
        <v>1.5999999999999999</v>
      </c>
      <c r="B18">
        <f t="shared" si="1"/>
        <v>1.6838936623241305</v>
      </c>
      <c r="C18">
        <f t="shared" si="0"/>
        <v>1.209621124473532</v>
      </c>
      <c r="D18">
        <f>PI()*(A18*10^-6)^2/4</f>
        <v>2.010619298297467E-12</v>
      </c>
      <c r="E18">
        <f t="shared" si="2"/>
        <v>2.4320875764947657E-12</v>
      </c>
      <c r="F18" s="14">
        <f t="shared" si="3"/>
        <v>153457567.34214383</v>
      </c>
      <c r="G18" s="16">
        <f t="shared" si="4"/>
        <v>3.7322224305193691E-4</v>
      </c>
      <c r="H18" s="15"/>
    </row>
    <row r="19" spans="1:8" x14ac:dyDescent="0.25">
      <c r="A19">
        <f t="shared" si="5"/>
        <v>1.7999999999999998</v>
      </c>
      <c r="B19">
        <f t="shared" si="1"/>
        <v>1.8943803701146469</v>
      </c>
      <c r="C19">
        <f t="shared" si="0"/>
        <v>1.4671027755910444</v>
      </c>
      <c r="D19">
        <f>PI()*(A19*10^-6)^2/4</f>
        <v>2.5446900494077316E-12</v>
      </c>
      <c r="E19">
        <f t="shared" si="2"/>
        <v>3.7333218345049946E-12</v>
      </c>
      <c r="F19" s="14">
        <f t="shared" si="3"/>
        <v>137272471.68202537</v>
      </c>
      <c r="G19" s="16">
        <f t="shared" si="4"/>
        <v>5.1248231580697386E-4</v>
      </c>
      <c r="H19" s="15"/>
    </row>
    <row r="20" spans="1:8" x14ac:dyDescent="0.25">
      <c r="A20">
        <f t="shared" si="5"/>
        <v>1.9999999999999998</v>
      </c>
      <c r="B20">
        <f t="shared" si="1"/>
        <v>2.1048670779051633</v>
      </c>
      <c r="C20">
        <f t="shared" si="0"/>
        <v>1.7267048844210515</v>
      </c>
      <c r="D20">
        <f>PI()*(A20*10^-6)^2/4</f>
        <v>3.1415926535897919E-12</v>
      </c>
      <c r="E20">
        <f t="shared" si="2"/>
        <v>5.4246033798147862E-12</v>
      </c>
      <c r="F20" s="14">
        <f t="shared" si="3"/>
        <v>124178055.47467509</v>
      </c>
      <c r="G20" s="16">
        <f t="shared" si="4"/>
        <v>6.7361669942675049E-4</v>
      </c>
      <c r="H20" s="15"/>
    </row>
    <row r="21" spans="1:8" x14ac:dyDescent="0.25">
      <c r="A21">
        <f t="shared" si="5"/>
        <v>2.1999999999999997</v>
      </c>
      <c r="B21">
        <f t="shared" si="1"/>
        <v>2.3153537856956796</v>
      </c>
      <c r="C21">
        <f t="shared" si="0"/>
        <v>1.9813189561235811</v>
      </c>
      <c r="D21">
        <f>PI()*(A21*10^-6)^2/4</f>
        <v>3.801327110843649E-12</v>
      </c>
      <c r="E21">
        <f t="shared" si="2"/>
        <v>7.5316414631410077E-12</v>
      </c>
      <c r="F21" s="14">
        <f t="shared" si="3"/>
        <v>113365682.66819957</v>
      </c>
      <c r="G21" s="16">
        <f t="shared" si="4"/>
        <v>8.5382967608109775E-4</v>
      </c>
      <c r="H21" s="15"/>
    </row>
    <row r="22" spans="1:8" x14ac:dyDescent="0.25">
      <c r="A22">
        <f t="shared" si="5"/>
        <v>2.4</v>
      </c>
      <c r="B22">
        <f t="shared" si="1"/>
        <v>2.525840493486196</v>
      </c>
      <c r="C22">
        <f t="shared" si="0"/>
        <v>2.2241316624673928</v>
      </c>
      <c r="D22">
        <f>PI()*(A22*10^-6)^2/4</f>
        <v>4.5238934211693019E-12</v>
      </c>
      <c r="E22">
        <f t="shared" si="2"/>
        <v>1.0061734595650581E-11</v>
      </c>
      <c r="F22" s="14">
        <f t="shared" si="3"/>
        <v>104286318.77763583</v>
      </c>
      <c r="G22" s="16">
        <f t="shared" si="4"/>
        <v>1.0493012614979833E-3</v>
      </c>
      <c r="H22" s="15"/>
    </row>
    <row r="23" spans="1:8" x14ac:dyDescent="0.25">
      <c r="A23">
        <f t="shared" si="5"/>
        <v>2.6</v>
      </c>
      <c r="B23">
        <f t="shared" si="1"/>
        <v>2.7363272012767124</v>
      </c>
      <c r="C23">
        <f t="shared" si="0"/>
        <v>2.4488373761418192</v>
      </c>
      <c r="D23">
        <f>PI()*(A23*10^-6)^2/4</f>
        <v>5.3092915845667505E-12</v>
      </c>
      <c r="E23">
        <f t="shared" si="2"/>
        <v>1.3001591673122283E-11</v>
      </c>
      <c r="F23" s="14">
        <f t="shared" si="3"/>
        <v>96554050.11420387</v>
      </c>
      <c r="G23" s="16">
        <f t="shared" si="4"/>
        <v>1.2553563339710646E-3</v>
      </c>
      <c r="H23" s="15"/>
    </row>
    <row r="24" spans="1:8" x14ac:dyDescent="0.25">
      <c r="A24">
        <f t="shared" si="5"/>
        <v>2.8000000000000003</v>
      </c>
      <c r="B24">
        <f t="shared" si="1"/>
        <v>2.9468139090672292</v>
      </c>
      <c r="C24">
        <f t="shared" si="0"/>
        <v>2.6498309561732882</v>
      </c>
      <c r="D24">
        <f>PI()*(A24*10^-6)^2/4</f>
        <v>6.1575216010359964E-12</v>
      </c>
      <c r="E24">
        <f t="shared" si="2"/>
        <v>1.6316391351730892E-11</v>
      </c>
      <c r="F24" s="14">
        <f t="shared" si="3"/>
        <v>89889670.132329673</v>
      </c>
      <c r="G24" s="16">
        <f t="shared" si="4"/>
        <v>1.4666750363570866E-3</v>
      </c>
      <c r="H24" s="15"/>
    </row>
    <row r="25" spans="1:8" x14ac:dyDescent="0.25">
      <c r="A25">
        <f t="shared" si="5"/>
        <v>3.0000000000000004</v>
      </c>
      <c r="B25">
        <f t="shared" si="1"/>
        <v>3.1573006168577455</v>
      </c>
      <c r="C25">
        <f t="shared" si="0"/>
        <v>2.8223743408307804</v>
      </c>
      <c r="D25">
        <f>PI()*(A25*10^-6)^2/4</f>
        <v>7.0685834705770371E-12</v>
      </c>
      <c r="E25">
        <f t="shared" si="2"/>
        <v>1.9950188613377215E-11</v>
      </c>
      <c r="F25" s="14">
        <f t="shared" si="3"/>
        <v>84086170.800730661</v>
      </c>
      <c r="G25" s="16">
        <f t="shared" si="4"/>
        <v>1.6775349672512286E-3</v>
      </c>
      <c r="H25" s="15"/>
    </row>
    <row r="26" spans="1:8" x14ac:dyDescent="0.25">
      <c r="A26">
        <f t="shared" si="5"/>
        <v>3.2000000000000006</v>
      </c>
      <c r="B26">
        <f t="shared" si="1"/>
        <v>3.3677873246482619</v>
      </c>
      <c r="C26">
        <f t="shared" si="0"/>
        <v>2.9627314947118117</v>
      </c>
      <c r="D26">
        <f>PI()*(A26*10^-6)^2/4</f>
        <v>8.0424771931898712E-12</v>
      </c>
      <c r="E26">
        <f t="shared" si="2"/>
        <v>2.3827700475765082E-11</v>
      </c>
      <c r="F26" s="14">
        <f t="shared" si="3"/>
        <v>78986816.16704762</v>
      </c>
      <c r="G26" s="16">
        <f t="shared" si="4"/>
        <v>1.8820741971627296E-3</v>
      </c>
      <c r="H26" s="15"/>
    </row>
    <row r="27" spans="1:8" x14ac:dyDescent="0.25">
      <c r="A27">
        <f t="shared" si="5"/>
        <v>3.4000000000000008</v>
      </c>
      <c r="B27">
        <f t="shared" si="1"/>
        <v>3.5782740324387792</v>
      </c>
      <c r="C27">
        <f t="shared" si="0"/>
        <v>3.0682674366455038</v>
      </c>
      <c r="D27">
        <f>PI()*(A27*10^-6)^2/4</f>
        <v>9.0792027688745049E-12</v>
      </c>
      <c r="E27">
        <f t="shared" si="2"/>
        <v>2.7857422206439339E-11</v>
      </c>
      <c r="F27" s="14">
        <f t="shared" si="3"/>
        <v>74470751.175096378</v>
      </c>
      <c r="G27" s="16">
        <f t="shared" si="4"/>
        <v>2.0745631575153482E-3</v>
      </c>
      <c r="H27" s="15"/>
    </row>
    <row r="28" spans="1:8" x14ac:dyDescent="0.25">
      <c r="A28">
        <f t="shared" si="5"/>
        <v>3.600000000000001</v>
      </c>
      <c r="B28">
        <f t="shared" si="1"/>
        <v>3.7887607402292955</v>
      </c>
      <c r="C28">
        <f t="shared" si="0"/>
        <v>3.1375083997169133</v>
      </c>
      <c r="D28">
        <f>PI()*(A28*10^-6)^2/4</f>
        <v>1.0178760197630933E-11</v>
      </c>
      <c r="E28">
        <f t="shared" si="2"/>
        <v>3.1935945618771242E-11</v>
      </c>
      <c r="F28" s="14">
        <f t="shared" si="3"/>
        <v>70443287.548568875</v>
      </c>
      <c r="G28" s="16">
        <f t="shared" si="4"/>
        <v>2.249673000358561E-3</v>
      </c>
      <c r="H28" s="15"/>
    </row>
    <row r="29" spans="1:8" x14ac:dyDescent="0.25">
      <c r="A29">
        <f t="shared" si="5"/>
        <v>3.8000000000000012</v>
      </c>
      <c r="B29">
        <f t="shared" si="1"/>
        <v>3.9992474480198119</v>
      </c>
      <c r="C29">
        <f t="shared" si="0"/>
        <v>3.1701615940603123</v>
      </c>
      <c r="D29">
        <f>PI()*(A29*10^-6)^2/4</f>
        <v>1.134114947945916E-11</v>
      </c>
      <c r="E29">
        <f t="shared" si="2"/>
        <v>3.5953276512278531E-11</v>
      </c>
      <c r="F29" s="14">
        <f t="shared" si="3"/>
        <v>66829184.133456506</v>
      </c>
      <c r="G29" s="16">
        <f t="shared" si="4"/>
        <v>2.4027281362401388E-3</v>
      </c>
      <c r="H29" s="15"/>
    </row>
    <row r="30" spans="1:8" x14ac:dyDescent="0.25">
      <c r="A30">
        <f t="shared" si="5"/>
        <v>4.0000000000000009</v>
      </c>
      <c r="B30">
        <f t="shared" si="1"/>
        <v>4.2097341558103274</v>
      </c>
      <c r="C30">
        <f t="shared" si="0"/>
        <v>3.1670945038377312</v>
      </c>
      <c r="D30">
        <f>PI()*(A30*10^-6)^2/4</f>
        <v>1.2566370614359177E-11</v>
      </c>
      <c r="E30">
        <f t="shared" si="2"/>
        <v>3.9798883305924926E-11</v>
      </c>
      <c r="F30" s="14">
        <f t="shared" si="3"/>
        <v>63567897.209814154</v>
      </c>
      <c r="G30" s="16">
        <f t="shared" si="4"/>
        <v>2.5299313230564241E-3</v>
      </c>
      <c r="H30" s="15"/>
    </row>
    <row r="31" spans="1:8" x14ac:dyDescent="0.25">
      <c r="A31">
        <f t="shared" si="5"/>
        <v>4.2000000000000011</v>
      </c>
      <c r="B31">
        <f t="shared" si="1"/>
        <v>4.4202208636008438</v>
      </c>
      <c r="C31">
        <f t="shared" si="0"/>
        <v>3.130275097598461</v>
      </c>
      <c r="D31">
        <f>PI()*(A31*10^-6)^2/4</f>
        <v>1.3854423602330995E-11</v>
      </c>
      <c r="E31">
        <f t="shared" si="2"/>
        <v>4.3368157193957081E-11</v>
      </c>
      <c r="F31" s="14">
        <f t="shared" si="3"/>
        <v>60610158.264860936</v>
      </c>
      <c r="G31" s="16">
        <f t="shared" si="4"/>
        <v>2.6285508711811059E-3</v>
      </c>
      <c r="H31" s="15"/>
    </row>
    <row r="32" spans="1:8" x14ac:dyDescent="0.25">
      <c r="A32">
        <f t="shared" si="5"/>
        <v>4.4000000000000012</v>
      </c>
      <c r="B32">
        <f t="shared" si="1"/>
        <v>4.6307075713913601</v>
      </c>
      <c r="C32">
        <f t="shared" si="0"/>
        <v>3.0626757125004844</v>
      </c>
      <c r="D32">
        <f>PI()*(A32*10^-6)^2/4</f>
        <v>1.5205308443374606E-11</v>
      </c>
      <c r="E32">
        <f t="shared" si="2"/>
        <v>4.6568928870601955E-11</v>
      </c>
      <c r="F32" s="14">
        <f t="shared" si="3"/>
        <v>57915465.586160012</v>
      </c>
      <c r="G32" s="16">
        <f t="shared" si="4"/>
        <v>2.6970611973896812E-3</v>
      </c>
      <c r="H32" s="15"/>
    </row>
    <row r="33" spans="1:8" x14ac:dyDescent="0.25">
      <c r="A33">
        <f t="shared" si="5"/>
        <v>4.6000000000000014</v>
      </c>
      <c r="B33">
        <f t="shared" si="1"/>
        <v>4.8411942791818774</v>
      </c>
      <c r="C33">
        <f t="shared" si="0"/>
        <v>2.9681446370976832</v>
      </c>
      <c r="D33">
        <f>PI()*(A33*10^-6)^2/4</f>
        <v>1.6619025137490012E-11</v>
      </c>
      <c r="E33">
        <f t="shared" si="2"/>
        <v>4.9327670335632564E-11</v>
      </c>
      <c r="F33" s="14">
        <f t="shared" si="3"/>
        <v>55450217.082039565</v>
      </c>
      <c r="G33" s="16">
        <f t="shared" si="4"/>
        <v>2.7352300282621092E-3</v>
      </c>
      <c r="H33" s="15"/>
    </row>
    <row r="34" spans="1:8" x14ac:dyDescent="0.25">
      <c r="A34">
        <f t="shared" si="5"/>
        <v>4.8000000000000016</v>
      </c>
      <c r="B34">
        <f t="shared" si="1"/>
        <v>5.0516809869723938</v>
      </c>
      <c r="C34">
        <f t="shared" si="0"/>
        <v>2.8512505188254953</v>
      </c>
      <c r="D34">
        <f>PI()*(A34*10^-6)^2/4</f>
        <v>1.8095573684677221E-11</v>
      </c>
      <c r="E34">
        <f t="shared" si="2"/>
        <v>5.1595013856880906E-11</v>
      </c>
      <c r="F34" s="14">
        <f t="shared" si="3"/>
        <v>53186300.88129472</v>
      </c>
      <c r="G34" s="16">
        <f t="shared" si="4"/>
        <v>2.7441479309666381E-3</v>
      </c>
      <c r="H34" s="15"/>
    </row>
    <row r="35" spans="1:8" x14ac:dyDescent="0.25">
      <c r="A35">
        <f t="shared" si="5"/>
        <v>5.0000000000000018</v>
      </c>
      <c r="B35">
        <f t="shared" si="1"/>
        <v>5.262167694762911</v>
      </c>
      <c r="C35">
        <f t="shared" si="0"/>
        <v>2.717105621760977</v>
      </c>
      <c r="D35">
        <f>PI()*(A35*10^-6)^2/4</f>
        <v>1.9634954084936218E-11</v>
      </c>
      <c r="E35">
        <f t="shared" si="2"/>
        <v>5.3350244127198859E-11</v>
      </c>
      <c r="F35" s="14">
        <f t="shared" si="3"/>
        <v>51100017.896341108</v>
      </c>
      <c r="G35" s="16">
        <f t="shared" si="4"/>
        <v>2.726198429674029E-3</v>
      </c>
      <c r="H35" s="15"/>
    </row>
    <row r="36" spans="1:8" x14ac:dyDescent="0.25">
      <c r="A36">
        <f t="shared" si="5"/>
        <v>5.200000000000002</v>
      </c>
      <c r="B36">
        <f t="shared" si="1"/>
        <v>5.4726544025534274</v>
      </c>
      <c r="C36">
        <f t="shared" si="0"/>
        <v>2.5711746264782676</v>
      </c>
      <c r="D36">
        <f>PI()*(A36*10^-6)^2/4</f>
        <v>2.1237166338267018E-11</v>
      </c>
      <c r="E36">
        <f t="shared" si="2"/>
        <v>5.4604463227250537E-11</v>
      </c>
      <c r="F36" s="14">
        <f t="shared" si="3"/>
        <v>49171248.564508162</v>
      </c>
      <c r="G36" s="16">
        <f t="shared" si="4"/>
        <v>2.6849696340786816E-3</v>
      </c>
      <c r="H36" s="15"/>
    </row>
    <row r="37" spans="1:8" x14ac:dyDescent="0.25">
      <c r="A37">
        <f t="shared" si="5"/>
        <v>5.4000000000000021</v>
      </c>
      <c r="B37">
        <f t="shared" si="1"/>
        <v>5.6831411103439438</v>
      </c>
      <c r="C37">
        <f t="shared" si="0"/>
        <v>2.419076074756128</v>
      </c>
      <c r="D37">
        <f>PI()*(A37*10^-6)^2/4</f>
        <v>2.2902210444669607E-11</v>
      </c>
      <c r="E37">
        <f t="shared" si="2"/>
        <v>5.5402189345730148E-11</v>
      </c>
      <c r="F37" s="14">
        <f t="shared" si="3"/>
        <v>47382801.549695544</v>
      </c>
      <c r="G37" s="16">
        <f t="shared" si="4"/>
        <v>2.6251109431873884E-3</v>
      </c>
      <c r="H37" s="15"/>
    </row>
    <row r="38" spans="1:8" x14ac:dyDescent="0.25">
      <c r="A38">
        <f t="shared" si="5"/>
        <v>5.6000000000000023</v>
      </c>
      <c r="B38">
        <f t="shared" si="1"/>
        <v>5.8936278181344601</v>
      </c>
      <c r="C38">
        <f t="shared" si="0"/>
        <v>2.2663837052741478</v>
      </c>
      <c r="D38">
        <f>PI()*(A38*10^-6)^2/4</f>
        <v>2.4630086404143998E-11</v>
      </c>
      <c r="E38">
        <f t="shared" si="2"/>
        <v>5.5821226485846288E-11</v>
      </c>
      <c r="F38" s="14">
        <f t="shared" si="3"/>
        <v>45719899.670210615</v>
      </c>
      <c r="G38" s="16">
        <f t="shared" si="4"/>
        <v>2.5521408744009957E-3</v>
      </c>
      <c r="H38" s="15"/>
    </row>
    <row r="39" spans="1:8" x14ac:dyDescent="0.25">
      <c r="A39">
        <f t="shared" si="5"/>
        <v>5.8000000000000025</v>
      </c>
      <c r="B39">
        <f t="shared" si="1"/>
        <v>6.1041145259249765</v>
      </c>
      <c r="C39">
        <f t="shared" si="0"/>
        <v>2.118434800254088</v>
      </c>
      <c r="D39">
        <f>PI()*(A39*10^-6)^2/4</f>
        <v>2.6420794216690179E-11</v>
      </c>
      <c r="E39">
        <f t="shared" si="2"/>
        <v>5.5970729918988422E-11</v>
      </c>
      <c r="F39" s="14">
        <f t="shared" si="3"/>
        <v>44169770.462119229</v>
      </c>
      <c r="G39" s="16">
        <f t="shared" si="4"/>
        <v>2.4722142931189878E-3</v>
      </c>
      <c r="H39" s="15"/>
    </row>
    <row r="40" spans="1:8" x14ac:dyDescent="0.25">
      <c r="A40">
        <f t="shared" si="5"/>
        <v>6.0000000000000027</v>
      </c>
      <c r="B40">
        <f t="shared" si="1"/>
        <v>6.3146012337154929</v>
      </c>
      <c r="C40">
        <f t="shared" si="0"/>
        <v>1.9801522754804215</v>
      </c>
      <c r="D40">
        <f>PI()*(A40*10^-6)^2/4</f>
        <v>2.8274333882308161E-11</v>
      </c>
      <c r="E40">
        <f t="shared" si="2"/>
        <v>5.5987486574745687E-11</v>
      </c>
      <c r="F40" s="14">
        <f t="shared" si="3"/>
        <v>42721317.343830779</v>
      </c>
      <c r="G40" s="16">
        <f t="shared" si="4"/>
        <v>2.3918591812431759E-3</v>
      </c>
      <c r="H40" s="15"/>
    </row>
    <row r="41" spans="1:8" x14ac:dyDescent="0.25">
      <c r="A41">
        <f t="shared" si="5"/>
        <v>6.2000000000000028</v>
      </c>
      <c r="B41">
        <f t="shared" si="1"/>
        <v>6.5250879415060092</v>
      </c>
      <c r="C41">
        <f t="shared" si="0"/>
        <v>1.8558866152943752</v>
      </c>
      <c r="D41">
        <f>PI()*(A41*10^-6)^2/4</f>
        <v>3.0190705400997937E-11</v>
      </c>
      <c r="E41">
        <f t="shared" si="2"/>
        <v>5.6030526060007675E-11</v>
      </c>
      <c r="F41" s="14">
        <f t="shared" si="3"/>
        <v>41364853.456899889</v>
      </c>
      <c r="G41" s="16">
        <f t="shared" si="4"/>
        <v>2.3176944995852277E-3</v>
      </c>
      <c r="H41" s="15"/>
    </row>
    <row r="42" spans="1:8" x14ac:dyDescent="0.25">
      <c r="A42">
        <f t="shared" si="5"/>
        <v>6.400000000000003</v>
      </c>
      <c r="B42">
        <f t="shared" si="1"/>
        <v>6.7355746492965265</v>
      </c>
      <c r="C42">
        <f t="shared" si="0"/>
        <v>1.7492829070416196</v>
      </c>
      <c r="D42">
        <f>PI()*(A42*10^-6)^2/4</f>
        <v>3.2169908772759511E-11</v>
      </c>
      <c r="E42">
        <f t="shared" si="2"/>
        <v>5.6274271537276458E-11</v>
      </c>
      <c r="F42" s="14">
        <f t="shared" si="3"/>
        <v>40091884.673944421</v>
      </c>
      <c r="G42" s="16">
        <f t="shared" si="4"/>
        <v>2.2561416045827208E-3</v>
      </c>
      <c r="H42" s="15"/>
    </row>
    <row r="43" spans="1:8" x14ac:dyDescent="0.25">
      <c r="A43">
        <f t="shared" si="5"/>
        <v>6.6000000000000032</v>
      </c>
      <c r="B43">
        <f t="shared" si="1"/>
        <v>6.9460613570870429</v>
      </c>
      <c r="C43">
        <f t="shared" si="0"/>
        <v>1.6631772009951995</v>
      </c>
      <c r="D43">
        <f>PI()*(A43*10^-6)^2/4</f>
        <v>3.4211943997592874E-11</v>
      </c>
      <c r="E43">
        <f t="shared" si="2"/>
        <v>5.690052525852103E-11</v>
      </c>
      <c r="F43" s="14">
        <f t="shared" si="3"/>
        <v>38894931.493102856</v>
      </c>
      <c r="G43" s="16">
        <f t="shared" si="4"/>
        <v>2.2131420318517443E-3</v>
      </c>
      <c r="H43" s="15"/>
    </row>
    <row r="44" spans="1:8" x14ac:dyDescent="0.25">
      <c r="A44">
        <f t="shared" si="5"/>
        <v>6.8000000000000034</v>
      </c>
      <c r="B44">
        <f t="shared" si="1"/>
        <v>7.1565480648775592</v>
      </c>
      <c r="C44">
        <f t="shared" si="0"/>
        <v>1.5995252533644122</v>
      </c>
      <c r="D44">
        <f>PI()*(A44*10^-6)^2/4</f>
        <v>3.6316811075498039E-11</v>
      </c>
      <c r="E44">
        <f t="shared" si="2"/>
        <v>5.8089656436923493E-11</v>
      </c>
      <c r="F44" s="14">
        <f t="shared" si="3"/>
        <v>37767381.924061596</v>
      </c>
      <c r="G44" s="16">
        <f t="shared" si="4"/>
        <v>2.1938942404908126E-3</v>
      </c>
      <c r="H44" s="15"/>
    </row>
    <row r="45" spans="1:8" x14ac:dyDescent="0.25">
      <c r="A45">
        <f t="shared" si="5"/>
        <v>7.0000000000000036</v>
      </c>
      <c r="B45">
        <f t="shared" si="1"/>
        <v>7.3670347726680756</v>
      </c>
      <c r="C45">
        <f t="shared" si="0"/>
        <v>1.5593654478296461</v>
      </c>
      <c r="D45">
        <f>PI()*(A45*10^-6)^2/4</f>
        <v>3.8484510006475E-11</v>
      </c>
      <c r="E45">
        <f t="shared" si="2"/>
        <v>6.0011415180751388E-11</v>
      </c>
      <c r="F45" s="14">
        <f t="shared" si="3"/>
        <v>36703369.251034789</v>
      </c>
      <c r="G45" s="16">
        <f t="shared" si="4"/>
        <v>2.2026211306562728E-3</v>
      </c>
      <c r="H45" s="15"/>
    </row>
    <row r="46" spans="1:8" x14ac:dyDescent="0.25">
      <c r="A46">
        <f t="shared" si="5"/>
        <v>7.2000000000000037</v>
      </c>
      <c r="B46">
        <f t="shared" si="1"/>
        <v>7.577521480458592</v>
      </c>
      <c r="C46">
        <f t="shared" si="0"/>
        <v>1.5428163842745493</v>
      </c>
      <c r="D46">
        <f>PI()*(A46*10^-6)^2/4</f>
        <v>4.071504079052375E-11</v>
      </c>
      <c r="E46">
        <f t="shared" si="2"/>
        <v>6.2815832018026638E-11</v>
      </c>
      <c r="F46" s="14">
        <f t="shared" si="3"/>
        <v>35697669.899123482</v>
      </c>
      <c r="G46" s="16">
        <f t="shared" si="4"/>
        <v>2.2423788358183067E-3</v>
      </c>
      <c r="H46" s="15"/>
    </row>
    <row r="47" spans="1:8" x14ac:dyDescent="0.25">
      <c r="A47">
        <f t="shared" si="5"/>
        <v>7.4000000000000039</v>
      </c>
      <c r="B47">
        <f t="shared" si="1"/>
        <v>7.7880081882491092</v>
      </c>
      <c r="C47">
        <f t="shared" si="0"/>
        <v>1.5491083222242148</v>
      </c>
      <c r="D47">
        <f>PI()*(A47*10^-6)^2/4</f>
        <v>4.3008403427644309E-11</v>
      </c>
      <c r="E47">
        <f t="shared" si="2"/>
        <v>6.662467567534024E-11</v>
      </c>
      <c r="F47" s="14">
        <f t="shared" si="3"/>
        <v>34745617.649445392</v>
      </c>
      <c r="G47" s="16">
        <f t="shared" si="4"/>
        <v>2.3149155070336771E-3</v>
      </c>
      <c r="H47" s="15"/>
    </row>
    <row r="48" spans="1:8" x14ac:dyDescent="0.25">
      <c r="A48">
        <f t="shared" si="5"/>
        <v>7.6000000000000041</v>
      </c>
      <c r="B48">
        <f t="shared" si="1"/>
        <v>7.9984948960396256</v>
      </c>
      <c r="C48">
        <f t="shared" si="0"/>
        <v>1.5766464202392412</v>
      </c>
      <c r="D48">
        <f>PI()*(A48*10^-6)^2/4</f>
        <v>4.5364597917836657E-11</v>
      </c>
      <c r="E48">
        <f t="shared" si="2"/>
        <v>7.1523930912749703E-11</v>
      </c>
      <c r="F48" s="14">
        <f t="shared" si="3"/>
        <v>33843031.229067288</v>
      </c>
      <c r="G48" s="16">
        <f t="shared" si="4"/>
        <v>2.4205866275058396E-3</v>
      </c>
      <c r="H48" s="15"/>
    </row>
    <row r="49" spans="1:8" x14ac:dyDescent="0.25">
      <c r="A49">
        <f t="shared" si="5"/>
        <v>7.8000000000000043</v>
      </c>
      <c r="B49">
        <f t="shared" si="1"/>
        <v>8.2089816038301411</v>
      </c>
      <c r="C49">
        <f t="shared" si="0"/>
        <v>1.6231025676608137</v>
      </c>
      <c r="D49">
        <f>PI()*(A49*10^-6)^2/4</f>
        <v>4.7783624261100788E-11</v>
      </c>
      <c r="E49">
        <f t="shared" si="2"/>
        <v>7.755772323033224E-11</v>
      </c>
      <c r="F49" s="14">
        <f t="shared" si="3"/>
        <v>32986152.904389221</v>
      </c>
      <c r="G49" s="16">
        <f t="shared" si="4"/>
        <v>2.5583309173920392E-3</v>
      </c>
      <c r="H49" s="15"/>
    </row>
    <row r="50" spans="1:8" x14ac:dyDescent="0.25">
      <c r="A50">
        <f t="shared" si="5"/>
        <v>8.0000000000000036</v>
      </c>
      <c r="B50">
        <f t="shared" si="1"/>
        <v>8.4194683116206583</v>
      </c>
      <c r="C50">
        <f t="shared" si="0"/>
        <v>1.685531603591969</v>
      </c>
      <c r="D50">
        <f>PI()*(A50*10^-6)^2/4</f>
        <v>5.0265482457436728E-11</v>
      </c>
      <c r="E50">
        <f t="shared" si="2"/>
        <v>8.4724059251807314E-11</v>
      </c>
      <c r="F50" s="14">
        <f t="shared" si="3"/>
        <v>32171596.175319172</v>
      </c>
      <c r="G50" s="16">
        <f t="shared" si="4"/>
        <v>2.7257082205829593E-3</v>
      </c>
      <c r="H50" s="15"/>
    </row>
    <row r="51" spans="1:8" x14ac:dyDescent="0.25">
      <c r="A51">
        <f t="shared" si="5"/>
        <v>8.2000000000000028</v>
      </c>
      <c r="B51">
        <f t="shared" si="1"/>
        <v>8.6299550194111738</v>
      </c>
      <c r="C51">
        <f t="shared" si="0"/>
        <v>1.7605068956507752</v>
      </c>
      <c r="D51">
        <f>PI()*(A51*10^-6)^2/4</f>
        <v>5.2810172506844457E-11</v>
      </c>
      <c r="E51">
        <f t="shared" si="2"/>
        <v>9.2972672858806656E-11</v>
      </c>
      <c r="F51" s="14">
        <f t="shared" si="3"/>
        <v>31396301.034494977</v>
      </c>
      <c r="G51" s="16">
        <f t="shared" si="4"/>
        <v>2.9189980250567144E-3</v>
      </c>
      <c r="H51" s="15"/>
    </row>
    <row r="52" spans="1:8" x14ac:dyDescent="0.25">
      <c r="A52">
        <f t="shared" si="5"/>
        <v>8.4000000000000021</v>
      </c>
      <c r="B52">
        <f t="shared" si="1"/>
        <v>8.8404417272016875</v>
      </c>
      <c r="C52">
        <f t="shared" si="0"/>
        <v>1.8442696362257589</v>
      </c>
      <c r="D52">
        <f>PI()*(A52*10^-6)^2/4</f>
        <v>5.5417694409323981E-11</v>
      </c>
      <c r="E52">
        <f t="shared" si="2"/>
        <v>1.0220517110875422E-10</v>
      </c>
      <c r="F52" s="14">
        <f t="shared" si="3"/>
        <v>30657495.545057923</v>
      </c>
      <c r="G52" s="16">
        <f t="shared" si="4"/>
        <v>3.1333545779485151E-3</v>
      </c>
      <c r="H52" s="15"/>
    </row>
    <row r="53" spans="1:8" x14ac:dyDescent="0.25">
      <c r="A53">
        <f t="shared" si="5"/>
        <v>8.6000000000000014</v>
      </c>
      <c r="B53">
        <f t="shared" si="1"/>
        <v>9.0509284349922048</v>
      </c>
      <c r="C53">
        <f t="shared" si="0"/>
        <v>1.9328858266502922</v>
      </c>
      <c r="D53">
        <f>PI()*(A53*10^-6)^2/4</f>
        <v>5.8088048164875282E-11</v>
      </c>
      <c r="E53">
        <f t="shared" si="2"/>
        <v>1.1227756499566695E-10</v>
      </c>
      <c r="F53" s="14">
        <f t="shared" si="3"/>
        <v>29952662.719802681</v>
      </c>
      <c r="G53" s="16">
        <f t="shared" si="4"/>
        <v>3.3630120353159362E-3</v>
      </c>
      <c r="H53" s="15"/>
    </row>
    <row r="54" spans="1:8" x14ac:dyDescent="0.25">
      <c r="A54">
        <f t="shared" si="5"/>
        <v>8.8000000000000007</v>
      </c>
      <c r="B54">
        <f t="shared" si="1"/>
        <v>9.2614151427827203</v>
      </c>
      <c r="C54">
        <f t="shared" si="0"/>
        <v>2.0224047707424573</v>
      </c>
      <c r="D54">
        <f>PI()*(A54*10^-6)^2/4</f>
        <v>6.0821233773498398E-11</v>
      </c>
      <c r="E54">
        <f t="shared" si="2"/>
        <v>1.2300515334596543E-10</v>
      </c>
      <c r="F54" s="14">
        <f t="shared" si="3"/>
        <v>29279511.867468577</v>
      </c>
      <c r="G54" s="16">
        <f t="shared" si="4"/>
        <v>3.601530847152987E-3</v>
      </c>
      <c r="H54" s="15"/>
    </row>
    <row r="55" spans="1:8" x14ac:dyDescent="0.25">
      <c r="A55">
        <f t="shared" si="5"/>
        <v>9</v>
      </c>
      <c r="B55">
        <f t="shared" si="1"/>
        <v>9.4719018505732357</v>
      </c>
      <c r="C55">
        <f t="shared" si="0"/>
        <v>2.1090129899878276</v>
      </c>
      <c r="D55">
        <f>PI()*(A55*10^-6)^2/4</f>
        <v>6.3617251235193316E-11</v>
      </c>
      <c r="E55">
        <f t="shared" si="2"/>
        <v>1.3416960924234188E-10</v>
      </c>
      <c r="F55" s="14">
        <f t="shared" si="3"/>
        <v>28635953.718691099</v>
      </c>
      <c r="G55" s="16">
        <f t="shared" si="4"/>
        <v>3.8420747207185716E-3</v>
      </c>
      <c r="H55" s="15"/>
    </row>
    <row r="56" spans="1:8" x14ac:dyDescent="0.25">
      <c r="A56">
        <f t="shared" si="5"/>
        <v>9.1999999999999993</v>
      </c>
      <c r="B56">
        <f t="shared" si="1"/>
        <v>9.6823885583637512</v>
      </c>
      <c r="C56">
        <f t="shared" si="0"/>
        <v>2.1891777954129683</v>
      </c>
      <c r="D56">
        <f>PI()*(A56*10^-6)^2/4</f>
        <v>6.6476100549959997E-11</v>
      </c>
      <c r="E56">
        <f t="shared" si="2"/>
        <v>1.4552800324961225E-10</v>
      </c>
      <c r="F56" s="14">
        <f t="shared" si="3"/>
        <v>28020078.762429956</v>
      </c>
      <c r="G56" s="16">
        <f t="shared" si="4"/>
        <v>4.077706113193298E-3</v>
      </c>
      <c r="H56" s="15"/>
    </row>
    <row r="57" spans="1:8" x14ac:dyDescent="0.25">
      <c r="A57">
        <f t="shared" si="5"/>
        <v>9.3999999999999986</v>
      </c>
      <c r="B57">
        <f t="shared" si="1"/>
        <v>9.8928752661542667</v>
      </c>
      <c r="C57">
        <f t="shared" si="0"/>
        <v>2.2597752891653968</v>
      </c>
      <c r="D57">
        <f>PI()*(A57*10^-6)^2/4</f>
        <v>6.9397781717798506E-11</v>
      </c>
      <c r="E57">
        <f t="shared" si="2"/>
        <v>1.5682339224877522E-10</v>
      </c>
      <c r="F57" s="14">
        <f t="shared" si="3"/>
        <v>27430138.319609277</v>
      </c>
      <c r="G57" s="16">
        <f t="shared" si="4"/>
        <v>4.3016873411342452E-3</v>
      </c>
      <c r="H57" s="15"/>
    </row>
    <row r="58" spans="1:8" x14ac:dyDescent="0.25">
      <c r="A58">
        <f t="shared" si="5"/>
        <v>9.5999999999999979</v>
      </c>
      <c r="B58">
        <f t="shared" si="1"/>
        <v>10.103361973944782</v>
      </c>
      <c r="C58">
        <f t="shared" si="0"/>
        <v>2.3181982971405257</v>
      </c>
      <c r="D58">
        <f>PI()*(A58*10^-6)^2/4</f>
        <v>7.2382294738708805E-11</v>
      </c>
      <c r="E58">
        <f t="shared" si="2"/>
        <v>1.6779651240639839E-10</v>
      </c>
      <c r="F58" s="14">
        <f t="shared" si="3"/>
        <v>26864527.958779361</v>
      </c>
      <c r="G58" s="16">
        <f t="shared" si="4"/>
        <v>4.5077740989273576E-3</v>
      </c>
      <c r="H58" s="15"/>
    </row>
    <row r="59" spans="1:8" x14ac:dyDescent="0.25">
      <c r="A59">
        <f t="shared" si="5"/>
        <v>9.7999999999999972</v>
      </c>
      <c r="B59">
        <f t="shared" si="1"/>
        <v>10.313848681735298</v>
      </c>
      <c r="C59">
        <f t="shared" si="0"/>
        <v>2.3624406208291231</v>
      </c>
      <c r="D59">
        <f>PI()*(A59*10^-6)^2/4</f>
        <v>7.5429639612690867E-11</v>
      </c>
      <c r="E59">
        <f t="shared" si="2"/>
        <v>1.7819804463552242E-10</v>
      </c>
      <c r="F59" s="14">
        <f t="shared" si="3"/>
        <v>26321772.922515363</v>
      </c>
      <c r="G59" s="16">
        <f t="shared" si="4"/>
        <v>4.6904884661324777E-3</v>
      </c>
      <c r="H59" s="15"/>
    </row>
    <row r="60" spans="1:8" x14ac:dyDescent="0.25">
      <c r="A60">
        <f t="shared" si="5"/>
        <v>9.9999999999999964</v>
      </c>
      <c r="B60">
        <f t="shared" si="1"/>
        <v>10.524335389525813</v>
      </c>
      <c r="C60">
        <f t="shared" si="0"/>
        <v>2.3911550043946588</v>
      </c>
      <c r="D60">
        <f>PI()*(A60*10^-6)^2/4</f>
        <v>7.8539816339744757E-11</v>
      </c>
      <c r="E60">
        <f t="shared" si="2"/>
        <v>1.8780087488501808E-10</v>
      </c>
      <c r="F60" s="14">
        <f t="shared" si="3"/>
        <v>25800515.285752222</v>
      </c>
      <c r="G60" s="16">
        <f t="shared" si="4"/>
        <v>4.8453593431485491E-3</v>
      </c>
      <c r="H60" s="15"/>
    </row>
    <row r="61" spans="1:8" x14ac:dyDescent="0.25">
      <c r="A61">
        <f t="shared" si="5"/>
        <v>10.199999999999996</v>
      </c>
      <c r="B61">
        <f t="shared" si="1"/>
        <v>10.734822097316329</v>
      </c>
      <c r="C61">
        <f t="shared" si="0"/>
        <v>2.4036833002235833</v>
      </c>
      <c r="D61">
        <f>PI()*(A61*10^-6)^2/4</f>
        <v>8.1712824919870449E-11</v>
      </c>
      <c r="E61">
        <f t="shared" si="2"/>
        <v>1.9641175267398607E-10</v>
      </c>
      <c r="F61" s="14">
        <f t="shared" si="3"/>
        <v>25299502.610588219</v>
      </c>
      <c r="G61" s="16">
        <f t="shared" si="4"/>
        <v>4.9691196495257181E-3</v>
      </c>
      <c r="H61" s="15"/>
    </row>
    <row r="62" spans="1:8" x14ac:dyDescent="0.25">
      <c r="A62">
        <f t="shared" si="5"/>
        <v>10.399999999999995</v>
      </c>
      <c r="B62">
        <f t="shared" si="1"/>
        <v>10.945308805106846</v>
      </c>
      <c r="C62">
        <f t="shared" si="0"/>
        <v>2.400058438815817</v>
      </c>
      <c r="D62">
        <f>PI()*(A62*10^-6)^2/4</f>
        <v>8.494866535306793E-11</v>
      </c>
      <c r="E62">
        <f t="shared" si="2"/>
        <v>2.0388176114677152E-10</v>
      </c>
      <c r="F62" s="14">
        <f t="shared" si="3"/>
        <v>24817577.89796979</v>
      </c>
      <c r="G62" s="16">
        <f t="shared" si="4"/>
        <v>5.0598514892352727E-3</v>
      </c>
      <c r="H62" s="15"/>
    </row>
    <row r="63" spans="1:8" x14ac:dyDescent="0.25">
      <c r="A63">
        <f t="shared" si="5"/>
        <v>10.599999999999994</v>
      </c>
      <c r="B63">
        <f t="shared" si="1"/>
        <v>11.15579551289736</v>
      </c>
      <c r="C63">
        <f t="shared" si="0"/>
        <v>2.3809789222571931</v>
      </c>
      <c r="D63">
        <f>PI()*(A63*10^-6)^2/4</f>
        <v>8.8247337639337175E-11</v>
      </c>
      <c r="E63">
        <f t="shared" si="2"/>
        <v>2.1011505086457566E-10</v>
      </c>
      <c r="F63" s="14">
        <f t="shared" si="3"/>
        <v>24353670.666538373</v>
      </c>
      <c r="G63" s="16">
        <f t="shared" si="4"/>
        <v>5.1170727508388341E-3</v>
      </c>
      <c r="H63" s="15"/>
    </row>
    <row r="64" spans="1:8" x14ac:dyDescent="0.25">
      <c r="A64">
        <f t="shared" si="5"/>
        <v>10.799999999999994</v>
      </c>
      <c r="B64">
        <f t="shared" si="1"/>
        <v>11.366282220687875</v>
      </c>
      <c r="C64">
        <f t="shared" si="0"/>
        <v>2.3477576211372173</v>
      </c>
      <c r="D64">
        <f>PI()*(A64*10^-6)^2/4</f>
        <v>9.1608841778678248E-11</v>
      </c>
      <c r="E64">
        <f t="shared" si="2"/>
        <v>2.1507535644944536E-10</v>
      </c>
      <c r="F64" s="14">
        <f t="shared" si="3"/>
        <v>23906789.013825811</v>
      </c>
      <c r="G64" s="16">
        <f t="shared" si="4"/>
        <v>5.1417611687102705E-3</v>
      </c>
      <c r="H64" s="15"/>
    </row>
    <row r="65" spans="1:8" x14ac:dyDescent="0.25">
      <c r="A65">
        <f t="shared" si="5"/>
        <v>10.999999999999993</v>
      </c>
      <c r="B65">
        <f t="shared" si="1"/>
        <v>11.576768928478392</v>
      </c>
      <c r="C65">
        <f t="shared" si="0"/>
        <v>2.3022476219782213</v>
      </c>
      <c r="D65">
        <f>PI()*(A65*10^-6)^2/4</f>
        <v>9.5033177771091123E-11</v>
      </c>
      <c r="E65">
        <f t="shared" si="2"/>
        <v>2.187899075325281E-10</v>
      </c>
      <c r="F65" s="14">
        <f t="shared" si="3"/>
        <v>23476012.535869729</v>
      </c>
      <c r="G65" s="16">
        <f t="shared" si="4"/>
        <v>5.1363146119554086E-3</v>
      </c>
      <c r="H65" s="15"/>
    </row>
    <row r="66" spans="1:8" x14ac:dyDescent="0.25">
      <c r="A66">
        <f t="shared" si="5"/>
        <v>11.199999999999992</v>
      </c>
      <c r="B66">
        <f t="shared" si="1"/>
        <v>11.787255636268906</v>
      </c>
      <c r="C66">
        <f t="shared" si="0"/>
        <v>2.2467487097610483</v>
      </c>
      <c r="D66">
        <f>PI()*(A66*10^-6)^2/4</f>
        <v>9.8520345616575761E-11</v>
      </c>
      <c r="E66">
        <f t="shared" si="2"/>
        <v>2.2135045939925416E-10</v>
      </c>
      <c r="F66" s="14">
        <f t="shared" si="3"/>
        <v>23060485.998873003</v>
      </c>
      <c r="G66" s="16">
        <f t="shared" si="4"/>
        <v>5.1044491698206077E-3</v>
      </c>
      <c r="H66" s="15"/>
    </row>
    <row r="67" spans="1:8" x14ac:dyDescent="0.25">
      <c r="A67">
        <f t="shared" si="5"/>
        <v>11.399999999999991</v>
      </c>
      <c r="B67">
        <f t="shared" si="1"/>
        <v>11.997742344059423</v>
      </c>
      <c r="C67">
        <f t="shared" si="0"/>
        <v>2.1838987474707454</v>
      </c>
      <c r="D67">
        <f>PI()*(A67*10^-6)^2/4</f>
        <v>1.0207034531513223E-10</v>
      </c>
      <c r="E67">
        <f t="shared" si="2"/>
        <v>2.2291129928762374E-10</v>
      </c>
      <c r="F67" s="14">
        <f t="shared" si="3"/>
        <v>22659413.671337612</v>
      </c>
      <c r="G67" s="16">
        <f t="shared" si="4"/>
        <v>5.0510393425736112E-3</v>
      </c>
      <c r="H67" s="15"/>
    </row>
    <row r="68" spans="1:8" x14ac:dyDescent="0.25">
      <c r="A68">
        <f t="shared" si="5"/>
        <v>11.599999999999991</v>
      </c>
      <c r="B68">
        <f t="shared" si="1"/>
        <v>12.208229051849939</v>
      </c>
      <c r="C68">
        <f t="shared" si="0"/>
        <v>2.1165547081321074</v>
      </c>
      <c r="D68">
        <f>PI()*(A68*10^-6)^2/4</f>
        <v>1.0568317686676048E-10</v>
      </c>
      <c r="E68">
        <f t="shared" si="2"/>
        <v>2.2368422556770013E-10</v>
      </c>
      <c r="F68" s="14">
        <f t="shared" si="3"/>
        <v>22272054.237620685</v>
      </c>
      <c r="G68" s="16">
        <f t="shared" si="4"/>
        <v>4.9819072039439969E-3</v>
      </c>
      <c r="H68" s="15"/>
    </row>
    <row r="69" spans="1:8" x14ac:dyDescent="0.25">
      <c r="A69">
        <f t="shared" si="5"/>
        <v>11.79999999999999</v>
      </c>
      <c r="B69">
        <f t="shared" si="1"/>
        <v>12.418715759640454</v>
      </c>
      <c r="C69">
        <f t="shared" si="0"/>
        <v>2.047668408661075</v>
      </c>
      <c r="D69">
        <f>PI()*(A69*10^-6)^2/4</f>
        <v>1.0935884027146051E-10</v>
      </c>
      <c r="E69">
        <f t="shared" si="2"/>
        <v>2.2393064243168224E-10</v>
      </c>
      <c r="F69" s="14">
        <f t="shared" si="3"/>
        <v>21897716.224498209</v>
      </c>
      <c r="G69" s="16">
        <f t="shared" si="4"/>
        <v>4.9035696619385552E-3</v>
      </c>
      <c r="H69" s="15"/>
    </row>
    <row r="70" spans="1:8" x14ac:dyDescent="0.25">
      <c r="A70">
        <f t="shared" si="5"/>
        <v>11.999999999999989</v>
      </c>
      <c r="B70">
        <f t="shared" si="1"/>
        <v>12.62920246743097</v>
      </c>
      <c r="C70">
        <f t="shared" si="0"/>
        <v>1.9801620813468999</v>
      </c>
      <c r="D70">
        <f>PI()*(A70*10^-6)^2/4</f>
        <v>1.1309733552923235E-10</v>
      </c>
      <c r="E70">
        <f t="shared" si="2"/>
        <v>2.2395105531635342E-10</v>
      </c>
      <c r="F70" s="14">
        <f t="shared" si="3"/>
        <v>21535753.881369855</v>
      </c>
      <c r="G70" s="16">
        <f t="shared" si="4"/>
        <v>4.8229548087660333E-3</v>
      </c>
      <c r="H70" s="15"/>
    </row>
    <row r="71" spans="1:8" x14ac:dyDescent="0.25">
      <c r="A71">
        <f t="shared" si="5"/>
        <v>12.199999999999989</v>
      </c>
      <c r="B71">
        <f t="shared" si="1"/>
        <v>12.839689175221485</v>
      </c>
      <c r="C71">
        <f t="shared" si="0"/>
        <v>1.91680879861772</v>
      </c>
      <c r="D71">
        <f>PI()*(A71*10^-6)^2/4</f>
        <v>1.1689866264007597E-10</v>
      </c>
      <c r="E71">
        <f t="shared" si="2"/>
        <v>2.2407238509514217E-10</v>
      </c>
      <c r="F71" s="14">
        <f t="shared" si="3"/>
        <v>21185563.46246092</v>
      </c>
      <c r="G71" s="16">
        <f t="shared" si="4"/>
        <v>4.7470997346181166E-3</v>
      </c>
      <c r="H71" s="15"/>
    </row>
    <row r="72" spans="1:8" x14ac:dyDescent="0.25">
      <c r="A72">
        <f t="shared" si="5"/>
        <v>12.399999999999988</v>
      </c>
      <c r="B72">
        <f t="shared" si="1"/>
        <v>13.050175883012001</v>
      </c>
      <c r="C72">
        <f t="shared" ref="C72:C126" si="6">2-4*EXP(-1*B72*C$5)*((COS(C$6)/B72*SIN(B72-C$6)+((COS(C$6)/B72)^2*COS(B72-2*C$6))))+4*((COS(C$6)/B72)^2*COS(2*C$6))</f>
        <v>1.8601224488723418</v>
      </c>
      <c r="D72">
        <f>PI()*(A72*10^-6)^2/4</f>
        <v>1.2076282160399141E-10</v>
      </c>
      <c r="E72">
        <f t="shared" si="2"/>
        <v>2.2463363545475023E-10</v>
      </c>
      <c r="F72" s="14">
        <f t="shared" si="3"/>
        <v>20846579.865983371</v>
      </c>
      <c r="G72" s="16">
        <f t="shared" si="4"/>
        <v>4.6828430220936445E-3</v>
      </c>
      <c r="H72" s="15"/>
    </row>
    <row r="73" spans="1:8" x14ac:dyDescent="0.25">
      <c r="A73">
        <f t="shared" si="5"/>
        <v>12.599999999999987</v>
      </c>
      <c r="B73">
        <f t="shared" ref="B73:B126" si="7">2*PI()*(C$3-1)*$A73/C$2</f>
        <v>13.260662590802516</v>
      </c>
      <c r="C73">
        <f t="shared" si="6"/>
        <v>1.8122614622618296</v>
      </c>
      <c r="D73">
        <f>PI()*(A73*10^-6)^2/4</f>
        <v>1.2468981242097861E-10</v>
      </c>
      <c r="E73">
        <f t="shared" ref="E73:E126" si="8">C73*D73</f>
        <v>2.2597054178719593E-10</v>
      </c>
      <c r="F73" s="14">
        <f t="shared" ref="F73:F126" si="9">F$3*(LOG10(A73)-LOG10(A74))*F$5</f>
        <v>20518273.590916179</v>
      </c>
      <c r="G73" s="16">
        <f t="shared" ref="G73:G126" si="10">E73*F73</f>
        <v>4.6365253998772431E-3</v>
      </c>
      <c r="H73" s="15"/>
    </row>
    <row r="74" spans="1:8" x14ac:dyDescent="0.25">
      <c r="A74">
        <f t="shared" si="5"/>
        <v>12.799999999999986</v>
      </c>
      <c r="B74">
        <f t="shared" si="7"/>
        <v>13.471149298593032</v>
      </c>
      <c r="C74">
        <f t="shared" si="6"/>
        <v>1.7749498289936287</v>
      </c>
      <c r="D74">
        <f>PI()*(A74*10^-6)^2/4</f>
        <v>1.2867963509103765E-10</v>
      </c>
      <c r="E74">
        <f t="shared" si="8"/>
        <v>2.2839989629979982E-10</v>
      </c>
      <c r="F74" s="14">
        <f t="shared" si="9"/>
        <v>20200147.976905171</v>
      </c>
      <c r="G74" s="16">
        <f t="shared" si="10"/>
        <v>4.6137117031657526E-3</v>
      </c>
      <c r="H74" s="15"/>
    </row>
    <row r="75" spans="1:8" x14ac:dyDescent="0.25">
      <c r="A75">
        <f t="shared" si="5"/>
        <v>12.999999999999986</v>
      </c>
      <c r="B75">
        <f t="shared" si="7"/>
        <v>13.681636006383547</v>
      </c>
      <c r="C75">
        <f t="shared" si="6"/>
        <v>1.7494181685035421</v>
      </c>
      <c r="D75">
        <f>PI()*(A75*10^-6)^2/4</f>
        <v>1.3273228961416846E-10</v>
      </c>
      <c r="E75">
        <f t="shared" si="8"/>
        <v>2.3220427899810031E-10</v>
      </c>
      <c r="F75" s="14">
        <f t="shared" si="9"/>
        <v>19891736.697039254</v>
      </c>
      <c r="G75" s="16">
        <f t="shared" si="10"/>
        <v>4.6189463777560535E-3</v>
      </c>
      <c r="H75" s="15"/>
    </row>
    <row r="76" spans="1:8" x14ac:dyDescent="0.25">
      <c r="A76">
        <f t="shared" si="5"/>
        <v>13.199999999999985</v>
      </c>
      <c r="B76">
        <f t="shared" si="7"/>
        <v>13.892122714174063</v>
      </c>
      <c r="C76">
        <f t="shared" si="6"/>
        <v>1.736366729787713</v>
      </c>
      <c r="D76">
        <f>PI()*(A76*10^-6)^2/4</f>
        <v>1.3684777599037106E-10</v>
      </c>
      <c r="E76">
        <f t="shared" si="8"/>
        <v>2.3761792527512209E-10</v>
      </c>
      <c r="F76" s="14">
        <f t="shared" si="9"/>
        <v>19592601.476873029</v>
      </c>
      <c r="G76" s="16">
        <f t="shared" si="10"/>
        <v>4.655553313676862E-3</v>
      </c>
      <c r="H76" s="15"/>
    </row>
    <row r="77" spans="1:8" x14ac:dyDescent="0.25">
      <c r="A77">
        <f t="shared" si="5"/>
        <v>13.399999999999984</v>
      </c>
      <c r="B77">
        <f t="shared" si="7"/>
        <v>14.102609421964576</v>
      </c>
      <c r="C77">
        <f t="shared" si="6"/>
        <v>1.7359512685467116</v>
      </c>
      <c r="D77">
        <f>PI()*(A77*10^-6)^2/4</f>
        <v>1.4102609421964547E-10</v>
      </c>
      <c r="E77">
        <f t="shared" si="8"/>
        <v>2.4481442715878162E-10</v>
      </c>
      <c r="F77" s="14">
        <f t="shared" si="9"/>
        <v>19302330.016229831</v>
      </c>
      <c r="G77" s="16">
        <f t="shared" si="10"/>
        <v>4.725488865753062E-3</v>
      </c>
      <c r="H77" s="15"/>
    </row>
    <row r="78" spans="1:8" x14ac:dyDescent="0.25">
      <c r="A78">
        <f t="shared" si="5"/>
        <v>13.599999999999984</v>
      </c>
      <c r="B78">
        <f t="shared" si="7"/>
        <v>14.313096129755095</v>
      </c>
      <c r="C78">
        <f t="shared" si="6"/>
        <v>1.7477917944018573</v>
      </c>
      <c r="D78">
        <f>PI()*(A78*10^-6)^2/4</f>
        <v>1.4526724430199167E-10</v>
      </c>
      <c r="E78">
        <f t="shared" si="8"/>
        <v>2.5389689758639101E-10</v>
      </c>
      <c r="F78" s="14">
        <f t="shared" si="9"/>
        <v>19020534.093057152</v>
      </c>
      <c r="G78" s="16">
        <f t="shared" si="10"/>
        <v>4.8292545966633904E-3</v>
      </c>
      <c r="H78" s="15"/>
    </row>
    <row r="79" spans="1:8" x14ac:dyDescent="0.25">
      <c r="A79">
        <f t="shared" si="5"/>
        <v>13.799999999999983</v>
      </c>
      <c r="B79">
        <f t="shared" si="7"/>
        <v>14.523582837545611</v>
      </c>
      <c r="C79">
        <f t="shared" si="6"/>
        <v>1.7710032501383068</v>
      </c>
      <c r="D79">
        <f>PI()*(A79*10^-6)^2/4</f>
        <v>1.4957122623740968E-10</v>
      </c>
      <c r="E79">
        <f t="shared" si="8"/>
        <v>2.6489112779362452E-10</v>
      </c>
      <c r="F79" s="14">
        <f t="shared" si="9"/>
        <v>18746847.831004445</v>
      </c>
      <c r="G79" s="16">
        <f t="shared" si="10"/>
        <v>4.9658736645302312E-3</v>
      </c>
      <c r="H79" s="15"/>
    </row>
    <row r="80" spans="1:8" x14ac:dyDescent="0.25">
      <c r="A80">
        <f t="shared" ref="A80:A126" si="11">A79+0.2</f>
        <v>13.999999999999982</v>
      </c>
      <c r="B80">
        <f t="shared" si="7"/>
        <v>14.734069545336125</v>
      </c>
      <c r="C80">
        <f t="shared" si="6"/>
        <v>1.8042463119833902</v>
      </c>
      <c r="D80">
        <f>PI()*(A80*10^-6)^2/4</f>
        <v>1.5393804002589946E-10</v>
      </c>
      <c r="E80">
        <f t="shared" si="8"/>
        <v>2.777421409906806E-10</v>
      </c>
      <c r="F80" s="14">
        <f t="shared" si="9"/>
        <v>18480926.114454955</v>
      </c>
      <c r="G80" s="16">
        <f t="shared" si="10"/>
        <v>5.1329319865192988E-3</v>
      </c>
      <c r="H80" s="15"/>
    </row>
    <row r="81" spans="1:8" x14ac:dyDescent="0.25">
      <c r="A81">
        <f t="shared" si="11"/>
        <v>14.199999999999982</v>
      </c>
      <c r="B81">
        <f t="shared" si="7"/>
        <v>14.94455625312664</v>
      </c>
      <c r="C81">
        <f t="shared" si="6"/>
        <v>1.8457957195694252</v>
      </c>
      <c r="D81">
        <f>PI()*(A81*10^-6)^2/4</f>
        <v>1.5836768566746105E-10</v>
      </c>
      <c r="E81">
        <f t="shared" si="8"/>
        <v>2.923143963231158E-10</v>
      </c>
      <c r="F81" s="14">
        <f t="shared" si="9"/>
        <v>18222443.136579834</v>
      </c>
      <c r="G81" s="16">
        <f t="shared" si="10"/>
        <v>5.3266824650016389E-3</v>
      </c>
      <c r="H81" s="15"/>
    </row>
    <row r="82" spans="1:8" x14ac:dyDescent="0.25">
      <c r="A82">
        <f t="shared" si="11"/>
        <v>14.399999999999981</v>
      </c>
      <c r="B82">
        <f t="shared" si="7"/>
        <v>15.155042960917157</v>
      </c>
      <c r="C82">
        <f t="shared" si="6"/>
        <v>1.8936228863044271</v>
      </c>
      <c r="D82">
        <f>PI()*(A82*10^-6)^2/4</f>
        <v>1.6286016316209443E-10</v>
      </c>
      <c r="E82">
        <f t="shared" si="8"/>
        <v>3.0839573223101519E-10</v>
      </c>
      <c r="F82" s="14">
        <f t="shared" si="9"/>
        <v>17971091.067562118</v>
      </c>
      <c r="G82" s="16">
        <f t="shared" si="10"/>
        <v>5.5422077887710757E-3</v>
      </c>
      <c r="H82" s="15"/>
    </row>
    <row r="83" spans="1:8" x14ac:dyDescent="0.25">
      <c r="A83">
        <f t="shared" si="11"/>
        <v>14.59999999999998</v>
      </c>
      <c r="B83">
        <f t="shared" si="7"/>
        <v>15.365529668707673</v>
      </c>
      <c r="C83">
        <f t="shared" si="6"/>
        <v>1.9454890297113108</v>
      </c>
      <c r="D83">
        <f>PI()*(A83*10^-6)^2/4</f>
        <v>1.6741547250979958E-10</v>
      </c>
      <c r="E83">
        <f t="shared" si="8"/>
        <v>3.2570496517175063E-10</v>
      </c>
      <c r="F83" s="14">
        <f t="shared" si="9"/>
        <v>17726578.831561036</v>
      </c>
      <c r="G83" s="16">
        <f t="shared" si="10"/>
        <v>5.7736347409478792E-3</v>
      </c>
      <c r="H83" s="15"/>
    </row>
    <row r="84" spans="1:8" x14ac:dyDescent="0.25">
      <c r="A84">
        <f t="shared" si="11"/>
        <v>14.799999999999979</v>
      </c>
      <c r="B84">
        <f t="shared" si="7"/>
        <v>15.576016376498188</v>
      </c>
      <c r="C84">
        <f t="shared" si="6"/>
        <v>1.999044714814203</v>
      </c>
      <c r="D84">
        <f>PI()*(A84*10^-6)^2/4</f>
        <v>1.7203361371057657E-10</v>
      </c>
      <c r="E84">
        <f t="shared" si="8"/>
        <v>3.4390288625851627E-10</v>
      </c>
      <c r="F84" s="14">
        <f t="shared" si="9"/>
        <v>17488630.982171573</v>
      </c>
      <c r="G84" s="16">
        <f t="shared" si="10"/>
        <v>6.0143906714789138E-3</v>
      </c>
      <c r="H84" s="15"/>
    </row>
    <row r="85" spans="1:8" x14ac:dyDescent="0.25">
      <c r="A85">
        <f t="shared" si="11"/>
        <v>14.999999999999979</v>
      </c>
      <c r="B85">
        <f t="shared" si="7"/>
        <v>15.786503084288704</v>
      </c>
      <c r="C85">
        <f t="shared" si="6"/>
        <v>2.0519315327349843</v>
      </c>
      <c r="D85">
        <f>PI()*(A85*10^-6)^2/4</f>
        <v>1.7671458676442534E-10</v>
      </c>
      <c r="E85">
        <f t="shared" si="8"/>
        <v>3.6260623287615668E-10</v>
      </c>
      <c r="F85" s="14">
        <f t="shared" si="9"/>
        <v>17256986.667273823</v>
      </c>
      <c r="G85" s="16">
        <f t="shared" si="10"/>
        <v>6.2574909262142226E-3</v>
      </c>
      <c r="H85" s="15"/>
    </row>
    <row r="86" spans="1:8" x14ac:dyDescent="0.25">
      <c r="A86">
        <f t="shared" si="11"/>
        <v>15.199999999999978</v>
      </c>
      <c r="B86">
        <f t="shared" si="7"/>
        <v>15.996989792079217</v>
      </c>
      <c r="C86">
        <f t="shared" si="6"/>
        <v>2.1018816448433335</v>
      </c>
      <c r="D86">
        <f>PI()*(A86*10^-6)^2/4</f>
        <v>1.8145839167134588E-10</v>
      </c>
      <c r="E86">
        <f t="shared" si="8"/>
        <v>3.8140406275679434E-10</v>
      </c>
      <c r="F86" s="14">
        <f t="shared" si="9"/>
        <v>17031398.675071418</v>
      </c>
      <c r="G86" s="16">
        <f t="shared" si="10"/>
        <v>6.4958446491029231E-3</v>
      </c>
      <c r="H86" s="15"/>
    </row>
    <row r="87" spans="1:8" x14ac:dyDescent="0.25">
      <c r="A87">
        <f t="shared" si="11"/>
        <v>15.399999999999977</v>
      </c>
      <c r="B87">
        <f t="shared" si="7"/>
        <v>16.207476499869735</v>
      </c>
      <c r="C87">
        <f t="shared" si="6"/>
        <v>2.1468111062320556</v>
      </c>
      <c r="D87">
        <f>PI()*(A87*10^-6)^2/4</f>
        <v>1.8626502843133829E-10</v>
      </c>
      <c r="E87">
        <f t="shared" si="8"/>
        <v>3.9987583173902663E-10</v>
      </c>
      <c r="F87" s="14">
        <f t="shared" si="9"/>
        <v>16811632.553995539</v>
      </c>
      <c r="G87" s="16">
        <f t="shared" si="10"/>
        <v>6.7225655504198623E-3</v>
      </c>
      <c r="H87" s="15"/>
    </row>
    <row r="88" spans="1:8" x14ac:dyDescent="0.25">
      <c r="A88">
        <f t="shared" si="11"/>
        <v>15.599999999999977</v>
      </c>
      <c r="B88">
        <f t="shared" si="7"/>
        <v>16.41796320766025</v>
      </c>
      <c r="C88">
        <f t="shared" si="6"/>
        <v>2.1849032300241844</v>
      </c>
      <c r="D88">
        <f>PI()*(A88*10^-6)^2/4</f>
        <v>1.9113449704440243E-10</v>
      </c>
      <c r="E88">
        <f t="shared" si="8"/>
        <v>4.1761037996136281E-10</v>
      </c>
      <c r="F88" s="14">
        <f t="shared" si="9"/>
        <v>16597465.799883083</v>
      </c>
      <c r="G88" s="16">
        <f t="shared" si="10"/>
        <v>6.931273999084899E-3</v>
      </c>
      <c r="H88" s="15"/>
    </row>
    <row r="89" spans="1:8" x14ac:dyDescent="0.25">
      <c r="A89">
        <f t="shared" si="11"/>
        <v>15.799999999999976</v>
      </c>
      <c r="B89">
        <f t="shared" si="7"/>
        <v>16.628449915450766</v>
      </c>
      <c r="C89">
        <f t="shared" si="6"/>
        <v>2.2146787485889137</v>
      </c>
      <c r="D89">
        <f>PI()*(A89*10^-6)^2/4</f>
        <v>1.9606679751053836E-10</v>
      </c>
      <c r="E89">
        <f t="shared" si="8"/>
        <v>4.3422496975047501E-10</v>
      </c>
      <c r="F89" s="14">
        <f t="shared" si="9"/>
        <v>16388687.104506472</v>
      </c>
      <c r="G89" s="16">
        <f t="shared" si="10"/>
        <v>7.116377162204323E-3</v>
      </c>
      <c r="H89" s="15"/>
    </row>
    <row r="90" spans="1:8" x14ac:dyDescent="0.25">
      <c r="A90">
        <f t="shared" si="11"/>
        <v>15.999999999999975</v>
      </c>
      <c r="B90">
        <f t="shared" si="7"/>
        <v>16.838936623241281</v>
      </c>
      <c r="C90">
        <f t="shared" si="6"/>
        <v>2.2350501459759409</v>
      </c>
      <c r="D90">
        <f>PI()*(A90*10^-6)^2/4</f>
        <v>2.0106192982974614E-10</v>
      </c>
      <c r="E90">
        <f t="shared" si="8"/>
        <v>4.4938349561617848E-10</v>
      </c>
      <c r="F90" s="14">
        <f t="shared" si="9"/>
        <v>16185095.66011861</v>
      </c>
      <c r="G90" s="16">
        <f t="shared" si="10"/>
        <v>7.2733148646263405E-3</v>
      </c>
      <c r="H90" s="15"/>
    </row>
    <row r="91" spans="1:8" x14ac:dyDescent="0.25">
      <c r="A91">
        <f t="shared" si="11"/>
        <v>16.199999999999974</v>
      </c>
      <c r="B91">
        <f t="shared" si="7"/>
        <v>17.049423331031797</v>
      </c>
      <c r="C91">
        <f t="shared" si="6"/>
        <v>2.2453582499403231</v>
      </c>
      <c r="D91">
        <f>PI()*(A91*10^-6)^2/4</f>
        <v>2.0611989400202565E-10</v>
      </c>
      <c r="E91">
        <f t="shared" si="8"/>
        <v>4.6281300447427319E-10</v>
      </c>
      <c r="F91" s="14">
        <f t="shared" si="9"/>
        <v>15986500.515200896</v>
      </c>
      <c r="G91" s="16">
        <f t="shared" si="10"/>
        <v>7.3987603344696428E-3</v>
      </c>
      <c r="H91" s="15"/>
    </row>
    <row r="92" spans="1:8" x14ac:dyDescent="0.25">
      <c r="A92">
        <f t="shared" si="11"/>
        <v>16.399999999999974</v>
      </c>
      <c r="B92">
        <f t="shared" si="7"/>
        <v>17.259910038822312</v>
      </c>
      <c r="C92">
        <f t="shared" si="6"/>
        <v>2.2453899505521226</v>
      </c>
      <c r="D92">
        <f>PI()*(A92*10^-6)^2/4</f>
        <v>2.1124069002737697E-10</v>
      </c>
      <c r="E92">
        <f t="shared" si="8"/>
        <v>4.7431772253516821E-10</v>
      </c>
      <c r="F92" s="14">
        <f t="shared" si="9"/>
        <v>15792719.977071101</v>
      </c>
      <c r="G92" s="16">
        <f t="shared" si="10"/>
        <v>7.4907669721600185E-3</v>
      </c>
      <c r="H92" s="15"/>
    </row>
    <row r="93" spans="1:8" x14ac:dyDescent="0.25">
      <c r="A93">
        <f t="shared" si="11"/>
        <v>16.599999999999973</v>
      </c>
      <c r="B93">
        <f t="shared" si="7"/>
        <v>17.470396746612828</v>
      </c>
      <c r="C93">
        <f t="shared" si="6"/>
        <v>2.2353767221999825</v>
      </c>
      <c r="D93">
        <f>PI()*(A93*10^-6)^2/4</f>
        <v>2.1642431790580014E-10</v>
      </c>
      <c r="E93">
        <f t="shared" si="8"/>
        <v>4.8378988236463446E-10</v>
      </c>
      <c r="F93" s="14">
        <f t="shared" si="9"/>
        <v>15603581.057423543</v>
      </c>
      <c r="G93" s="16">
        <f t="shared" si="10"/>
        <v>7.5488546442379744E-3</v>
      </c>
      <c r="H93" s="15"/>
    </row>
    <row r="94" spans="1:8" x14ac:dyDescent="0.25">
      <c r="A94">
        <f t="shared" si="11"/>
        <v>16.799999999999972</v>
      </c>
      <c r="B94">
        <f t="shared" si="7"/>
        <v>17.680883454403343</v>
      </c>
      <c r="C94">
        <f t="shared" si="6"/>
        <v>2.215974432748935</v>
      </c>
      <c r="D94">
        <f>PI()*(A94*10^-6)^2/4</f>
        <v>2.2167077763729502E-10</v>
      </c>
      <c r="E94">
        <f t="shared" si="8"/>
        <v>4.9121677573182012E-10</v>
      </c>
      <c r="F94" s="14">
        <f t="shared" si="9"/>
        <v>15418918.957233129</v>
      </c>
      <c r="G94" s="16">
        <f t="shared" si="10"/>
        <v>7.5740316554422961E-3</v>
      </c>
      <c r="H94" s="15"/>
    </row>
    <row r="95" spans="1:8" x14ac:dyDescent="0.25">
      <c r="A95">
        <f t="shared" si="11"/>
        <v>16.999999999999972</v>
      </c>
      <c r="B95">
        <f t="shared" si="7"/>
        <v>17.891370162193859</v>
      </c>
      <c r="C95">
        <f t="shared" si="6"/>
        <v>2.188225694367552</v>
      </c>
      <c r="D95">
        <f>PI()*(A95*10^-6)^2/4</f>
        <v>2.2698006922186174E-10</v>
      </c>
      <c r="E95">
        <f t="shared" si="8"/>
        <v>4.9668361958060338E-10</v>
      </c>
      <c r="F95" s="14">
        <f t="shared" si="9"/>
        <v>15238576.587825125</v>
      </c>
      <c r="G95" s="16">
        <f t="shared" si="10"/>
        <v>7.5687513768972238E-3</v>
      </c>
      <c r="H95" s="15"/>
    </row>
    <row r="96" spans="1:8" x14ac:dyDescent="0.25">
      <c r="A96">
        <f t="shared" si="11"/>
        <v>17.199999999999971</v>
      </c>
      <c r="B96">
        <f t="shared" si="7"/>
        <v>18.101856869984374</v>
      </c>
      <c r="C96">
        <f t="shared" si="6"/>
        <v>2.153506713850823</v>
      </c>
      <c r="D96">
        <f>PI()*(A96*10^-6)^2/4</f>
        <v>2.3235219265950033E-10</v>
      </c>
      <c r="E96">
        <f t="shared" si="8"/>
        <v>5.0037200687019388E-10</v>
      </c>
      <c r="F96" s="14">
        <f t="shared" si="9"/>
        <v>15062404.125152363</v>
      </c>
      <c r="G96" s="16">
        <f t="shared" si="10"/>
        <v>7.5368053803923744E-3</v>
      </c>
      <c r="H96" s="15"/>
    </row>
    <row r="97" spans="1:8" x14ac:dyDescent="0.25">
      <c r="A97">
        <f t="shared" si="11"/>
        <v>17.39999999999997</v>
      </c>
      <c r="B97">
        <f t="shared" si="7"/>
        <v>18.312343577774893</v>
      </c>
      <c r="C97">
        <f t="shared" si="6"/>
        <v>2.1134612082256496</v>
      </c>
      <c r="D97">
        <f>PI()*(A97*10^-6)^2/4</f>
        <v>2.377871479502106E-10</v>
      </c>
      <c r="E97">
        <f t="shared" si="8"/>
        <v>5.0255391300738338E-10</v>
      </c>
      <c r="F97" s="14">
        <f t="shared" si="9"/>
        <v>14890258.594649985</v>
      </c>
      <c r="G97" s="16">
        <f t="shared" si="10"/>
        <v>7.4831577224331713E-3</v>
      </c>
      <c r="H97" s="15"/>
    </row>
    <row r="98" spans="1:8" x14ac:dyDescent="0.25">
      <c r="A98">
        <f t="shared" si="11"/>
        <v>17.599999999999969</v>
      </c>
      <c r="B98">
        <f t="shared" si="7"/>
        <v>18.522830285565405</v>
      </c>
      <c r="C98">
        <f t="shared" si="6"/>
        <v>2.0699244405658024</v>
      </c>
      <c r="D98">
        <f>PI()*(A98*10^-6)^2/4</f>
        <v>2.4328493509399266E-10</v>
      </c>
      <c r="E98">
        <f t="shared" si="8"/>
        <v>5.0358143317252033E-10</v>
      </c>
      <c r="F98" s="14">
        <f t="shared" si="9"/>
        <v>14722003.48423236</v>
      </c>
      <c r="G98" s="16">
        <f t="shared" si="10"/>
        <v>7.4137276137605703E-3</v>
      </c>
      <c r="H98" s="15"/>
    </row>
    <row r="99" spans="1:8" x14ac:dyDescent="0.25">
      <c r="A99">
        <f t="shared" si="11"/>
        <v>17.799999999999969</v>
      </c>
      <c r="B99">
        <f t="shared" si="7"/>
        <v>18.73331699335592</v>
      </c>
      <c r="C99">
        <f t="shared" si="6"/>
        <v>2.0248407831270887</v>
      </c>
      <c r="D99">
        <f>PI()*(A99*10^-6)^2/4</f>
        <v>2.4884555409084664E-10</v>
      </c>
      <c r="E99">
        <f t="shared" si="8"/>
        <v>5.038726266230042E-10</v>
      </c>
      <c r="F99" s="14">
        <f t="shared" si="9"/>
        <v>14557508.38323655</v>
      </c>
      <c r="G99" s="16">
        <f t="shared" si="10"/>
        <v>7.3351299861478033E-3</v>
      </c>
      <c r="H99" s="15"/>
    </row>
    <row r="100" spans="1:8" x14ac:dyDescent="0.25">
      <c r="A100">
        <f t="shared" si="11"/>
        <v>17.999999999999968</v>
      </c>
      <c r="B100">
        <f t="shared" si="7"/>
        <v>18.943803701146436</v>
      </c>
      <c r="C100">
        <f t="shared" si="6"/>
        <v>1.980178418003544</v>
      </c>
      <c r="D100">
        <f>PI()*(A100*10^-6)^2/4</f>
        <v>2.5446900494077228E-10</v>
      </c>
      <c r="E100">
        <f t="shared" si="8"/>
        <v>5.0389403163455445E-10</v>
      </c>
      <c r="F100" s="14">
        <f t="shared" si="9"/>
        <v>14396648.645305987</v>
      </c>
      <c r="G100" s="16">
        <f t="shared" si="10"/>
        <v>7.2543853279093806E-3</v>
      </c>
      <c r="H100" s="15"/>
    </row>
    <row r="101" spans="1:8" x14ac:dyDescent="0.25">
      <c r="A101">
        <f t="shared" si="11"/>
        <v>18.199999999999967</v>
      </c>
      <c r="B101">
        <f t="shared" si="7"/>
        <v>19.154290408936955</v>
      </c>
      <c r="C101">
        <f t="shared" si="6"/>
        <v>1.9378448337655514</v>
      </c>
      <c r="D101">
        <f>PI()*(A101*10^-6)^2/4</f>
        <v>2.6015528764376984E-10</v>
      </c>
      <c r="E101">
        <f t="shared" si="8"/>
        <v>5.0414058013727039E-10</v>
      </c>
      <c r="F101" s="14">
        <f t="shared" si="9"/>
        <v>14239305.073385112</v>
      </c>
      <c r="G101" s="16">
        <f t="shared" si="10"/>
        <v>7.1786115204479483E-3</v>
      </c>
      <c r="H101" s="15"/>
    </row>
    <row r="102" spans="1:8" x14ac:dyDescent="0.25">
      <c r="A102">
        <f t="shared" si="11"/>
        <v>18.399999999999967</v>
      </c>
      <c r="B102">
        <f t="shared" si="7"/>
        <v>19.36477711672747</v>
      </c>
      <c r="C102">
        <f t="shared" si="6"/>
        <v>1.8996066707705528</v>
      </c>
      <c r="D102">
        <f>PI()*(A102*10^-6)^2/4</f>
        <v>2.6590440219983911E-10</v>
      </c>
      <c r="E102">
        <f t="shared" si="8"/>
        <v>5.0511377620607037E-10</v>
      </c>
      <c r="F102" s="14">
        <f t="shared" si="9"/>
        <v>14085363.62513968</v>
      </c>
      <c r="G102" s="16">
        <f t="shared" si="10"/>
        <v>7.1147112099299286E-3</v>
      </c>
      <c r="H102" s="15"/>
    </row>
    <row r="103" spans="1:8" x14ac:dyDescent="0.25">
      <c r="A103">
        <f t="shared" si="11"/>
        <v>18.599999999999966</v>
      </c>
      <c r="B103">
        <f t="shared" si="7"/>
        <v>19.575263824517986</v>
      </c>
      <c r="C103">
        <f t="shared" si="6"/>
        <v>1.86701721523159</v>
      </c>
      <c r="D103">
        <f>PI()*(A103*10^-6)^2/4</f>
        <v>2.7171634860898014E-10</v>
      </c>
      <c r="E103">
        <f t="shared" si="8"/>
        <v>5.0729910051283401E-10</v>
      </c>
      <c r="F103" s="14">
        <f t="shared" si="9"/>
        <v>13934715.13729061</v>
      </c>
      <c r="G103" s="16">
        <f t="shared" si="10"/>
        <v>7.0690684550500987E-3</v>
      </c>
      <c r="H103" s="15"/>
    </row>
    <row r="104" spans="1:8" x14ac:dyDescent="0.25">
      <c r="A104">
        <f t="shared" si="11"/>
        <v>18.799999999999965</v>
      </c>
      <c r="B104">
        <f t="shared" si="7"/>
        <v>19.785750532308498</v>
      </c>
      <c r="C104">
        <f t="shared" si="6"/>
        <v>1.8413544558769344</v>
      </c>
      <c r="D104">
        <f>PI()*(A104*10^-6)^2/4</f>
        <v>2.7759112687119315E-10</v>
      </c>
      <c r="E104">
        <f t="shared" si="8"/>
        <v>5.1114365837617086E-10</v>
      </c>
      <c r="F104" s="14">
        <f t="shared" si="9"/>
        <v>13787255.067447158</v>
      </c>
      <c r="G104" s="16">
        <f t="shared" si="10"/>
        <v>7.0472679941403406E-3</v>
      </c>
      <c r="H104" s="15"/>
    </row>
    <row r="105" spans="1:8" x14ac:dyDescent="0.25">
      <c r="A105">
        <f t="shared" si="11"/>
        <v>18.999999999999964</v>
      </c>
      <c r="B105">
        <f t="shared" si="7"/>
        <v>19.996237240099013</v>
      </c>
      <c r="C105">
        <f t="shared" si="6"/>
        <v>1.823572115671859</v>
      </c>
      <c r="D105">
        <f>PI()*(A105*10^-6)^2/4</f>
        <v>2.8352873698647771E-10</v>
      </c>
      <c r="E105">
        <f t="shared" si="8"/>
        <v>5.1703509876020122E-10</v>
      </c>
      <c r="F105" s="14">
        <f t="shared" si="9"/>
        <v>13642883.252161786</v>
      </c>
      <c r="G105" s="16">
        <f t="shared" si="10"/>
        <v>7.0538494896553641E-3</v>
      </c>
      <c r="H105" s="15"/>
    </row>
    <row r="106" spans="1:8" x14ac:dyDescent="0.25">
      <c r="A106">
        <f t="shared" si="11"/>
        <v>19.199999999999964</v>
      </c>
      <c r="B106">
        <f t="shared" si="7"/>
        <v>20.206723947889532</v>
      </c>
      <c r="C106">
        <f t="shared" si="6"/>
        <v>1.8142654776278659</v>
      </c>
      <c r="D106">
        <f>PI()*(A106*10^-6)^2/4</f>
        <v>2.8952917895483419E-10</v>
      </c>
      <c r="E106">
        <f t="shared" si="8"/>
        <v>5.2528279414369613E-10</v>
      </c>
      <c r="F106" s="14">
        <f t="shared" si="9"/>
        <v>13501503.680029003</v>
      </c>
      <c r="G106" s="16">
        <f t="shared" si="10"/>
        <v>7.0921075781870306E-3</v>
      </c>
      <c r="H106" s="15"/>
    </row>
    <row r="107" spans="1:8" x14ac:dyDescent="0.25">
      <c r="A107">
        <f t="shared" si="11"/>
        <v>19.399999999999963</v>
      </c>
      <c r="B107">
        <f t="shared" si="7"/>
        <v>20.417210655680048</v>
      </c>
      <c r="C107">
        <f t="shared" si="6"/>
        <v>1.8136531646807239</v>
      </c>
      <c r="D107">
        <f>PI()*(A107*10^-6)^2/4</f>
        <v>2.9559245277626253E-10</v>
      </c>
      <c r="E107">
        <f t="shared" si="8"/>
        <v>5.3610218743340598E-10</v>
      </c>
      <c r="F107" s="14">
        <f t="shared" si="9"/>
        <v>13363024.278750358</v>
      </c>
      <c r="G107" s="16">
        <f t="shared" si="10"/>
        <v>7.1639465465637795E-3</v>
      </c>
      <c r="H107" s="15"/>
    </row>
    <row r="108" spans="1:8" x14ac:dyDescent="0.25">
      <c r="A108">
        <f t="shared" si="11"/>
        <v>19.599999999999962</v>
      </c>
      <c r="B108">
        <f t="shared" si="7"/>
        <v>20.627697363470563</v>
      </c>
      <c r="C108">
        <f t="shared" si="6"/>
        <v>1.821575337760962</v>
      </c>
      <c r="D108">
        <f>PI()*(A108*10^-6)^2/4</f>
        <v>3.0171855845076254E-10</v>
      </c>
      <c r="E108">
        <f t="shared" si="8"/>
        <v>5.4960308501869835E-10</v>
      </c>
      <c r="F108" s="14">
        <f t="shared" si="9"/>
        <v>13227356.715165062</v>
      </c>
      <c r="G108" s="16">
        <f t="shared" si="10"/>
        <v>7.2697960572975142E-3</v>
      </c>
      <c r="H108" s="15"/>
    </row>
    <row r="109" spans="1:8" x14ac:dyDescent="0.25">
      <c r="A109">
        <f t="shared" si="11"/>
        <v>19.799999999999962</v>
      </c>
      <c r="B109">
        <f t="shared" si="7"/>
        <v>20.838184071261075</v>
      </c>
      <c r="C109">
        <f t="shared" si="6"/>
        <v>1.8375080733542981</v>
      </c>
      <c r="D109">
        <f>PI()*(A109*10^-6)^2/4</f>
        <v>3.0790749597833436E-10</v>
      </c>
      <c r="E109">
        <f t="shared" si="8"/>
        <v>5.6578250970649543E-10</v>
      </c>
      <c r="F109" s="14">
        <f t="shared" si="9"/>
        <v>13094416.207350301</v>
      </c>
      <c r="G109" s="16">
        <f t="shared" si="10"/>
        <v>7.4085916649360628E-3</v>
      </c>
      <c r="H109" s="15"/>
    </row>
    <row r="110" spans="1:8" x14ac:dyDescent="0.25">
      <c r="A110">
        <f t="shared" si="11"/>
        <v>19.999999999999961</v>
      </c>
      <c r="B110">
        <f t="shared" si="7"/>
        <v>21.048670779051591</v>
      </c>
      <c r="C110">
        <f t="shared" si="6"/>
        <v>1.8605930016975243</v>
      </c>
      <c r="D110">
        <f>PI()*(A110*10^-6)^2/4</f>
        <v>3.141592653589781E-10</v>
      </c>
      <c r="E110">
        <f t="shared" si="8"/>
        <v>5.8452253054535011E-10</v>
      </c>
      <c r="F110" s="14">
        <f t="shared" si="9"/>
        <v>12964121.347927904</v>
      </c>
      <c r="G110" s="16">
        <f t="shared" si="10"/>
        <v>7.5778210165878138E-3</v>
      </c>
      <c r="H110" s="15"/>
    </row>
    <row r="111" spans="1:8" x14ac:dyDescent="0.25">
      <c r="A111">
        <f t="shared" si="11"/>
        <v>20.19999999999996</v>
      </c>
      <c r="B111">
        <f t="shared" si="7"/>
        <v>21.25915748684211</v>
      </c>
      <c r="C111">
        <f t="shared" si="6"/>
        <v>1.8896806574812894</v>
      </c>
      <c r="D111">
        <f>PI()*(A111*10^-6)^2/4</f>
        <v>3.204738665926935E-10</v>
      </c>
      <c r="E111">
        <f t="shared" si="8"/>
        <v>6.0559326692845211E-10</v>
      </c>
      <c r="F111" s="14">
        <f t="shared" si="9"/>
        <v>12836393.937824653</v>
      </c>
      <c r="G111" s="16">
        <f t="shared" si="10"/>
        <v>7.7736337403878095E-3</v>
      </c>
      <c r="H111" s="15"/>
    </row>
    <row r="112" spans="1:8" x14ac:dyDescent="0.25">
      <c r="A112">
        <f t="shared" si="11"/>
        <v>20.399999999999959</v>
      </c>
      <c r="B112">
        <f t="shared" si="7"/>
        <v>21.469644194632625</v>
      </c>
      <c r="C112">
        <f t="shared" si="6"/>
        <v>1.9233854421420149</v>
      </c>
      <c r="D112">
        <f>PI()*(A112*10^-6)^2/4</f>
        <v>3.2685129967948071E-10</v>
      </c>
      <c r="E112">
        <f t="shared" si="8"/>
        <v>6.2866103154871022E-10</v>
      </c>
      <c r="F112" s="14">
        <f t="shared" si="9"/>
        <v>12711158.829764146</v>
      </c>
      <c r="G112" s="16">
        <f t="shared" si="10"/>
        <v>7.9910102220990247E-3</v>
      </c>
      <c r="H112" s="15"/>
    </row>
    <row r="113" spans="1:8" x14ac:dyDescent="0.25">
      <c r="A113">
        <f t="shared" si="11"/>
        <v>20.599999999999959</v>
      </c>
      <c r="B113">
        <f t="shared" si="7"/>
        <v>21.680130902423141</v>
      </c>
      <c r="C113">
        <f t="shared" si="6"/>
        <v>1.9601496424992506</v>
      </c>
      <c r="D113">
        <f>PI()*(A113*10^-6)^2/4</f>
        <v>3.3329156461933984E-10</v>
      </c>
      <c r="E113">
        <f t="shared" si="8"/>
        <v>6.5330134123661483E-10</v>
      </c>
      <c r="F113" s="14">
        <f t="shared" si="9"/>
        <v>12588343.780824075</v>
      </c>
      <c r="G113" s="16">
        <f t="shared" si="10"/>
        <v>8.223981875959966E-3</v>
      </c>
      <c r="H113" s="15"/>
    </row>
    <row r="114" spans="1:8" x14ac:dyDescent="0.25">
      <c r="A114">
        <f t="shared" si="11"/>
        <v>20.799999999999958</v>
      </c>
      <c r="B114">
        <f t="shared" si="7"/>
        <v>21.890617610213656</v>
      </c>
      <c r="C114">
        <f t="shared" si="6"/>
        <v>1.9983136121170526</v>
      </c>
      <c r="D114">
        <f>PI()*(A114*10^-6)^2/4</f>
        <v>3.3979466141227064E-10</v>
      </c>
      <c r="E114">
        <f t="shared" si="8"/>
        <v>6.790162972248454E-10</v>
      </c>
      <c r="F114" s="14">
        <f t="shared" si="9"/>
        <v>12467879.313473374</v>
      </c>
      <c r="G114" s="16">
        <f t="shared" si="10"/>
        <v>8.4658932456809378E-3</v>
      </c>
      <c r="H114" s="15"/>
    </row>
    <row r="115" spans="1:8" x14ac:dyDescent="0.25">
      <c r="A115">
        <f t="shared" si="11"/>
        <v>20.999999999999957</v>
      </c>
      <c r="B115">
        <f t="shared" si="7"/>
        <v>22.101104318004168</v>
      </c>
      <c r="C115">
        <f t="shared" si="6"/>
        <v>2.0361890116660302</v>
      </c>
      <c r="D115">
        <f>PI()*(A115*10^-6)^2/4</f>
        <v>3.4636059005827319E-10</v>
      </c>
      <c r="E115">
        <f t="shared" si="8"/>
        <v>7.0525562755081837E-10</v>
      </c>
      <c r="F115" s="14">
        <f t="shared" si="9"/>
        <v>12349698.584496416</v>
      </c>
      <c r="G115" s="16">
        <f t="shared" si="10"/>
        <v>8.7096944252724739E-3</v>
      </c>
      <c r="H115" s="15"/>
    </row>
    <row r="116" spans="1:8" x14ac:dyDescent="0.25">
      <c r="A116">
        <f t="shared" si="11"/>
        <v>21.199999999999957</v>
      </c>
      <c r="B116">
        <f t="shared" si="7"/>
        <v>22.311591025794687</v>
      </c>
      <c r="C116">
        <f t="shared" si="6"/>
        <v>2.0721319294685041</v>
      </c>
      <c r="D116">
        <f>PI()*(A116*10^-6)^2/4</f>
        <v>3.5298935055734772E-10</v>
      </c>
      <c r="E116">
        <f t="shared" si="8"/>
        <v>7.3144050405223112E-10</v>
      </c>
      <c r="F116" s="14">
        <f t="shared" si="9"/>
        <v>12233737.261317935</v>
      </c>
      <c r="G116" s="16">
        <f t="shared" si="10"/>
        <v>8.9482509488609512E-3</v>
      </c>
      <c r="H116" s="15"/>
    </row>
    <row r="117" spans="1:8" x14ac:dyDescent="0.25">
      <c r="A117">
        <f t="shared" si="11"/>
        <v>21.399999999999956</v>
      </c>
      <c r="B117">
        <f t="shared" si="7"/>
        <v>22.522077733585203</v>
      </c>
      <c r="C117">
        <f t="shared" si="6"/>
        <v>2.1046127642620576</v>
      </c>
      <c r="D117">
        <f>PI()*(A117*10^-6)^2/4</f>
        <v>3.5968094290949385E-10</v>
      </c>
      <c r="E117">
        <f t="shared" si="8"/>
        <v>7.5698910350913312E-10</v>
      </c>
      <c r="F117" s="14">
        <f t="shared" si="9"/>
        <v>12119933.40522044</v>
      </c>
      <c r="G117" s="16">
        <f t="shared" si="10"/>
        <v>9.1746575230082159E-3</v>
      </c>
      <c r="H117" s="15"/>
    </row>
    <row r="118" spans="1:8" x14ac:dyDescent="0.25">
      <c r="A118">
        <f t="shared" si="11"/>
        <v>21.599999999999955</v>
      </c>
      <c r="B118">
        <f t="shared" si="7"/>
        <v>22.732564441375718</v>
      </c>
      <c r="C118">
        <f t="shared" si="6"/>
        <v>2.1322799442121516</v>
      </c>
      <c r="D118">
        <f>PI()*(A118*10^-6)^2/4</f>
        <v>3.6643536711471201E-10</v>
      </c>
      <c r="E118">
        <f t="shared" si="8"/>
        <v>7.8134278414871742E-10</v>
      </c>
      <c r="F118" s="14">
        <f t="shared" si="9"/>
        <v>12008227.361021806</v>
      </c>
      <c r="G118" s="16">
        <f t="shared" si="10"/>
        <v>9.3825417989515832E-3</v>
      </c>
      <c r="H118" s="15"/>
    </row>
    <row r="119" spans="1:8" x14ac:dyDescent="0.25">
      <c r="A119">
        <f t="shared" si="11"/>
        <v>21.799999999999955</v>
      </c>
      <c r="B119">
        <f t="shared" si="7"/>
        <v>22.943051149166234</v>
      </c>
      <c r="C119">
        <f t="shared" si="6"/>
        <v>2.1540148690830079</v>
      </c>
      <c r="D119">
        <f>PI()*(A119*10^-6)^2/4</f>
        <v>3.7325262317300177E-10</v>
      </c>
      <c r="E119">
        <f t="shared" si="8"/>
        <v>8.0399170023888268E-10</v>
      </c>
      <c r="F119" s="14">
        <f t="shared" si="9"/>
        <v>11898561.652804008</v>
      </c>
      <c r="G119" s="16">
        <f t="shared" si="10"/>
        <v>9.5663448136350648E-3</v>
      </c>
      <c r="H119" s="15"/>
    </row>
    <row r="120" spans="1:8" x14ac:dyDescent="0.25">
      <c r="A120">
        <f t="shared" si="11"/>
        <v>21.999999999999954</v>
      </c>
      <c r="B120">
        <f t="shared" si="7"/>
        <v>23.153537856956749</v>
      </c>
      <c r="C120">
        <f t="shared" si="6"/>
        <v>2.1689758810381567</v>
      </c>
      <c r="D120">
        <f>PI()*(A120*10^-6)^2/4</f>
        <v>3.8013271108436335E-10</v>
      </c>
      <c r="E120">
        <f t="shared" si="8"/>
        <v>8.2449868193563015E-10</v>
      </c>
      <c r="F120" s="14">
        <f t="shared" si="9"/>
        <v>11790880.885297339</v>
      </c>
      <c r="G120" s="16">
        <f t="shared" si="10"/>
        <v>9.7215657487876722E-3</v>
      </c>
      <c r="H120" s="15"/>
    </row>
    <row r="121" spans="1:8" x14ac:dyDescent="0.25">
      <c r="A121">
        <f t="shared" si="11"/>
        <v>22.199999999999953</v>
      </c>
      <c r="B121">
        <f t="shared" si="7"/>
        <v>23.364024564747265</v>
      </c>
      <c r="C121">
        <f t="shared" si="6"/>
        <v>2.1766295743620856</v>
      </c>
      <c r="D121">
        <f>PI()*(A121*10^-6)^2/4</f>
        <v>3.870756308487968E-10</v>
      </c>
      <c r="E121">
        <f t="shared" si="8"/>
        <v>8.4252026562035231E-10</v>
      </c>
      <c r="F121" s="14">
        <f t="shared" si="9"/>
        <v>11685131.650572389</v>
      </c>
      <c r="G121" s="16">
        <f t="shared" si="10"/>
        <v>9.8449602220490352E-3</v>
      </c>
      <c r="H121" s="15"/>
    </row>
    <row r="122" spans="1:8" x14ac:dyDescent="0.25">
      <c r="A122">
        <f t="shared" si="11"/>
        <v>22.399999999999952</v>
      </c>
      <c r="B122">
        <f t="shared" si="7"/>
        <v>23.57451127253778</v>
      </c>
      <c r="C122">
        <f t="shared" si="6"/>
        <v>2.176768322702836</v>
      </c>
      <c r="D122">
        <f>PI()*(A122*10^-6)^2/4</f>
        <v>3.9408138246630196E-10</v>
      </c>
      <c r="E122">
        <f t="shared" si="8"/>
        <v>8.5782386991958689E-10</v>
      </c>
      <c r="F122" s="14">
        <f t="shared" si="9"/>
        <v>11581262.439714691</v>
      </c>
      <c r="G122" s="16">
        <f t="shared" si="10"/>
        <v>9.9346833645904131E-3</v>
      </c>
      <c r="H122" s="15"/>
    </row>
    <row r="123" spans="1:8" x14ac:dyDescent="0.25">
      <c r="A123">
        <f t="shared" si="11"/>
        <v>22.599999999999952</v>
      </c>
      <c r="B123">
        <f t="shared" si="7"/>
        <v>23.784997980328296</v>
      </c>
      <c r="C123">
        <f t="shared" si="6"/>
        <v>2.1695135091288993</v>
      </c>
      <c r="D123">
        <f>PI()*(A123*10^-6)^2/4</f>
        <v>4.0114996593687888E-10</v>
      </c>
      <c r="E123">
        <f t="shared" si="8"/>
        <v>8.7030027028665649E-10</v>
      </c>
      <c r="F123" s="14">
        <f t="shared" si="9"/>
        <v>11479223.559158314</v>
      </c>
      <c r="G123" s="16">
        <f t="shared" si="10"/>
        <v>9.9903713662164353E-3</v>
      </c>
      <c r="H123" s="15"/>
    </row>
    <row r="124" spans="1:8" x14ac:dyDescent="0.25">
      <c r="A124">
        <f t="shared" si="11"/>
        <v>22.799999999999951</v>
      </c>
      <c r="B124">
        <f t="shared" si="7"/>
        <v>23.995484688118811</v>
      </c>
      <c r="C124">
        <f t="shared" si="6"/>
        <v>2.1553045630294863</v>
      </c>
      <c r="D124">
        <f>PI()*(A124*10^-6)^2/4</f>
        <v>4.0828138126052777E-10</v>
      </c>
      <c r="E124">
        <f t="shared" si="8"/>
        <v>8.7997072403079686E-10</v>
      </c>
      <c r="F124" s="14">
        <f t="shared" si="9"/>
        <v>11378967.051417276</v>
      </c>
      <c r="G124" s="16">
        <f t="shared" si="10"/>
        <v>1.0013157874958243E-2</v>
      </c>
      <c r="H124" s="15"/>
    </row>
    <row r="125" spans="1:8" x14ac:dyDescent="0.25">
      <c r="A125">
        <f t="shared" si="11"/>
        <v>22.99999999999995</v>
      </c>
      <c r="B125">
        <f t="shared" si="7"/>
        <v>24.20597139590933</v>
      </c>
      <c r="C125">
        <f t="shared" si="6"/>
        <v>2.1348745122136408</v>
      </c>
      <c r="D125">
        <f>PI()*(A125*10^-6)^2/4</f>
        <v>4.1547562843724832E-10</v>
      </c>
      <c r="E125">
        <f t="shared" si="8"/>
        <v>8.8698832959662637E-10</v>
      </c>
      <c r="F125" s="14">
        <f t="shared" si="9"/>
        <v>11280446.619920338</v>
      </c>
      <c r="G125" s="16">
        <f t="shared" si="10"/>
        <v>1.000562450450705E-2</v>
      </c>
      <c r="H125" s="15"/>
    </row>
    <row r="126" spans="1:8" x14ac:dyDescent="0.25">
      <c r="A126">
        <f t="shared" si="11"/>
        <v>23.19999999999995</v>
      </c>
      <c r="B126">
        <f t="shared" si="7"/>
        <v>24.416458103699842</v>
      </c>
      <c r="C126">
        <f t="shared" si="6"/>
        <v>2.109213323039981</v>
      </c>
      <c r="D126">
        <f>PI()*(A126*10^-6)^2/4</f>
        <v>4.2273270746704059E-10</v>
      </c>
      <c r="E126">
        <f t="shared" si="8"/>
        <v>8.9163345867424481E-10</v>
      </c>
      <c r="F126" s="14"/>
      <c r="G126" s="16"/>
      <c r="H126" s="15"/>
    </row>
  </sheetData>
  <printOptions gridLines="1" gridLinesSet="0"/>
  <pageMargins left="0.75" right="0.75" top="1" bottom="1" header="0.5" footer="0.5"/>
  <headerFooter alignWithMargins="0">
    <oddHeader>&amp;A</oddHeader>
    <oddFooter>Page &amp;P</oddFooter>
  </headerFooter>
  <ignoredErrors>
    <ignoredError sqref="F8 F9:F1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first example</vt:lpstr>
      <vt:lpstr>n'=0</vt:lpstr>
      <vt:lpstr>n'=0 plot</vt:lpstr>
      <vt:lpstr>n' var</vt:lpstr>
      <vt:lpstr>n' plot</vt:lpstr>
      <vt:lpstr>n var</vt:lpstr>
      <vt:lpstr>wavelength var </vt:lpstr>
      <vt:lpstr>alpha</vt:lpstr>
      <vt:lpstr>beam c</vt:lpstr>
      <vt:lpstr>Sheet10</vt:lpstr>
      <vt:lpstr>Sheet11</vt:lpstr>
      <vt:lpstr>Sheet12</vt:lpstr>
      <vt:lpstr>Sheet13</vt:lpstr>
      <vt:lpstr>Sheet14</vt:lpstr>
      <vt:lpstr>Sheet15</vt:lpstr>
      <vt:lpstr>Sheet16</vt:lpstr>
      <vt:lpstr>'n'' plot'!Print_Area</vt:lpstr>
      <vt:lpstr>'n''=0 plot'!Print_Area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Collin Roesler</dc:creator>
  <cp:keywords/>
  <dc:description/>
  <cp:lastModifiedBy>Collin Roesler</cp:lastModifiedBy>
  <dcterms:created xsi:type="dcterms:W3CDTF">2015-07-21T14:23:18Z</dcterms:created>
  <dcterms:modified xsi:type="dcterms:W3CDTF">2015-07-27T03:10:06Z</dcterms:modified>
</cp:coreProperties>
</file>