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nils/Documents/UMaine/Lab/NAAMES/IFCB/"/>
    </mc:Choice>
  </mc:AlternateContent>
  <bookViews>
    <workbookView xWindow="16800" yWindow="460" windowWidth="16800" windowHeight="20460" tabRatio="500" activeTab="1"/>
  </bookViews>
  <sheets>
    <sheet name="Template" sheetId="1" r:id="rId1"/>
    <sheet name="Log" sheetId="2" r:id="rId2"/>
    <sheet name="Plots" sheetId="3" r:id="rId3"/>
  </sheets>
  <definedNames>
    <definedName name="_xlnm.Print_Area" localSheetId="0">Template!$A$1:$K$26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3" l="1"/>
  <c r="D65" i="3"/>
  <c r="D64" i="3"/>
  <c r="D63" i="3"/>
  <c r="D62" i="3"/>
  <c r="D61" i="3"/>
  <c r="D60" i="3"/>
  <c r="D59" i="3"/>
  <c r="C65" i="3"/>
  <c r="C64" i="3"/>
  <c r="C63" i="3"/>
  <c r="C62" i="3"/>
  <c r="C61" i="3"/>
  <c r="C60" i="3"/>
  <c r="C59" i="3"/>
  <c r="B63" i="3"/>
  <c r="B64" i="3"/>
  <c r="B65" i="3"/>
  <c r="B62" i="3"/>
  <c r="B60" i="3"/>
  <c r="B61" i="3"/>
  <c r="B59" i="3"/>
  <c r="E60" i="3"/>
  <c r="E61" i="3"/>
  <c r="E62" i="3"/>
  <c r="E63" i="3"/>
  <c r="E64" i="3"/>
  <c r="E65" i="3"/>
  <c r="E59" i="3"/>
  <c r="S113" i="2"/>
  <c r="T113" i="2"/>
  <c r="S112" i="2"/>
  <c r="T112" i="2"/>
  <c r="S111" i="2"/>
  <c r="T111" i="2"/>
  <c r="S110" i="2"/>
  <c r="T110" i="2"/>
  <c r="S106" i="2"/>
  <c r="T106" i="2"/>
  <c r="S105" i="2"/>
  <c r="T105" i="2"/>
  <c r="S104" i="2"/>
  <c r="T104" i="2"/>
  <c r="S103" i="2"/>
  <c r="T103" i="2"/>
  <c r="D55" i="3"/>
  <c r="D56" i="3"/>
  <c r="D57" i="3"/>
  <c r="D54" i="3"/>
  <c r="D51" i="3"/>
  <c r="D52" i="3"/>
  <c r="D53" i="3"/>
  <c r="D50" i="3"/>
  <c r="C55" i="3"/>
  <c r="C56" i="3"/>
  <c r="C57" i="3"/>
  <c r="C54" i="3"/>
  <c r="C51" i="3"/>
  <c r="C52" i="3"/>
  <c r="C53" i="3"/>
  <c r="C50" i="3"/>
  <c r="B55" i="3"/>
  <c r="B56" i="3"/>
  <c r="B57" i="3"/>
  <c r="B54" i="3"/>
  <c r="B51" i="3"/>
  <c r="B52" i="3"/>
  <c r="B53" i="3"/>
  <c r="B50" i="3"/>
  <c r="E51" i="3"/>
  <c r="E52" i="3"/>
  <c r="E53" i="3"/>
  <c r="E54" i="3"/>
  <c r="E55" i="3"/>
  <c r="E56" i="3"/>
  <c r="E57" i="3"/>
  <c r="E50" i="3"/>
  <c r="S101" i="2"/>
  <c r="T101" i="2"/>
  <c r="S100" i="2"/>
  <c r="T100" i="2"/>
  <c r="S99" i="2"/>
  <c r="T99" i="2"/>
  <c r="S98" i="2"/>
  <c r="T98" i="2"/>
  <c r="S94" i="2"/>
  <c r="T94" i="2"/>
  <c r="S93" i="2"/>
  <c r="T93" i="2"/>
  <c r="S92" i="2"/>
  <c r="T92" i="2"/>
  <c r="S91" i="2"/>
  <c r="T91" i="2"/>
  <c r="D43" i="3"/>
  <c r="D44" i="3"/>
  <c r="D45" i="3"/>
  <c r="D46" i="3"/>
  <c r="D47" i="3"/>
  <c r="D48" i="3"/>
  <c r="D49" i="3"/>
  <c r="D42" i="3"/>
  <c r="C43" i="3"/>
  <c r="C44" i="3"/>
  <c r="C45" i="3"/>
  <c r="C46" i="3"/>
  <c r="C47" i="3"/>
  <c r="C48" i="3"/>
  <c r="C49" i="3"/>
  <c r="C42" i="3"/>
  <c r="B43" i="3"/>
  <c r="B44" i="3"/>
  <c r="B45" i="3"/>
  <c r="B46" i="3"/>
  <c r="B47" i="3"/>
  <c r="B48" i="3"/>
  <c r="B49" i="3"/>
  <c r="B42" i="3"/>
  <c r="E43" i="3"/>
  <c r="E44" i="3"/>
  <c r="E45" i="3"/>
  <c r="E46" i="3"/>
  <c r="E47" i="3"/>
  <c r="E48" i="3"/>
  <c r="E49" i="3"/>
  <c r="E42" i="3"/>
  <c r="S87" i="2"/>
  <c r="T87" i="2"/>
  <c r="S86" i="2"/>
  <c r="T86" i="2"/>
  <c r="S85" i="2"/>
  <c r="T85" i="2"/>
  <c r="S84" i="2"/>
  <c r="T84" i="2"/>
  <c r="S83" i="2"/>
  <c r="T83" i="2"/>
  <c r="S82" i="2"/>
  <c r="T82" i="2"/>
  <c r="S81" i="2"/>
  <c r="T81" i="2"/>
  <c r="S80" i="2"/>
  <c r="T80" i="2"/>
  <c r="D35" i="3"/>
  <c r="D41" i="3"/>
  <c r="D40" i="3"/>
  <c r="D39" i="3"/>
  <c r="D38" i="3"/>
  <c r="D37" i="3"/>
  <c r="D36" i="3"/>
  <c r="D34" i="3"/>
  <c r="C41" i="3"/>
  <c r="C40" i="3"/>
  <c r="C39" i="3"/>
  <c r="C38" i="3"/>
  <c r="C37" i="3"/>
  <c r="C36" i="3"/>
  <c r="C35" i="3"/>
  <c r="C34" i="3"/>
  <c r="B41" i="3"/>
  <c r="B40" i="3"/>
  <c r="B39" i="3"/>
  <c r="B38" i="3"/>
  <c r="B37" i="3"/>
  <c r="B35" i="3"/>
  <c r="B36" i="3"/>
  <c r="B34" i="3"/>
  <c r="E35" i="3"/>
  <c r="E36" i="3"/>
  <c r="E37" i="3"/>
  <c r="E38" i="3"/>
  <c r="E39" i="3"/>
  <c r="E40" i="3"/>
  <c r="E41" i="3"/>
  <c r="E34" i="3"/>
  <c r="T79" i="2"/>
  <c r="T72" i="2"/>
  <c r="S72" i="2"/>
  <c r="S79" i="2"/>
  <c r="S78" i="2"/>
  <c r="T78" i="2"/>
  <c r="S76" i="2"/>
  <c r="T76" i="2"/>
  <c r="S74" i="2"/>
  <c r="T74" i="2"/>
  <c r="S73" i="2"/>
  <c r="T73" i="2"/>
  <c r="S70" i="2"/>
  <c r="T70" i="2"/>
  <c r="S69" i="2"/>
  <c r="T69" i="2"/>
  <c r="S68" i="2"/>
  <c r="T68" i="2"/>
  <c r="S67" i="2"/>
  <c r="T67" i="2"/>
  <c r="S66" i="2"/>
  <c r="T66" i="2"/>
  <c r="S65" i="2"/>
  <c r="T65" i="2"/>
  <c r="D33" i="3"/>
  <c r="D32" i="3"/>
  <c r="D31" i="3"/>
  <c r="D27" i="3"/>
  <c r="D28" i="3"/>
  <c r="D29" i="3"/>
  <c r="D30" i="3"/>
  <c r="D26" i="3"/>
  <c r="T63" i="2"/>
  <c r="C33" i="3"/>
  <c r="T61" i="2"/>
  <c r="C32" i="3"/>
  <c r="T59" i="2"/>
  <c r="C31" i="3"/>
  <c r="T57" i="2"/>
  <c r="C30" i="3"/>
  <c r="T56" i="2"/>
  <c r="C29" i="3"/>
  <c r="T55" i="2"/>
  <c r="C28" i="3"/>
  <c r="T54" i="2"/>
  <c r="C27" i="3"/>
  <c r="T53" i="2"/>
  <c r="C26" i="3"/>
  <c r="B33" i="3"/>
  <c r="B32" i="3"/>
  <c r="B31" i="3"/>
  <c r="B27" i="3"/>
  <c r="B28" i="3"/>
  <c r="B29" i="3"/>
  <c r="B30" i="3"/>
  <c r="B26" i="3"/>
  <c r="E27" i="3"/>
  <c r="E28" i="3"/>
  <c r="E29" i="3"/>
  <c r="E30" i="3"/>
  <c r="E31" i="3"/>
  <c r="E32" i="3"/>
  <c r="E33" i="3"/>
  <c r="E26" i="3"/>
  <c r="S55" i="2"/>
  <c r="S56" i="2"/>
  <c r="S57" i="2"/>
  <c r="S59" i="2"/>
  <c r="S61" i="2"/>
  <c r="S63" i="2"/>
  <c r="S54" i="2"/>
  <c r="S53" i="2"/>
  <c r="D21" i="3"/>
  <c r="D22" i="3"/>
  <c r="D23" i="3"/>
  <c r="D24" i="3"/>
  <c r="D25" i="3"/>
  <c r="D20" i="3"/>
  <c r="D19" i="3"/>
  <c r="D18" i="3"/>
  <c r="T48" i="2"/>
  <c r="C21" i="3"/>
  <c r="T49" i="2"/>
  <c r="C22" i="3"/>
  <c r="T50" i="2"/>
  <c r="C23" i="3"/>
  <c r="T51" i="2"/>
  <c r="C24" i="3"/>
  <c r="T52" i="2"/>
  <c r="C25" i="3"/>
  <c r="T47" i="2"/>
  <c r="C20" i="3"/>
  <c r="T43" i="2"/>
  <c r="C19" i="3"/>
  <c r="T42" i="2"/>
  <c r="C18" i="3"/>
  <c r="B21" i="3"/>
  <c r="B22" i="3"/>
  <c r="B23" i="3"/>
  <c r="B24" i="3"/>
  <c r="B25" i="3"/>
  <c r="B20" i="3"/>
  <c r="E25" i="3"/>
  <c r="B19" i="3"/>
  <c r="B18" i="3"/>
  <c r="E24" i="3"/>
  <c r="E23" i="3"/>
  <c r="E22" i="3"/>
  <c r="E21" i="3"/>
  <c r="E20" i="3"/>
  <c r="E19" i="3"/>
  <c r="E18" i="3"/>
  <c r="S43" i="2"/>
  <c r="S47" i="2"/>
  <c r="S48" i="2"/>
  <c r="S49" i="2"/>
  <c r="S50" i="2"/>
  <c r="S51" i="2"/>
  <c r="S52" i="2"/>
  <c r="S42" i="2"/>
  <c r="T38" i="2"/>
  <c r="S38" i="2"/>
  <c r="T28" i="2"/>
  <c r="S28" i="2"/>
  <c r="S26" i="2"/>
  <c r="S27" i="2"/>
  <c r="S32" i="2"/>
  <c r="S36" i="2"/>
  <c r="S37" i="2"/>
  <c r="T26" i="2"/>
  <c r="T27" i="2"/>
  <c r="T32" i="2"/>
  <c r="T36" i="2"/>
  <c r="T37" i="2"/>
  <c r="S25" i="2"/>
  <c r="T25" i="2"/>
  <c r="P9" i="3"/>
  <c r="P8" i="3"/>
  <c r="T20" i="2"/>
  <c r="T21" i="2"/>
  <c r="Q8" i="3"/>
  <c r="Q10" i="3"/>
  <c r="P10" i="3"/>
  <c r="R10" i="3"/>
  <c r="T9" i="2"/>
  <c r="T10" i="2"/>
  <c r="Q3" i="3"/>
  <c r="Q5" i="3"/>
  <c r="P3" i="3"/>
  <c r="P4" i="3"/>
  <c r="P5" i="3"/>
  <c r="R5" i="3"/>
  <c r="T24" i="2"/>
  <c r="T23" i="2"/>
  <c r="T22" i="2"/>
  <c r="T11" i="2"/>
  <c r="T12" i="2"/>
  <c r="T13" i="2"/>
  <c r="S3" i="2"/>
  <c r="S4" i="2"/>
  <c r="S5" i="2"/>
  <c r="S6" i="2"/>
  <c r="S7" i="2"/>
  <c r="S8" i="2"/>
  <c r="S9" i="2"/>
  <c r="S10" i="2"/>
  <c r="S14" i="2"/>
  <c r="S15" i="2"/>
  <c r="S16" i="2"/>
  <c r="S17" i="2"/>
  <c r="S18" i="2"/>
  <c r="S19" i="2"/>
  <c r="S20" i="2"/>
  <c r="S21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T14" i="2"/>
  <c r="C10" i="3"/>
  <c r="E10" i="3"/>
  <c r="T15" i="2"/>
  <c r="C11" i="3"/>
  <c r="E11" i="3"/>
  <c r="T16" i="2"/>
  <c r="C12" i="3"/>
  <c r="E12" i="3"/>
  <c r="T17" i="2"/>
  <c r="C13" i="3"/>
  <c r="E13" i="3"/>
  <c r="T18" i="2"/>
  <c r="C14" i="3"/>
  <c r="E14" i="3"/>
  <c r="T19" i="2"/>
  <c r="C15" i="3"/>
  <c r="E15" i="3"/>
  <c r="C16" i="3"/>
  <c r="E16" i="3"/>
  <c r="C17" i="3"/>
  <c r="E17" i="3"/>
  <c r="B17" i="3"/>
  <c r="B10" i="3"/>
  <c r="B11" i="3"/>
  <c r="B12" i="3"/>
  <c r="B13" i="3"/>
  <c r="B14" i="3"/>
  <c r="B15" i="3"/>
  <c r="B16" i="3"/>
  <c r="B3" i="3"/>
  <c r="B4" i="3"/>
  <c r="B5" i="3"/>
  <c r="B6" i="3"/>
  <c r="B7" i="3"/>
  <c r="B8" i="3"/>
  <c r="B9" i="3"/>
  <c r="B2" i="3"/>
  <c r="T4" i="2"/>
  <c r="C3" i="3"/>
  <c r="E3" i="3"/>
  <c r="T5" i="2"/>
  <c r="C4" i="3"/>
  <c r="E4" i="3"/>
  <c r="T6" i="2"/>
  <c r="C5" i="3"/>
  <c r="E5" i="3"/>
  <c r="T7" i="2"/>
  <c r="C6" i="3"/>
  <c r="E6" i="3"/>
  <c r="T8" i="2"/>
  <c r="C7" i="3"/>
  <c r="E7" i="3"/>
  <c r="C8" i="3"/>
  <c r="E8" i="3"/>
  <c r="C9" i="3"/>
  <c r="E9" i="3"/>
  <c r="T3" i="2"/>
  <c r="C2" i="3"/>
  <c r="E2" i="3"/>
</calcChain>
</file>

<file path=xl/comments1.xml><?xml version="1.0" encoding="utf-8"?>
<comments xmlns="http://schemas.openxmlformats.org/spreadsheetml/2006/main">
  <authors>
    <author>Nils</author>
  </authors>
  <commentList>
    <comment ref="R5" authorId="0">
      <text>
        <r>
          <rPr>
            <b/>
            <sz val="10"/>
            <color indexed="81"/>
            <rFont val="Calibri"/>
          </rPr>
          <t>Nils:</t>
        </r>
        <r>
          <rPr>
            <sz val="10"/>
            <color indexed="81"/>
            <rFont val="Calibri"/>
          </rPr>
          <t xml:space="preserve">
Should be 1</t>
        </r>
      </text>
    </comment>
    <comment ref="R10" authorId="0">
      <text>
        <r>
          <rPr>
            <b/>
            <sz val="10"/>
            <color indexed="81"/>
            <rFont val="Calibri"/>
          </rPr>
          <t>Nils:</t>
        </r>
        <r>
          <rPr>
            <sz val="10"/>
            <color indexed="81"/>
            <rFont val="Calibri"/>
          </rPr>
          <t xml:space="preserve">
Should be one</t>
        </r>
      </text>
    </comment>
  </commentList>
</comments>
</file>

<file path=xl/sharedStrings.xml><?xml version="1.0" encoding="utf-8"?>
<sst xmlns="http://schemas.openxmlformats.org/spreadsheetml/2006/main" count="831" uniqueCount="216">
  <si>
    <t>YYYY</t>
  </si>
  <si>
    <t>MM</t>
  </si>
  <si>
    <t>DD</t>
  </si>
  <si>
    <t>Station</t>
  </si>
  <si>
    <t>Cast</t>
  </si>
  <si>
    <t>Investigator</t>
  </si>
  <si>
    <t>Minute</t>
  </si>
  <si>
    <t>Latitude</t>
  </si>
  <si>
    <t>Longitude</t>
  </si>
  <si>
    <t>Bottles</t>
  </si>
  <si>
    <t>#</t>
  </si>
  <si>
    <t>Hour (UTC)</t>
  </si>
  <si>
    <t>NAAMES
Cruise AT32
Ship R/V Atlantis</t>
  </si>
  <si>
    <t>Bottle #</t>
  </si>
  <si>
    <t>Filtered</t>
  </si>
  <si>
    <t>Concentrated</t>
  </si>
  <si>
    <t>Volume (mL)</t>
  </si>
  <si>
    <t>Concentratº
Factor</t>
  </si>
  <si>
    <t>☐ Day</t>
  </si>
  <si>
    <t>☐ Night</t>
  </si>
  <si>
    <t>Bottom</t>
  </si>
  <si>
    <t>Speed</t>
  </si>
  <si>
    <t>Direction</t>
  </si>
  <si>
    <t>Max profile</t>
  </si>
  <si>
    <t>CTD-Rosette reference file</t>
  </si>
  <si>
    <t>Depth (dBar)</t>
  </si>
  <si>
    <t>Wind (knots)</t>
  </si>
  <si>
    <t>Sea state
(bft)</t>
  </si>
  <si>
    <t>IFCB file</t>
  </si>
  <si>
    <t>Depth</t>
  </si>
  <si>
    <t>IFCB Bottles</t>
  </si>
  <si>
    <t>Date &amp; Time (UTC)</t>
  </si>
  <si>
    <t>Day or Night</t>
  </si>
  <si>
    <t>Sea state (bft)</t>
  </si>
  <si>
    <t>Wind speed (knots)</t>
  </si>
  <si>
    <t>Depth bottom (m)</t>
  </si>
  <si>
    <t>CTD filename</t>
  </si>
  <si>
    <t>Latitude (north)</t>
  </si>
  <si>
    <t>Longitude (west)</t>
  </si>
  <si>
    <t>51º 2.826</t>
  </si>
  <si>
    <t>43º 37.307</t>
  </si>
  <si>
    <t>Emmanuel &amp; Nils</t>
  </si>
  <si>
    <t>Day</t>
  </si>
  <si>
    <t>Sampling conditions</t>
  </si>
  <si>
    <t>CTD Rosette informations</t>
  </si>
  <si>
    <t>niskin #</t>
  </si>
  <si>
    <t>bottle #</t>
  </si>
  <si>
    <t>intended depth (m)</t>
  </si>
  <si>
    <t>Concentration factor</t>
  </si>
  <si>
    <t>13 &amp; 12</t>
  </si>
  <si>
    <t>Volume filtered (mL)</t>
  </si>
  <si>
    <t>uncertainty of volume filtered (mL)</t>
  </si>
  <si>
    <t># ROI</t>
  </si>
  <si>
    <t>AT32003</t>
  </si>
  <si>
    <t>AT32004</t>
  </si>
  <si>
    <t>IFCB filename</t>
  </si>
  <si>
    <t>D20151112T164441_IFCB107</t>
  </si>
  <si>
    <t>D20151112T171051_IFCB107</t>
  </si>
  <si>
    <t>54º 6.381</t>
  </si>
  <si>
    <t>40º 10.992</t>
  </si>
  <si>
    <t>D20151112T174340_IFCB107</t>
  </si>
  <si>
    <t>D20151112T181014_IFCB107</t>
  </si>
  <si>
    <t>D20151112T183934_IFCB107</t>
  </si>
  <si>
    <t>D20151112T190934_IFCB107</t>
  </si>
  <si>
    <t>D20151112T192127_IFCB107</t>
  </si>
  <si>
    <t>D20151112T203330_IFCB107</t>
  </si>
  <si>
    <t>D20151114T154138_IFCB107</t>
  </si>
  <si>
    <t>D20151114T160843_IFCB107</t>
  </si>
  <si>
    <t>D20151114T164016_IFCB107</t>
  </si>
  <si>
    <t>D20151114T170539_IFCB107</t>
  </si>
  <si>
    <t>D20151114T174811_IFCB107</t>
  </si>
  <si>
    <t>D20151114T185017_IFCB107</t>
  </si>
  <si>
    <t>D20151114T192649_IFCB107</t>
  </si>
  <si>
    <t>#ROI/[factor]</t>
  </si>
  <si>
    <t>[factor]</t>
  </si>
  <si>
    <t>depth intended</t>
  </si>
  <si>
    <t>Volume concentrated (mL)</t>
  </si>
  <si>
    <t>uncertainty of volume concentrated (mL)</t>
  </si>
  <si>
    <t>51º 2.827</t>
  </si>
  <si>
    <t>43º 37.308</t>
  </si>
  <si>
    <t>51º 2.828</t>
  </si>
  <si>
    <t>43º 37.309</t>
  </si>
  <si>
    <t>51º 2.829</t>
  </si>
  <si>
    <t>43º 37.310</t>
  </si>
  <si>
    <t>inline</t>
  </si>
  <si>
    <t>NaN</t>
  </si>
  <si>
    <t>boat intake</t>
  </si>
  <si>
    <t>Boat intake</t>
  </si>
  <si>
    <t>D20151112T130259_IFCB107</t>
  </si>
  <si>
    <t>D20151112T132639_IFCB107</t>
  </si>
  <si>
    <t>D20151112T141513_IFCB107</t>
  </si>
  <si>
    <t>D20151114T125222_IFCB107</t>
  </si>
  <si>
    <t>D20151114T131602_IFCB107</t>
  </si>
  <si>
    <t>D20151114T133942_IFCB107</t>
  </si>
  <si>
    <t>Station 1</t>
  </si>
  <si>
    <t>Niskin average 5-10 m</t>
  </si>
  <si>
    <t>Station 2</t>
  </si>
  <si>
    <t>Boat intake vs Concentrated sample</t>
  </si>
  <si>
    <t>51º 8.427</t>
  </si>
  <si>
    <t>40º 3.464</t>
  </si>
  <si>
    <t>AT32011</t>
  </si>
  <si>
    <t>AT32014</t>
  </si>
  <si>
    <t>18 &amp; 17</t>
  </si>
  <si>
    <t>20 &amp; 21</t>
  </si>
  <si>
    <t>D20151116T153239_IFCB107</t>
  </si>
  <si>
    <t>D20151116T155854_IFCB107</t>
  </si>
  <si>
    <t>D20151116T170626_IFCB107</t>
  </si>
  <si>
    <t>D20151116T173155_IFCB107</t>
  </si>
  <si>
    <t>D20151116T175724_IFCB107</t>
  </si>
  <si>
    <t>D20151116T183115_IFCB107</t>
  </si>
  <si>
    <t>D20151116T185644_IFCB107</t>
  </si>
  <si>
    <t>D20151116T192213_IFCB107</t>
  </si>
  <si>
    <t>46º 11.993</t>
  </si>
  <si>
    <t>37º 52.060</t>
  </si>
  <si>
    <t>19 &amp; 20</t>
  </si>
  <si>
    <t>D20151118T163724_IFCB107</t>
  </si>
  <si>
    <t>D20151118T155740_IFCB107</t>
  </si>
  <si>
    <t>D20151118T143118_IFCB107</t>
  </si>
  <si>
    <t>D20151118T145647_IFCB107</t>
  </si>
  <si>
    <t>D20151118T152216_IFCB107</t>
  </si>
  <si>
    <t>D20151118T170630_IFCB107</t>
  </si>
  <si>
    <t>D20151118T173857_IFCB107</t>
  </si>
  <si>
    <t>D20151118T180650_IFCB107</t>
  </si>
  <si>
    <t>D20151118T184851_IFCB107</t>
  </si>
  <si>
    <t>D20151118T192041_IFCB107</t>
  </si>
  <si>
    <t>D20151118T201704_IFCB107</t>
  </si>
  <si>
    <t>stn #</t>
  </si>
  <si>
    <t>43º 50.302</t>
  </si>
  <si>
    <t>37º 31.020</t>
  </si>
  <si>
    <t>AT32015</t>
  </si>
  <si>
    <t>D20151120T142708_IFCB107</t>
  </si>
  <si>
    <t>D20151120T150411_IFCB107</t>
  </si>
  <si>
    <t>D20151120T155155_IFCB107</t>
  </si>
  <si>
    <t>D20151120T161803_IFCB107</t>
  </si>
  <si>
    <t>D20151120T173801_IFCB107</t>
  </si>
  <si>
    <t>D20151120T132949_IFCB107</t>
  </si>
  <si>
    <t>D20151120T180618_IFCB107</t>
  </si>
  <si>
    <t>D20151120T130102_IFCB107</t>
  </si>
  <si>
    <t>D20151120T183531_IFCB107</t>
  </si>
  <si>
    <t>D20151120T135733_IFCB107</t>
  </si>
  <si>
    <t>D20151120T190709_IFCB107</t>
  </si>
  <si>
    <t>D20151120T123143_IFCB107</t>
  </si>
  <si>
    <t>Note</t>
  </si>
  <si>
    <t>Possible bias from leftover on filter</t>
  </si>
  <si>
    <t>AT32018</t>
  </si>
  <si>
    <t>Night</t>
  </si>
  <si>
    <t>D20151122T120511_IFCB107</t>
  </si>
  <si>
    <t>D20151122T113659_IFCB107</t>
  </si>
  <si>
    <t>D20151122T124609_IFCB107</t>
  </si>
  <si>
    <t>43º13.067</t>
  </si>
  <si>
    <t>40º10.655</t>
  </si>
  <si>
    <t>AT32020</t>
  </si>
  <si>
    <t>D20151122T160811_IFCB107</t>
  </si>
  <si>
    <t>D20151122T163456_IFCB107</t>
  </si>
  <si>
    <t>D20151122T171355_IFCB107</t>
  </si>
  <si>
    <t>D20151122T184107_IFCB107</t>
  </si>
  <si>
    <t>D20151122T201445_IFCB107</t>
  </si>
  <si>
    <t>D20151122T143058_IFCB107</t>
  </si>
  <si>
    <t>D20151122T212939_IFCB107</t>
  </si>
  <si>
    <t>D20151122T152354_IFCB107</t>
  </si>
  <si>
    <t>D20151122T221516_IFCB107</t>
  </si>
  <si>
    <t>D20151122T231631_IFCB107</t>
  </si>
  <si>
    <t>D20151122T181924_IFCB107</t>
  </si>
  <si>
    <t>42º 58.930</t>
  </si>
  <si>
    <t>40º 11.625</t>
  </si>
  <si>
    <t>AT32023</t>
  </si>
  <si>
    <t>bottle is pop at same time than 10 m</t>
  </si>
  <si>
    <t>6b</t>
  </si>
  <si>
    <t>6a</t>
  </si>
  <si>
    <t>40º 30.924</t>
  </si>
  <si>
    <t>40º 27.875</t>
  </si>
  <si>
    <t>AT32026</t>
  </si>
  <si>
    <t>D20151124T151703_IFCB107</t>
  </si>
  <si>
    <t>D20151124T161259_IFCB107</t>
  </si>
  <si>
    <t>D20151124T164140_IFCB107</t>
  </si>
  <si>
    <t>D20151124T171002_IFCB107</t>
  </si>
  <si>
    <t>D20151124T133931_IFCB107</t>
  </si>
  <si>
    <t>D20151124T140608_IFCB107</t>
  </si>
  <si>
    <t>D20151124T143137_IFCB107</t>
  </si>
  <si>
    <t>D20151124T174252_IFCB107</t>
  </si>
  <si>
    <t>D20151124T182125_IFCB107</t>
  </si>
  <si>
    <t>D20151124T184756_IFCB107</t>
  </si>
  <si>
    <t>D20151124T201401_IFCB107</t>
  </si>
  <si>
    <t>7a</t>
  </si>
  <si>
    <t>40º 41.507</t>
  </si>
  <si>
    <t>40º 26.145</t>
  </si>
  <si>
    <t>AT32029</t>
  </si>
  <si>
    <t>D20151125T142050_IFCB107</t>
  </si>
  <si>
    <t>D20151125T144731_IFCB107</t>
  </si>
  <si>
    <t>D20151125T151523_IFCB107</t>
  </si>
  <si>
    <t>D20151125T122200_IFCB107</t>
  </si>
  <si>
    <t>D20151125T124723_IFCB107</t>
  </si>
  <si>
    <t>D20151125T131252_IFCB107</t>
  </si>
  <si>
    <t>D20151125T154749_IFCB107</t>
  </si>
  <si>
    <t>D20151125T171520_IFCB107</t>
  </si>
  <si>
    <t>D20151125T174314_IFCB107</t>
  </si>
  <si>
    <t>D20151125T182246_IFCB107</t>
  </si>
  <si>
    <t>D20151125T134649_IFCB107</t>
  </si>
  <si>
    <t>7b</t>
  </si>
  <si>
    <t>43º 14.76</t>
  </si>
  <si>
    <t>40º 11.61</t>
  </si>
  <si>
    <t>D20151123T150221_IFCB107</t>
  </si>
  <si>
    <t>D20151123T155636_IFCB107</t>
  </si>
  <si>
    <t>D20151123T165826_IFCB107</t>
  </si>
  <si>
    <t>D20151123T172355_IFCB107</t>
  </si>
  <si>
    <t>D20151123T175931_IFCB107</t>
  </si>
  <si>
    <t>D20151123T190532_IFCB107</t>
  </si>
  <si>
    <t>D20151123T205620_IFCB107</t>
  </si>
  <si>
    <t>D20151123T214303_IFCB107</t>
  </si>
  <si>
    <t>D20151123T130855_IFCB107</t>
  </si>
  <si>
    <t>D20151123T140111_IFCB107</t>
  </si>
  <si>
    <t>D20151123T142640_IFCB107</t>
  </si>
  <si>
    <t>D20151114T181437_IFCB107</t>
  </si>
  <si>
    <t>D20151116T162423_IFCB107</t>
  </si>
  <si>
    <t>D20151124T154507_IFCB107</t>
  </si>
  <si>
    <t>D20151122T131757_IFCB107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</si>
</sst>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22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6"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27" formatCode="dd/mm/yy\ hh:mm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Station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Plots!$E$2:$E$9</c:f>
              <c:numCache>
                <c:formatCode>0</c:formatCode>
                <c:ptCount val="8"/>
                <c:pt idx="0">
                  <c:v>2.838</c:v>
                </c:pt>
                <c:pt idx="1">
                  <c:v>2.255</c:v>
                </c:pt>
                <c:pt idx="2">
                  <c:v>34.965</c:v>
                </c:pt>
                <c:pt idx="3">
                  <c:v>22.275</c:v>
                </c:pt>
                <c:pt idx="4">
                  <c:v>35.389</c:v>
                </c:pt>
                <c:pt idx="5">
                  <c:v>25.34</c:v>
                </c:pt>
                <c:pt idx="6">
                  <c:v>38.04</c:v>
                </c:pt>
                <c:pt idx="7">
                  <c:v>31.11</c:v>
                </c:pt>
              </c:numCache>
            </c:numRef>
          </c:xVal>
          <c:yVal>
            <c:numRef>
              <c:f>Plots!$B$2:$B$9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yVal>
          <c:smooth val="0"/>
        </c:ser>
        <c:ser>
          <c:idx val="1"/>
          <c:order val="1"/>
          <c:tx>
            <c:v>Station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Plots!$E$10:$E$17</c:f>
              <c:numCache>
                <c:formatCode>0</c:formatCode>
                <c:ptCount val="8"/>
                <c:pt idx="0">
                  <c:v>6.192</c:v>
                </c:pt>
                <c:pt idx="1">
                  <c:v>8.9625</c:v>
                </c:pt>
                <c:pt idx="2">
                  <c:v>68.76</c:v>
                </c:pt>
                <c:pt idx="3">
                  <c:v>51.68</c:v>
                </c:pt>
                <c:pt idx="4">
                  <c:v>78.88000000000001</c:v>
                </c:pt>
                <c:pt idx="5">
                  <c:v>89.82000000000001</c:v>
                </c:pt>
                <c:pt idx="6">
                  <c:v>78.075</c:v>
                </c:pt>
                <c:pt idx="7">
                  <c:v>95.546</c:v>
                </c:pt>
              </c:numCache>
            </c:numRef>
          </c:xVal>
          <c:yVal>
            <c:numRef>
              <c:f>Plots!$B$10:$B$17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yVal>
          <c:smooth val="0"/>
        </c:ser>
        <c:ser>
          <c:idx val="2"/>
          <c:order val="2"/>
          <c:tx>
            <c:v>Station 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Plots!$E$18:$E$25</c:f>
              <c:numCache>
                <c:formatCode>0</c:formatCode>
                <c:ptCount val="8"/>
                <c:pt idx="0">
                  <c:v>1.296</c:v>
                </c:pt>
                <c:pt idx="1">
                  <c:v>3.775</c:v>
                </c:pt>
                <c:pt idx="2">
                  <c:v>24.96</c:v>
                </c:pt>
                <c:pt idx="3">
                  <c:v>19.725</c:v>
                </c:pt>
                <c:pt idx="4">
                  <c:v>21.58</c:v>
                </c:pt>
                <c:pt idx="5">
                  <c:v>20.57</c:v>
                </c:pt>
                <c:pt idx="6">
                  <c:v>27.975</c:v>
                </c:pt>
                <c:pt idx="7">
                  <c:v>21.75</c:v>
                </c:pt>
              </c:numCache>
            </c:numRef>
          </c:xVal>
          <c:yVal>
            <c:numRef>
              <c:f>Plots!$B$18:$B$25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yVal>
          <c:smooth val="0"/>
        </c:ser>
        <c:ser>
          <c:idx val="3"/>
          <c:order val="3"/>
          <c:tx>
            <c:v>Station 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Plots!$E$26:$E$33</c:f>
              <c:numCache>
                <c:formatCode>0</c:formatCode>
                <c:ptCount val="8"/>
                <c:pt idx="0">
                  <c:v>8.96</c:v>
                </c:pt>
                <c:pt idx="1">
                  <c:v>4.41</c:v>
                </c:pt>
                <c:pt idx="2">
                  <c:v>5.092000000000001</c:v>
                </c:pt>
                <c:pt idx="3">
                  <c:v>11.825</c:v>
                </c:pt>
                <c:pt idx="4">
                  <c:v>12.992</c:v>
                </c:pt>
                <c:pt idx="5">
                  <c:v>16.36666666666667</c:v>
                </c:pt>
                <c:pt idx="6">
                  <c:v>15.06185567010309</c:v>
                </c:pt>
                <c:pt idx="7">
                  <c:v>11.445</c:v>
                </c:pt>
              </c:numCache>
            </c:numRef>
          </c:xVal>
          <c:yVal>
            <c:numRef>
              <c:f>Plots!$B$26:$B$33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yVal>
          <c:smooth val="0"/>
        </c:ser>
        <c:ser>
          <c:idx val="4"/>
          <c:order val="4"/>
          <c:tx>
            <c:v>Station 6 (22 Nov)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Plots!$E$34:$E$41</c:f>
              <c:numCache>
                <c:formatCode>0</c:formatCode>
                <c:ptCount val="8"/>
                <c:pt idx="0">
                  <c:v>0.185</c:v>
                </c:pt>
                <c:pt idx="1">
                  <c:v>0.392</c:v>
                </c:pt>
                <c:pt idx="2">
                  <c:v>3.16</c:v>
                </c:pt>
                <c:pt idx="3">
                  <c:v>0.224</c:v>
                </c:pt>
                <c:pt idx="4">
                  <c:v>11.712</c:v>
                </c:pt>
                <c:pt idx="5">
                  <c:v>23.864</c:v>
                </c:pt>
                <c:pt idx="6">
                  <c:v>22.385</c:v>
                </c:pt>
                <c:pt idx="7">
                  <c:v>35.758</c:v>
                </c:pt>
              </c:numCache>
            </c:numRef>
          </c:xVal>
          <c:yVal>
            <c:numRef>
              <c:f>Plots!$B$34:$B$41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yVal>
          <c:smooth val="0"/>
        </c:ser>
        <c:ser>
          <c:idx val="5"/>
          <c:order val="5"/>
          <c:tx>
            <c:v>Station 6 (23 Nov)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Plots!$E$42:$E$49</c:f>
              <c:numCache>
                <c:formatCode>0</c:formatCode>
                <c:ptCount val="8"/>
                <c:pt idx="0">
                  <c:v>1.551515151515152</c:v>
                </c:pt>
                <c:pt idx="1">
                  <c:v>0.588</c:v>
                </c:pt>
                <c:pt idx="2">
                  <c:v>5.184</c:v>
                </c:pt>
                <c:pt idx="3">
                  <c:v>15.015</c:v>
                </c:pt>
                <c:pt idx="4">
                  <c:v>24.528</c:v>
                </c:pt>
                <c:pt idx="5">
                  <c:v>34.071</c:v>
                </c:pt>
                <c:pt idx="6">
                  <c:v>26.94153846153846</c:v>
                </c:pt>
                <c:pt idx="7">
                  <c:v>30.226</c:v>
                </c:pt>
              </c:numCache>
            </c:numRef>
          </c:xVal>
          <c:yVal>
            <c:numRef>
              <c:f>Plots!$B$42:$B$49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yVal>
          <c:smooth val="0"/>
        </c:ser>
        <c:ser>
          <c:idx val="6"/>
          <c:order val="6"/>
          <c:tx>
            <c:v>Station 7 (24 Nov)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Plots!$E$50:$E$57</c:f>
              <c:numCache>
                <c:formatCode>0</c:formatCode>
                <c:ptCount val="8"/>
                <c:pt idx="0">
                  <c:v>0.725</c:v>
                </c:pt>
                <c:pt idx="1">
                  <c:v>0.490909090909091</c:v>
                </c:pt>
                <c:pt idx="2">
                  <c:v>5.58080808080808</c:v>
                </c:pt>
                <c:pt idx="3">
                  <c:v>16.375</c:v>
                </c:pt>
                <c:pt idx="4">
                  <c:v>18.7175879396985</c:v>
                </c:pt>
                <c:pt idx="5">
                  <c:v>11.975</c:v>
                </c:pt>
                <c:pt idx="6">
                  <c:v>18.508</c:v>
                </c:pt>
                <c:pt idx="7">
                  <c:v>16.03</c:v>
                </c:pt>
              </c:numCache>
            </c:numRef>
          </c:xVal>
          <c:yVal>
            <c:numRef>
              <c:f>Plots!$B$50:$B$57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yVal>
          <c:smooth val="0"/>
        </c:ser>
        <c:ser>
          <c:idx val="7"/>
          <c:order val="7"/>
          <c:tx>
            <c:v>Station 7 (25 Nov)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Plots!$E$59:$E$65</c:f>
              <c:numCache>
                <c:formatCode>0</c:formatCode>
                <c:ptCount val="7"/>
                <c:pt idx="0">
                  <c:v>1.596</c:v>
                </c:pt>
                <c:pt idx="1">
                  <c:v>4.81</c:v>
                </c:pt>
                <c:pt idx="2">
                  <c:v>9.936842105263158</c:v>
                </c:pt>
                <c:pt idx="3">
                  <c:v>10.425</c:v>
                </c:pt>
                <c:pt idx="4">
                  <c:v>15.47</c:v>
                </c:pt>
                <c:pt idx="5">
                  <c:v>0.0</c:v>
                </c:pt>
                <c:pt idx="6">
                  <c:v>22.048</c:v>
                </c:pt>
              </c:numCache>
            </c:numRef>
          </c:xVal>
          <c:yVal>
            <c:numRef>
              <c:f>Plots!$B$59:$B$65</c:f>
              <c:numCache>
                <c:formatCode>General</c:formatCode>
                <c:ptCount val="7"/>
                <c:pt idx="0">
                  <c:v>-150.0</c:v>
                </c:pt>
                <c:pt idx="1">
                  <c:v>-100.0</c:v>
                </c:pt>
                <c:pt idx="2">
                  <c:v>-75.0</c:v>
                </c:pt>
                <c:pt idx="3">
                  <c:v>-50.0</c:v>
                </c:pt>
                <c:pt idx="4">
                  <c:v>-25.0</c:v>
                </c:pt>
                <c:pt idx="5">
                  <c:v>-10.0</c:v>
                </c:pt>
                <c:pt idx="6">
                  <c:v>-5.0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825488"/>
        <c:axId val="-2016921232"/>
      </c:scatterChart>
      <c:valAx>
        <c:axId val="-201682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ROI / Concentration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6921232"/>
        <c:crosses val="autoZero"/>
        <c:crossBetween val="midCat"/>
      </c:valAx>
      <c:valAx>
        <c:axId val="-201692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Intended 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682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Station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Plots!$B$2:$B$9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cat>
          <c:val>
            <c:numRef>
              <c:f>Plots!$D$2:$D$9</c:f>
              <c:numCache>
                <c:formatCode>General</c:formatCode>
                <c:ptCount val="8"/>
                <c:pt idx="0">
                  <c:v>86.0</c:v>
                </c:pt>
                <c:pt idx="1">
                  <c:v>55.0</c:v>
                </c:pt>
                <c:pt idx="2">
                  <c:v>945.0</c:v>
                </c:pt>
                <c:pt idx="3">
                  <c:v>825.0</c:v>
                </c:pt>
                <c:pt idx="4">
                  <c:v>823.0</c:v>
                </c:pt>
                <c:pt idx="5">
                  <c:v>905.0</c:v>
                </c:pt>
                <c:pt idx="6">
                  <c:v>1268.0</c:v>
                </c:pt>
                <c:pt idx="7">
                  <c:v>1037.0</c:v>
                </c:pt>
              </c:numCache>
            </c:numRef>
          </c:val>
        </c:ser>
        <c:ser>
          <c:idx val="1"/>
          <c:order val="1"/>
          <c:tx>
            <c:v>Station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Plots!$B$2:$B$9</c:f>
              <c:numCache>
                <c:formatCode>General</c:formatCode>
                <c:ptCount val="8"/>
                <c:pt idx="0">
                  <c:v>-200.0</c:v>
                </c:pt>
                <c:pt idx="1">
                  <c:v>-150.0</c:v>
                </c:pt>
                <c:pt idx="2">
                  <c:v>-100.0</c:v>
                </c:pt>
                <c:pt idx="3">
                  <c:v>-75.0</c:v>
                </c:pt>
                <c:pt idx="4">
                  <c:v>-50.0</c:v>
                </c:pt>
                <c:pt idx="5">
                  <c:v>-25.0</c:v>
                </c:pt>
                <c:pt idx="6">
                  <c:v>-10.0</c:v>
                </c:pt>
                <c:pt idx="7">
                  <c:v>-5.0</c:v>
                </c:pt>
              </c:numCache>
            </c:numRef>
          </c:cat>
          <c:val>
            <c:numRef>
              <c:f>Plots!$D$10:$D$17</c:f>
              <c:numCache>
                <c:formatCode>General</c:formatCode>
                <c:ptCount val="8"/>
                <c:pt idx="0">
                  <c:v>144.0</c:v>
                </c:pt>
                <c:pt idx="1">
                  <c:v>239.0</c:v>
                </c:pt>
                <c:pt idx="2">
                  <c:v>1528.0</c:v>
                </c:pt>
                <c:pt idx="3">
                  <c:v>1520.0</c:v>
                </c:pt>
                <c:pt idx="4">
                  <c:v>2320.0</c:v>
                </c:pt>
                <c:pt idx="5">
                  <c:v>1996.0</c:v>
                </c:pt>
                <c:pt idx="6">
                  <c:v>2082.0</c:v>
                </c:pt>
                <c:pt idx="7">
                  <c:v>2222.0</c:v>
                </c:pt>
              </c:numCache>
            </c:numRef>
          </c:val>
        </c:ser>
        <c:ser>
          <c:idx val="2"/>
          <c:order val="2"/>
          <c:tx>
            <c:v>Station 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Plots!$D$18:$D$25</c:f>
              <c:numCache>
                <c:formatCode>General</c:formatCode>
                <c:ptCount val="8"/>
                <c:pt idx="0">
                  <c:v>48.0</c:v>
                </c:pt>
                <c:pt idx="1">
                  <c:v>151.0</c:v>
                </c:pt>
                <c:pt idx="2">
                  <c:v>1248.0</c:v>
                </c:pt>
                <c:pt idx="3">
                  <c:v>789.0</c:v>
                </c:pt>
                <c:pt idx="4">
                  <c:v>1079.0</c:v>
                </c:pt>
                <c:pt idx="5">
                  <c:v>1210.0</c:v>
                </c:pt>
                <c:pt idx="6">
                  <c:v>1119.0</c:v>
                </c:pt>
                <c:pt idx="7">
                  <c:v>870.0</c:v>
                </c:pt>
              </c:numCache>
            </c:numRef>
          </c:val>
        </c:ser>
        <c:ser>
          <c:idx val="3"/>
          <c:order val="3"/>
          <c:tx>
            <c:v>Station 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Plots!$D$26:$D$33</c:f>
              <c:numCache>
                <c:formatCode>General</c:formatCode>
                <c:ptCount val="8"/>
                <c:pt idx="0">
                  <c:v>280.0</c:v>
                </c:pt>
                <c:pt idx="1">
                  <c:v>147.0</c:v>
                </c:pt>
                <c:pt idx="2">
                  <c:v>134.0</c:v>
                </c:pt>
                <c:pt idx="3">
                  <c:v>473.0</c:v>
                </c:pt>
                <c:pt idx="4">
                  <c:v>406.0</c:v>
                </c:pt>
                <c:pt idx="5">
                  <c:v>491.0</c:v>
                </c:pt>
                <c:pt idx="6">
                  <c:v>487.0</c:v>
                </c:pt>
                <c:pt idx="7">
                  <c:v>327.0</c:v>
                </c:pt>
              </c:numCache>
            </c:numRef>
          </c:val>
        </c:ser>
        <c:ser>
          <c:idx val="4"/>
          <c:order val="4"/>
          <c:tx>
            <c:v>Station 6 (22 Nov)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Plots!$D$34:$D$41</c:f>
              <c:numCache>
                <c:formatCode>General</c:formatCode>
                <c:ptCount val="8"/>
                <c:pt idx="0">
                  <c:v>5.0</c:v>
                </c:pt>
                <c:pt idx="1">
                  <c:v>8.0</c:v>
                </c:pt>
                <c:pt idx="2">
                  <c:v>79.0</c:v>
                </c:pt>
                <c:pt idx="3">
                  <c:v>7.0</c:v>
                </c:pt>
                <c:pt idx="4">
                  <c:v>366.0</c:v>
                </c:pt>
                <c:pt idx="5">
                  <c:v>628.0</c:v>
                </c:pt>
                <c:pt idx="6">
                  <c:v>605.0</c:v>
                </c:pt>
                <c:pt idx="7">
                  <c:v>941.0</c:v>
                </c:pt>
              </c:numCache>
            </c:numRef>
          </c:val>
        </c:ser>
        <c:ser>
          <c:idx val="5"/>
          <c:order val="5"/>
          <c:tx>
            <c:v>Station 6 (23 Nov)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Plots!$D$42:$D$49</c:f>
              <c:numCache>
                <c:formatCode>General</c:formatCode>
                <c:ptCount val="8"/>
                <c:pt idx="0">
                  <c:v>48.0</c:v>
                </c:pt>
                <c:pt idx="1">
                  <c:v>14.0</c:v>
                </c:pt>
                <c:pt idx="2">
                  <c:v>144.0</c:v>
                </c:pt>
                <c:pt idx="3">
                  <c:v>385.0</c:v>
                </c:pt>
                <c:pt idx="4">
                  <c:v>584.0</c:v>
                </c:pt>
                <c:pt idx="5">
                  <c:v>831.0</c:v>
                </c:pt>
                <c:pt idx="6">
                  <c:v>597.0</c:v>
                </c:pt>
                <c:pt idx="7">
                  <c:v>889.0</c:v>
                </c:pt>
              </c:numCache>
            </c:numRef>
          </c:val>
        </c:ser>
        <c:ser>
          <c:idx val="6"/>
          <c:order val="6"/>
          <c:tx>
            <c:v>Station 7 (24 Nov)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Plots!$D$50:$D$57</c:f>
              <c:numCache>
                <c:formatCode>General</c:formatCode>
                <c:ptCount val="8"/>
                <c:pt idx="0">
                  <c:v>25.0</c:v>
                </c:pt>
                <c:pt idx="1">
                  <c:v>18.0</c:v>
                </c:pt>
                <c:pt idx="2">
                  <c:v>221.0</c:v>
                </c:pt>
                <c:pt idx="3">
                  <c:v>655.0</c:v>
                </c:pt>
                <c:pt idx="4">
                  <c:v>582.0</c:v>
                </c:pt>
                <c:pt idx="5">
                  <c:v>479.0</c:v>
                </c:pt>
                <c:pt idx="6">
                  <c:v>661.0</c:v>
                </c:pt>
                <c:pt idx="7">
                  <c:v>458.0</c:v>
                </c:pt>
              </c:numCache>
            </c:numRef>
          </c:val>
        </c:ser>
        <c:ser>
          <c:idx val="7"/>
          <c:order val="7"/>
          <c:tx>
            <c:v>Station 7 (25 Nov)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Plots!$D$58:$D$65</c:f>
              <c:numCache>
                <c:formatCode>0</c:formatCode>
                <c:ptCount val="8"/>
                <c:pt idx="1">
                  <c:v>57.0</c:v>
                </c:pt>
                <c:pt idx="2">
                  <c:v>130.0</c:v>
                </c:pt>
                <c:pt idx="3">
                  <c:v>295.0</c:v>
                </c:pt>
                <c:pt idx="4">
                  <c:v>417.0</c:v>
                </c:pt>
                <c:pt idx="5">
                  <c:v>455.0</c:v>
                </c:pt>
                <c:pt idx="6">
                  <c:v>0.0</c:v>
                </c:pt>
                <c:pt idx="7">
                  <c:v>689.0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-2030253152"/>
        <c:axId val="-2030246992"/>
      </c:barChart>
      <c:catAx>
        <c:axId val="-203025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Intended</a:t>
                </a:r>
                <a:r>
                  <a:rPr lang="en-US" baseline="0"/>
                  <a:t>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0246992"/>
        <c:crosses val="autoZero"/>
        <c:auto val="1"/>
        <c:lblAlgn val="ctr"/>
        <c:lblOffset val="100"/>
        <c:noMultiLvlLbl val="0"/>
      </c:catAx>
      <c:valAx>
        <c:axId val="-203024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ROI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025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0</xdr:row>
      <xdr:rowOff>139700</xdr:rowOff>
    </xdr:from>
    <xdr:to>
      <xdr:col>13</xdr:col>
      <xdr:colOff>0</xdr:colOff>
      <xdr:row>20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831850</xdr:colOff>
      <xdr:row>21</xdr:row>
      <xdr:rowOff>177800</xdr:rowOff>
    </xdr:from>
    <xdr:to>
      <xdr:col>12</xdr:col>
      <xdr:colOff>609600</xdr:colOff>
      <xdr:row>38</xdr:row>
      <xdr:rowOff>127000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A2:V114" totalsRowShown="0">
  <autoFilter ref="A2:V114"/>
  <tableColumns count="22">
    <tableColumn id="1" name="Station"/>
    <tableColumn id="2" name="Cast"/>
    <tableColumn id="3" name="Date &amp; Time (UTC)" dataDxfId="5"/>
    <tableColumn id="4" name="Latitude (north)"/>
    <tableColumn id="5" name="Longitude (west)"/>
    <tableColumn id="6" name="CTD filename"/>
    <tableColumn id="20" name="IFCB filename"/>
    <tableColumn id="7" name="Investigator"/>
    <tableColumn id="8" name="Day or Night"/>
    <tableColumn id="9" name="Depth bottom (m)" dataDxfId="4"/>
    <tableColumn id="10" name="Wind speed (knots)"/>
    <tableColumn id="11" name="Sea state (bft)"/>
    <tableColumn id="12" name="bottle #"/>
    <tableColumn id="13" name="niskin #"/>
    <tableColumn id="14" name="intended depth (m)"/>
    <tableColumn id="15" name="Volume filtered (mL)"/>
    <tableColumn id="16" name="uncertainty of volume filtered (mL)"/>
    <tableColumn id="17" name="Volume concentrated (mL)"/>
    <tableColumn id="21" name="uncertainty of volume concentrated (mL)" dataDxfId="3">
      <calculatedColumnFormula xml:space="preserve"> 1</calculatedColumnFormula>
    </tableColumn>
    <tableColumn id="18" name="Concentration factor" dataDxfId="2">
      <calculatedColumnFormula>P3/R3</calculatedColumnFormula>
    </tableColumn>
    <tableColumn id="19" name="# ROI"/>
    <tableColumn id="22" name="Note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E65" totalsRowShown="0">
  <autoFilter ref="A1:E65"/>
  <tableColumns count="5">
    <tableColumn id="5" name="stn #"/>
    <tableColumn id="1" name="depth intended">
      <calculatedColumnFormula>-Log!O3</calculatedColumnFormula>
    </tableColumn>
    <tableColumn id="2" name="[factor]" dataDxfId="1">
      <calculatedColumnFormula>Log!T3</calculatedColumnFormula>
    </tableColumn>
    <tableColumn id="3" name="# ROI">
      <calculatedColumnFormula>Log!U3</calculatedColumnFormula>
    </tableColumn>
    <tableColumn id="4" name="#ROI/[factor]" dataDxfId="0">
      <calculatedColumnFormula>D2/C2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>
      <selection activeCell="G16" sqref="G16:G17"/>
    </sheetView>
  </sheetViews>
  <sheetFormatPr baseColWidth="10" defaultRowHeight="16" x14ac:dyDescent="0.2"/>
  <cols>
    <col min="1" max="1" width="2.83203125" customWidth="1"/>
    <col min="2" max="2" width="3.6640625" customWidth="1"/>
    <col min="3" max="4" width="7.6640625" customWidth="1"/>
    <col min="7" max="7" width="10.83203125" customWidth="1"/>
    <col min="8" max="9" width="7.6640625" customWidth="1"/>
    <col min="10" max="10" width="14.5" customWidth="1"/>
    <col min="11" max="11" width="2.83203125" customWidth="1"/>
  </cols>
  <sheetData>
    <row r="2" spans="2:10" ht="16" customHeight="1" x14ac:dyDescent="0.2">
      <c r="B2" s="17" t="s">
        <v>12</v>
      </c>
      <c r="C2" s="17"/>
      <c r="D2" s="17"/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</row>
    <row r="3" spans="2:10" ht="29" customHeight="1" x14ac:dyDescent="0.2">
      <c r="B3" s="17"/>
      <c r="C3" s="17"/>
      <c r="D3" s="17"/>
      <c r="E3" s="2">
        <v>2015</v>
      </c>
      <c r="F3" s="2">
        <v>11</v>
      </c>
      <c r="G3" s="1"/>
      <c r="H3" s="1"/>
      <c r="I3" s="1"/>
      <c r="J3" s="1"/>
    </row>
    <row r="4" spans="2:10" ht="16" customHeight="1" x14ac:dyDescent="0.2">
      <c r="B4" s="17"/>
      <c r="C4" s="17"/>
      <c r="D4" s="17"/>
    </row>
    <row r="5" spans="2:10" x14ac:dyDescent="0.2">
      <c r="E5" t="s">
        <v>11</v>
      </c>
      <c r="F5" t="s">
        <v>6</v>
      </c>
      <c r="G5" t="s">
        <v>7</v>
      </c>
      <c r="I5" t="s">
        <v>8</v>
      </c>
    </row>
    <row r="6" spans="2:10" ht="29" customHeight="1" x14ac:dyDescent="0.2">
      <c r="E6" s="1"/>
      <c r="F6" s="1"/>
      <c r="G6" s="27"/>
      <c r="H6" s="28"/>
      <c r="I6" s="27"/>
      <c r="J6" s="28"/>
    </row>
    <row r="8" spans="2:10" ht="16" customHeight="1" x14ac:dyDescent="0.2">
      <c r="F8" s="22" t="s">
        <v>25</v>
      </c>
      <c r="G8" s="22"/>
      <c r="H8" s="22" t="s">
        <v>26</v>
      </c>
      <c r="I8" s="22"/>
      <c r="J8" s="25" t="s">
        <v>27</v>
      </c>
    </row>
    <row r="9" spans="2:10" x14ac:dyDescent="0.2">
      <c r="F9" s="6" t="s">
        <v>20</v>
      </c>
      <c r="G9" s="6" t="s">
        <v>23</v>
      </c>
      <c r="H9" s="6" t="s">
        <v>21</v>
      </c>
      <c r="I9" s="6" t="s">
        <v>22</v>
      </c>
      <c r="J9" s="26"/>
    </row>
    <row r="10" spans="2:10" x14ac:dyDescent="0.2">
      <c r="E10" t="s">
        <v>18</v>
      </c>
      <c r="F10" s="23"/>
      <c r="G10" s="23"/>
      <c r="H10" s="23"/>
      <c r="I10" s="23"/>
      <c r="J10" s="23"/>
    </row>
    <row r="11" spans="2:10" x14ac:dyDescent="0.2">
      <c r="E11" t="s">
        <v>19</v>
      </c>
      <c r="F11" s="24"/>
      <c r="G11" s="24"/>
      <c r="H11" s="24"/>
      <c r="I11" s="24"/>
      <c r="J11" s="24"/>
    </row>
    <row r="12" spans="2:10" x14ac:dyDescent="0.2">
      <c r="F12" s="3"/>
      <c r="G12" s="3"/>
      <c r="H12" s="3"/>
      <c r="I12" s="3"/>
      <c r="J12" s="3"/>
    </row>
    <row r="13" spans="2:10" x14ac:dyDescent="0.2">
      <c r="E13" s="22" t="s">
        <v>24</v>
      </c>
      <c r="F13" s="22"/>
      <c r="G13" s="4"/>
      <c r="H13" s="4"/>
      <c r="I13" s="4"/>
      <c r="J13" s="4"/>
    </row>
    <row r="15" spans="2:10" ht="19" x14ac:dyDescent="0.25">
      <c r="B15" s="12" t="s">
        <v>30</v>
      </c>
      <c r="C15" s="12"/>
      <c r="D15" s="12"/>
    </row>
    <row r="16" spans="2:10" x14ac:dyDescent="0.2">
      <c r="C16" s="7"/>
      <c r="E16" s="19" t="s">
        <v>16</v>
      </c>
      <c r="F16" s="19"/>
      <c r="G16" s="20" t="s">
        <v>17</v>
      </c>
      <c r="H16" s="7"/>
      <c r="I16" s="7"/>
      <c r="J16" s="7"/>
    </row>
    <row r="17" spans="2:10" x14ac:dyDescent="0.2">
      <c r="B17" s="6" t="s">
        <v>10</v>
      </c>
      <c r="C17" s="8" t="s">
        <v>13</v>
      </c>
      <c r="D17" s="6" t="s">
        <v>29</v>
      </c>
      <c r="E17" s="9" t="s">
        <v>14</v>
      </c>
      <c r="F17" s="7" t="s">
        <v>15</v>
      </c>
      <c r="G17" s="21"/>
      <c r="H17" s="7" t="s">
        <v>28</v>
      </c>
      <c r="I17" s="7"/>
      <c r="J17" s="7"/>
    </row>
    <row r="18" spans="2:10" ht="29" customHeight="1" x14ac:dyDescent="0.2">
      <c r="B18" s="11">
        <v>1</v>
      </c>
      <c r="C18" s="1"/>
      <c r="D18" s="5"/>
      <c r="E18" s="5"/>
      <c r="F18" s="5"/>
      <c r="G18" s="5"/>
      <c r="H18" s="18"/>
      <c r="I18" s="18"/>
      <c r="J18" s="18"/>
    </row>
    <row r="19" spans="2:10" ht="29" customHeight="1" x14ac:dyDescent="0.2">
      <c r="B19" s="11">
        <v>2</v>
      </c>
      <c r="C19" s="1"/>
      <c r="D19" s="5"/>
      <c r="E19" s="5"/>
      <c r="F19" s="5"/>
      <c r="G19" s="5"/>
      <c r="H19" s="18"/>
      <c r="I19" s="18"/>
      <c r="J19" s="18"/>
    </row>
    <row r="20" spans="2:10" ht="29" customHeight="1" x14ac:dyDescent="0.2">
      <c r="B20" s="11">
        <v>3</v>
      </c>
      <c r="C20" s="1"/>
      <c r="D20" s="5"/>
      <c r="E20" s="5"/>
      <c r="F20" s="5"/>
      <c r="G20" s="5"/>
      <c r="H20" s="18"/>
      <c r="I20" s="18"/>
      <c r="J20" s="18"/>
    </row>
    <row r="21" spans="2:10" ht="29" customHeight="1" x14ac:dyDescent="0.2">
      <c r="B21" s="11">
        <v>4</v>
      </c>
      <c r="C21" s="1"/>
      <c r="D21" s="5"/>
      <c r="E21" s="5"/>
      <c r="F21" s="5"/>
      <c r="G21" s="5"/>
      <c r="H21" s="18"/>
      <c r="I21" s="18"/>
      <c r="J21" s="18"/>
    </row>
    <row r="22" spans="2:10" ht="29" customHeight="1" x14ac:dyDescent="0.2">
      <c r="B22" s="11">
        <v>5</v>
      </c>
      <c r="C22" s="1"/>
      <c r="D22" s="5"/>
      <c r="E22" s="5"/>
      <c r="F22" s="5"/>
      <c r="G22" s="5"/>
      <c r="H22" s="18"/>
      <c r="I22" s="18"/>
      <c r="J22" s="18"/>
    </row>
    <row r="23" spans="2:10" ht="29" customHeight="1" x14ac:dyDescent="0.2">
      <c r="B23" s="11">
        <v>6</v>
      </c>
      <c r="C23" s="1"/>
      <c r="D23" s="5"/>
      <c r="E23" s="5"/>
      <c r="F23" s="5"/>
      <c r="G23" s="5"/>
      <c r="H23" s="18"/>
      <c r="I23" s="18"/>
      <c r="J23" s="18"/>
    </row>
    <row r="24" spans="2:10" ht="29" customHeight="1" x14ac:dyDescent="0.2">
      <c r="B24" s="11">
        <v>7</v>
      </c>
      <c r="C24" s="1"/>
      <c r="D24" s="5"/>
      <c r="E24" s="5"/>
      <c r="F24" s="5"/>
      <c r="G24" s="5"/>
      <c r="H24" s="18"/>
      <c r="I24" s="18"/>
      <c r="J24" s="18"/>
    </row>
    <row r="25" spans="2:10" ht="29" customHeight="1" x14ac:dyDescent="0.2">
      <c r="B25" s="11">
        <v>8</v>
      </c>
      <c r="C25" s="1"/>
      <c r="D25" s="5"/>
      <c r="E25" s="5"/>
      <c r="F25" s="5"/>
      <c r="G25" s="5"/>
      <c r="H25" s="18"/>
      <c r="I25" s="18"/>
      <c r="J25" s="18"/>
    </row>
  </sheetData>
  <mergeCells count="22">
    <mergeCell ref="I6:J6"/>
    <mergeCell ref="G6:H6"/>
    <mergeCell ref="H18:J18"/>
    <mergeCell ref="E13:F13"/>
    <mergeCell ref="G10:G11"/>
    <mergeCell ref="F10:F11"/>
    <mergeCell ref="B2:D4"/>
    <mergeCell ref="H25:J25"/>
    <mergeCell ref="E16:F16"/>
    <mergeCell ref="G16:G17"/>
    <mergeCell ref="H20:J20"/>
    <mergeCell ref="H21:J21"/>
    <mergeCell ref="H22:J22"/>
    <mergeCell ref="H23:J23"/>
    <mergeCell ref="H24:J24"/>
    <mergeCell ref="H19:J19"/>
    <mergeCell ref="F8:G8"/>
    <mergeCell ref="H10:H11"/>
    <mergeCell ref="I10:I11"/>
    <mergeCell ref="J10:J11"/>
    <mergeCell ref="H8:I8"/>
    <mergeCell ref="J8:J9"/>
  </mergeCells>
  <phoneticPr fontId="2" type="noConversion"/>
  <pageMargins left="0.7" right="0.7" top="0.75" bottom="0.75" header="0.3" footer="0.3"/>
  <pageSetup orientation="portrait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workbookViewId="0">
      <pane xSplit="5" ySplit="2" topLeftCell="F51" activePane="bottomRight" state="frozen"/>
      <selection pane="topRight" activeCell="F1" sqref="F1"/>
      <selection pane="bottomLeft" activeCell="A3" sqref="A3"/>
      <selection pane="bottomRight" activeCell="G71" sqref="G71"/>
    </sheetView>
  </sheetViews>
  <sheetFormatPr baseColWidth="10" defaultRowHeight="16" x14ac:dyDescent="0.2"/>
  <cols>
    <col min="1" max="2" width="3.6640625" customWidth="1"/>
    <col min="3" max="3" width="14.5" customWidth="1"/>
    <col min="4" max="4" width="8.83203125" customWidth="1"/>
    <col min="5" max="5" width="9.6640625" customWidth="1"/>
    <col min="6" max="6" width="8.5" customWidth="1"/>
    <col min="7" max="7" width="24.83203125" customWidth="1"/>
    <col min="8" max="8" width="15" customWidth="1"/>
    <col min="9" max="9" width="4.6640625" customWidth="1"/>
    <col min="10" max="10" width="6.1640625" customWidth="1"/>
    <col min="11" max="11" width="5.33203125" customWidth="1"/>
    <col min="12" max="12" width="6" customWidth="1"/>
    <col min="13" max="13" width="5.83203125" style="16" customWidth="1"/>
    <col min="14" max="14" width="7.33203125" customWidth="1"/>
    <col min="15" max="15" width="9.5" customWidth="1"/>
    <col min="16" max="16" width="15.6640625" customWidth="1"/>
    <col min="17" max="17" width="13.33203125" customWidth="1"/>
    <col min="18" max="18" width="21.83203125" customWidth="1"/>
    <col min="19" max="19" width="12.83203125" customWidth="1"/>
    <col min="20" max="20" width="20.5" customWidth="1"/>
    <col min="21" max="21" width="7" customWidth="1"/>
    <col min="22" max="22" width="31.1640625" customWidth="1"/>
  </cols>
  <sheetData>
    <row r="1" spans="1:22" x14ac:dyDescent="0.2">
      <c r="A1" s="22" t="s">
        <v>44</v>
      </c>
      <c r="B1" s="22"/>
      <c r="C1" s="22"/>
      <c r="D1" s="22"/>
      <c r="E1" s="22"/>
      <c r="F1" s="22"/>
      <c r="G1" s="10"/>
      <c r="I1" s="22" t="s">
        <v>43</v>
      </c>
      <c r="J1" s="22"/>
      <c r="K1" s="22"/>
      <c r="L1" s="22"/>
      <c r="M1" s="22" t="s">
        <v>9</v>
      </c>
      <c r="N1" s="22"/>
      <c r="O1" s="22"/>
      <c r="P1" s="22"/>
      <c r="Q1" s="22"/>
      <c r="R1" s="22"/>
      <c r="S1" s="22"/>
      <c r="T1" s="22"/>
      <c r="U1" s="22"/>
    </row>
    <row r="2" spans="1:22" x14ac:dyDescent="0.2">
      <c r="A2" t="s">
        <v>3</v>
      </c>
      <c r="B2" t="s">
        <v>4</v>
      </c>
      <c r="C2" t="s">
        <v>31</v>
      </c>
      <c r="D2" t="s">
        <v>37</v>
      </c>
      <c r="E2" t="s">
        <v>38</v>
      </c>
      <c r="F2" t="s">
        <v>36</v>
      </c>
      <c r="G2" t="s">
        <v>55</v>
      </c>
      <c r="H2" t="s">
        <v>5</v>
      </c>
      <c r="I2" t="s">
        <v>32</v>
      </c>
      <c r="J2" t="s">
        <v>35</v>
      </c>
      <c r="K2" t="s">
        <v>34</v>
      </c>
      <c r="L2" t="s">
        <v>33</v>
      </c>
      <c r="M2" s="16" t="s">
        <v>46</v>
      </c>
      <c r="N2" t="s">
        <v>45</v>
      </c>
      <c r="O2" t="s">
        <v>47</v>
      </c>
      <c r="P2" t="s">
        <v>50</v>
      </c>
      <c r="Q2" t="s">
        <v>51</v>
      </c>
      <c r="R2" t="s">
        <v>76</v>
      </c>
      <c r="S2" t="s">
        <v>77</v>
      </c>
      <c r="T2" t="s">
        <v>48</v>
      </c>
      <c r="U2" t="s">
        <v>52</v>
      </c>
      <c r="V2" t="s">
        <v>142</v>
      </c>
    </row>
    <row r="3" spans="1:22" x14ac:dyDescent="0.2">
      <c r="A3">
        <v>1</v>
      </c>
      <c r="B3">
        <v>3</v>
      </c>
      <c r="C3" s="13">
        <v>42320.583333333336</v>
      </c>
      <c r="D3" t="s">
        <v>39</v>
      </c>
      <c r="E3" t="s">
        <v>40</v>
      </c>
      <c r="F3" t="s">
        <v>53</v>
      </c>
      <c r="G3" t="s">
        <v>65</v>
      </c>
      <c r="H3" t="s">
        <v>41</v>
      </c>
      <c r="I3" t="s">
        <v>42</v>
      </c>
      <c r="J3">
        <v>4000</v>
      </c>
      <c r="K3">
        <v>13</v>
      </c>
      <c r="L3">
        <v>4</v>
      </c>
      <c r="M3" s="16">
        <v>1</v>
      </c>
      <c r="N3">
        <v>9</v>
      </c>
      <c r="O3">
        <v>200</v>
      </c>
      <c r="P3">
        <v>1000</v>
      </c>
      <c r="Q3">
        <v>10</v>
      </c>
      <c r="R3">
        <v>33</v>
      </c>
      <c r="S3">
        <f t="shared" ref="S3:S21" si="0" xml:space="preserve"> 1</f>
        <v>1</v>
      </c>
      <c r="T3" s="14">
        <f>P3/R3</f>
        <v>30.303030303030305</v>
      </c>
      <c r="U3">
        <v>86</v>
      </c>
    </row>
    <row r="4" spans="1:22" x14ac:dyDescent="0.2">
      <c r="A4">
        <v>1</v>
      </c>
      <c r="B4">
        <v>3</v>
      </c>
      <c r="C4" s="13">
        <v>42320.583333333336</v>
      </c>
      <c r="D4" t="s">
        <v>39</v>
      </c>
      <c r="E4" t="s">
        <v>40</v>
      </c>
      <c r="F4" t="s">
        <v>53</v>
      </c>
      <c r="G4" t="s">
        <v>64</v>
      </c>
      <c r="H4" t="s">
        <v>41</v>
      </c>
      <c r="I4" t="s">
        <v>42</v>
      </c>
      <c r="J4">
        <v>4000</v>
      </c>
      <c r="K4">
        <v>13</v>
      </c>
      <c r="L4">
        <v>4</v>
      </c>
      <c r="M4" s="16">
        <v>2</v>
      </c>
      <c r="N4">
        <v>11</v>
      </c>
      <c r="O4">
        <v>150</v>
      </c>
      <c r="P4">
        <v>1000</v>
      </c>
      <c r="Q4">
        <v>10</v>
      </c>
      <c r="R4">
        <v>41</v>
      </c>
      <c r="S4">
        <f t="shared" si="0"/>
        <v>1</v>
      </c>
      <c r="T4" s="14">
        <f t="shared" ref="T4:T10" si="1">P4/R4</f>
        <v>24.390243902439025</v>
      </c>
      <c r="U4">
        <v>55</v>
      </c>
    </row>
    <row r="5" spans="1:22" x14ac:dyDescent="0.2">
      <c r="A5">
        <v>1</v>
      </c>
      <c r="B5">
        <v>3</v>
      </c>
      <c r="C5" s="13">
        <v>42320.583333333336</v>
      </c>
      <c r="D5" t="s">
        <v>39</v>
      </c>
      <c r="E5" t="s">
        <v>40</v>
      </c>
      <c r="F5" t="s">
        <v>53</v>
      </c>
      <c r="G5" t="s">
        <v>63</v>
      </c>
      <c r="H5" t="s">
        <v>41</v>
      </c>
      <c r="I5" t="s">
        <v>42</v>
      </c>
      <c r="J5">
        <v>4000</v>
      </c>
      <c r="K5">
        <v>13</v>
      </c>
      <c r="L5">
        <v>4</v>
      </c>
      <c r="M5" s="16">
        <v>3</v>
      </c>
      <c r="N5" t="s">
        <v>49</v>
      </c>
      <c r="O5">
        <v>100</v>
      </c>
      <c r="P5">
        <v>1000</v>
      </c>
      <c r="Q5">
        <v>10</v>
      </c>
      <c r="R5">
        <v>37</v>
      </c>
      <c r="S5">
        <f t="shared" si="0"/>
        <v>1</v>
      </c>
      <c r="T5" s="14">
        <f t="shared" si="1"/>
        <v>27.027027027027028</v>
      </c>
      <c r="U5">
        <v>945</v>
      </c>
    </row>
    <row r="6" spans="1:22" x14ac:dyDescent="0.2">
      <c r="A6">
        <v>1</v>
      </c>
      <c r="B6">
        <v>3</v>
      </c>
      <c r="C6" s="13">
        <v>42320.583333333336</v>
      </c>
      <c r="D6" t="s">
        <v>39</v>
      </c>
      <c r="E6" t="s">
        <v>40</v>
      </c>
      <c r="F6" t="s">
        <v>53</v>
      </c>
      <c r="G6" t="s">
        <v>62</v>
      </c>
      <c r="H6" t="s">
        <v>41</v>
      </c>
      <c r="I6" t="s">
        <v>42</v>
      </c>
      <c r="J6">
        <v>4000</v>
      </c>
      <c r="K6">
        <v>13</v>
      </c>
      <c r="L6">
        <v>4</v>
      </c>
      <c r="M6" s="16">
        <v>4</v>
      </c>
      <c r="N6">
        <v>16</v>
      </c>
      <c r="O6">
        <v>75</v>
      </c>
      <c r="P6">
        <v>1000</v>
      </c>
      <c r="Q6">
        <v>10</v>
      </c>
      <c r="R6">
        <v>27</v>
      </c>
      <c r="S6">
        <f t="shared" si="0"/>
        <v>1</v>
      </c>
      <c r="T6" s="14">
        <f t="shared" si="1"/>
        <v>37.037037037037038</v>
      </c>
      <c r="U6">
        <v>825</v>
      </c>
    </row>
    <row r="7" spans="1:22" x14ac:dyDescent="0.2">
      <c r="A7">
        <v>1</v>
      </c>
      <c r="B7">
        <v>3</v>
      </c>
      <c r="C7" s="13">
        <v>42320.583333333336</v>
      </c>
      <c r="D7" t="s">
        <v>39</v>
      </c>
      <c r="E7" t="s">
        <v>40</v>
      </c>
      <c r="F7" t="s">
        <v>53</v>
      </c>
      <c r="G7" t="s">
        <v>61</v>
      </c>
      <c r="H7" t="s">
        <v>41</v>
      </c>
      <c r="I7" t="s">
        <v>42</v>
      </c>
      <c r="J7">
        <v>4000</v>
      </c>
      <c r="K7">
        <v>13</v>
      </c>
      <c r="L7">
        <v>4</v>
      </c>
      <c r="M7" s="16">
        <v>5</v>
      </c>
      <c r="N7">
        <v>18</v>
      </c>
      <c r="O7">
        <v>50</v>
      </c>
      <c r="P7">
        <v>1000</v>
      </c>
      <c r="Q7">
        <v>10</v>
      </c>
      <c r="R7">
        <v>43</v>
      </c>
      <c r="S7">
        <f t="shared" si="0"/>
        <v>1</v>
      </c>
      <c r="T7" s="14">
        <f t="shared" si="1"/>
        <v>23.255813953488371</v>
      </c>
      <c r="U7">
        <v>823</v>
      </c>
    </row>
    <row r="8" spans="1:22" x14ac:dyDescent="0.2">
      <c r="A8">
        <v>1</v>
      </c>
      <c r="B8">
        <v>3</v>
      </c>
      <c r="C8" s="13">
        <v>42320.583333333336</v>
      </c>
      <c r="D8" t="s">
        <v>39</v>
      </c>
      <c r="E8" t="s">
        <v>40</v>
      </c>
      <c r="F8" t="s">
        <v>53</v>
      </c>
      <c r="G8" t="s">
        <v>60</v>
      </c>
      <c r="H8" t="s">
        <v>41</v>
      </c>
      <c r="I8" t="s">
        <v>42</v>
      </c>
      <c r="J8">
        <v>4000</v>
      </c>
      <c r="K8">
        <v>13</v>
      </c>
      <c r="L8">
        <v>4</v>
      </c>
      <c r="M8" s="16">
        <v>6</v>
      </c>
      <c r="N8">
        <v>20</v>
      </c>
      <c r="O8">
        <v>25</v>
      </c>
      <c r="P8">
        <v>1000</v>
      </c>
      <c r="Q8">
        <v>10</v>
      </c>
      <c r="R8">
        <v>28</v>
      </c>
      <c r="S8">
        <f t="shared" si="0"/>
        <v>1</v>
      </c>
      <c r="T8" s="14">
        <f t="shared" si="1"/>
        <v>35.714285714285715</v>
      </c>
      <c r="U8">
        <v>905</v>
      </c>
    </row>
    <row r="9" spans="1:22" x14ac:dyDescent="0.2">
      <c r="A9">
        <v>1</v>
      </c>
      <c r="B9">
        <v>3</v>
      </c>
      <c r="C9" s="13">
        <v>42320.583333333336</v>
      </c>
      <c r="D9" t="s">
        <v>39</v>
      </c>
      <c r="E9" t="s">
        <v>40</v>
      </c>
      <c r="F9" t="s">
        <v>53</v>
      </c>
      <c r="G9" t="s">
        <v>57</v>
      </c>
      <c r="H9" t="s">
        <v>41</v>
      </c>
      <c r="I9" t="s">
        <v>42</v>
      </c>
      <c r="J9">
        <v>4000</v>
      </c>
      <c r="K9">
        <v>13</v>
      </c>
      <c r="L9">
        <v>4</v>
      </c>
      <c r="M9" s="16">
        <v>7</v>
      </c>
      <c r="N9">
        <v>22</v>
      </c>
      <c r="O9">
        <v>10</v>
      </c>
      <c r="P9">
        <v>1000</v>
      </c>
      <c r="Q9">
        <v>10</v>
      </c>
      <c r="R9">
        <v>30</v>
      </c>
      <c r="S9">
        <f t="shared" si="0"/>
        <v>1</v>
      </c>
      <c r="T9" s="14">
        <f t="shared" si="1"/>
        <v>33.333333333333336</v>
      </c>
      <c r="U9">
        <v>1268</v>
      </c>
    </row>
    <row r="10" spans="1:22" x14ac:dyDescent="0.2">
      <c r="A10">
        <v>1</v>
      </c>
      <c r="B10">
        <v>3</v>
      </c>
      <c r="C10" s="13">
        <v>42320.583333333336</v>
      </c>
      <c r="D10" t="s">
        <v>39</v>
      </c>
      <c r="E10" t="s">
        <v>40</v>
      </c>
      <c r="F10" t="s">
        <v>53</v>
      </c>
      <c r="G10" t="s">
        <v>56</v>
      </c>
      <c r="H10" t="s">
        <v>41</v>
      </c>
      <c r="I10" t="s">
        <v>42</v>
      </c>
      <c r="J10">
        <v>4000</v>
      </c>
      <c r="K10">
        <v>13</v>
      </c>
      <c r="L10">
        <v>4</v>
      </c>
      <c r="M10" s="16">
        <v>8</v>
      </c>
      <c r="N10">
        <v>23</v>
      </c>
      <c r="O10">
        <v>5</v>
      </c>
      <c r="P10">
        <v>1000</v>
      </c>
      <c r="Q10">
        <v>50</v>
      </c>
      <c r="R10">
        <v>30</v>
      </c>
      <c r="S10">
        <f t="shared" si="0"/>
        <v>1</v>
      </c>
      <c r="T10" s="14">
        <f t="shared" si="1"/>
        <v>33.333333333333336</v>
      </c>
      <c r="U10">
        <v>1037</v>
      </c>
    </row>
    <row r="11" spans="1:22" x14ac:dyDescent="0.2">
      <c r="A11">
        <v>1</v>
      </c>
      <c r="B11">
        <v>3</v>
      </c>
      <c r="C11" s="13">
        <v>42321.543738425928</v>
      </c>
      <c r="D11" t="s">
        <v>78</v>
      </c>
      <c r="E11" t="s">
        <v>79</v>
      </c>
      <c r="F11" t="s">
        <v>85</v>
      </c>
      <c r="G11" t="s">
        <v>88</v>
      </c>
      <c r="H11" t="s">
        <v>41</v>
      </c>
      <c r="I11" t="s">
        <v>42</v>
      </c>
      <c r="J11">
        <v>4000</v>
      </c>
      <c r="K11">
        <v>13</v>
      </c>
      <c r="L11">
        <v>4</v>
      </c>
      <c r="M11" s="16" t="s">
        <v>84</v>
      </c>
      <c r="N11" t="s">
        <v>85</v>
      </c>
      <c r="O11" t="s">
        <v>86</v>
      </c>
      <c r="P11">
        <v>5</v>
      </c>
      <c r="R11">
        <v>5</v>
      </c>
      <c r="S11" s="15"/>
      <c r="T11" s="14">
        <f>P11/R11</f>
        <v>1</v>
      </c>
      <c r="U11">
        <v>339</v>
      </c>
    </row>
    <row r="12" spans="1:22" x14ac:dyDescent="0.2">
      <c r="A12">
        <v>1</v>
      </c>
      <c r="B12">
        <v>3</v>
      </c>
      <c r="C12" s="13">
        <v>42322.560173611113</v>
      </c>
      <c r="D12" t="s">
        <v>80</v>
      </c>
      <c r="E12" t="s">
        <v>81</v>
      </c>
      <c r="F12" t="s">
        <v>85</v>
      </c>
      <c r="G12" t="s">
        <v>89</v>
      </c>
      <c r="H12" t="s">
        <v>41</v>
      </c>
      <c r="I12" t="s">
        <v>42</v>
      </c>
      <c r="J12">
        <v>4000</v>
      </c>
      <c r="K12">
        <v>13</v>
      </c>
      <c r="L12">
        <v>4</v>
      </c>
      <c r="M12" s="16" t="s">
        <v>84</v>
      </c>
      <c r="N12" t="s">
        <v>85</v>
      </c>
      <c r="O12" t="s">
        <v>86</v>
      </c>
      <c r="P12">
        <v>5</v>
      </c>
      <c r="R12">
        <v>5</v>
      </c>
      <c r="S12" s="15"/>
      <c r="T12" s="14">
        <f>P12/R12</f>
        <v>1</v>
      </c>
      <c r="U12">
        <v>290</v>
      </c>
    </row>
    <row r="13" spans="1:22" x14ac:dyDescent="0.2">
      <c r="A13">
        <v>1</v>
      </c>
      <c r="B13">
        <v>3</v>
      </c>
      <c r="C13" s="13">
        <v>42323.593900462962</v>
      </c>
      <c r="D13" t="s">
        <v>82</v>
      </c>
      <c r="E13" t="s">
        <v>83</v>
      </c>
      <c r="F13" t="s">
        <v>85</v>
      </c>
      <c r="G13" t="s">
        <v>90</v>
      </c>
      <c r="H13" t="s">
        <v>41</v>
      </c>
      <c r="I13" t="s">
        <v>42</v>
      </c>
      <c r="J13">
        <v>4000</v>
      </c>
      <c r="K13">
        <v>13</v>
      </c>
      <c r="L13">
        <v>4</v>
      </c>
      <c r="M13" s="16" t="s">
        <v>84</v>
      </c>
      <c r="N13" t="s">
        <v>85</v>
      </c>
      <c r="O13" t="s">
        <v>86</v>
      </c>
      <c r="P13">
        <v>5</v>
      </c>
      <c r="R13">
        <v>5</v>
      </c>
      <c r="S13" s="15"/>
      <c r="T13" s="14">
        <f>P13/R13</f>
        <v>1</v>
      </c>
      <c r="U13">
        <v>240</v>
      </c>
    </row>
    <row r="14" spans="1:22" x14ac:dyDescent="0.2">
      <c r="A14">
        <v>2</v>
      </c>
      <c r="B14">
        <v>3</v>
      </c>
      <c r="C14" s="13">
        <v>42322.541666666664</v>
      </c>
      <c r="D14" t="s">
        <v>58</v>
      </c>
      <c r="E14" t="s">
        <v>59</v>
      </c>
      <c r="F14" t="s">
        <v>54</v>
      </c>
      <c r="G14" t="s">
        <v>66</v>
      </c>
      <c r="H14" t="s">
        <v>41</v>
      </c>
      <c r="I14" t="s">
        <v>42</v>
      </c>
      <c r="J14">
        <v>3450</v>
      </c>
      <c r="K14">
        <v>20</v>
      </c>
      <c r="L14">
        <v>4</v>
      </c>
      <c r="M14" s="16">
        <v>1</v>
      </c>
      <c r="N14">
        <v>9</v>
      </c>
      <c r="O14">
        <v>200</v>
      </c>
      <c r="P14">
        <v>1000</v>
      </c>
      <c r="Q14">
        <v>10</v>
      </c>
      <c r="R14">
        <v>43</v>
      </c>
      <c r="S14">
        <f t="shared" si="0"/>
        <v>1</v>
      </c>
      <c r="T14" s="14">
        <f>P14/R14</f>
        <v>23.255813953488371</v>
      </c>
      <c r="U14">
        <v>144</v>
      </c>
    </row>
    <row r="15" spans="1:22" x14ac:dyDescent="0.2">
      <c r="A15">
        <v>2</v>
      </c>
      <c r="B15">
        <v>3</v>
      </c>
      <c r="C15" s="13">
        <v>42322.541666666664</v>
      </c>
      <c r="D15" t="s">
        <v>58</v>
      </c>
      <c r="E15" t="s">
        <v>59</v>
      </c>
      <c r="F15" t="s">
        <v>54</v>
      </c>
      <c r="G15" t="s">
        <v>67</v>
      </c>
      <c r="H15" t="s">
        <v>41</v>
      </c>
      <c r="I15" t="s">
        <v>42</v>
      </c>
      <c r="J15">
        <v>3450</v>
      </c>
      <c r="K15">
        <v>20</v>
      </c>
      <c r="L15">
        <v>4</v>
      </c>
      <c r="M15" s="16">
        <v>2</v>
      </c>
      <c r="N15">
        <v>11</v>
      </c>
      <c r="O15">
        <v>150</v>
      </c>
      <c r="P15">
        <v>1000</v>
      </c>
      <c r="Q15">
        <v>10</v>
      </c>
      <c r="R15">
        <v>37.5</v>
      </c>
      <c r="S15">
        <f t="shared" si="0"/>
        <v>1</v>
      </c>
      <c r="T15" s="14">
        <f>P15/R15</f>
        <v>26.666666666666668</v>
      </c>
      <c r="U15">
        <v>239</v>
      </c>
    </row>
    <row r="16" spans="1:22" x14ac:dyDescent="0.2">
      <c r="A16">
        <v>2</v>
      </c>
      <c r="B16">
        <v>3</v>
      </c>
      <c r="C16" s="13">
        <v>42322.541666608799</v>
      </c>
      <c r="D16" t="s">
        <v>58</v>
      </c>
      <c r="E16" t="s">
        <v>59</v>
      </c>
      <c r="F16" t="s">
        <v>54</v>
      </c>
      <c r="G16" t="s">
        <v>68</v>
      </c>
      <c r="H16" t="s">
        <v>41</v>
      </c>
      <c r="I16" t="s">
        <v>42</v>
      </c>
      <c r="J16">
        <v>3450</v>
      </c>
      <c r="K16">
        <v>20</v>
      </c>
      <c r="L16">
        <v>4</v>
      </c>
      <c r="M16" s="16">
        <v>3</v>
      </c>
      <c r="N16" t="s">
        <v>49</v>
      </c>
      <c r="O16">
        <v>100</v>
      </c>
      <c r="P16">
        <v>1000</v>
      </c>
      <c r="Q16">
        <v>10</v>
      </c>
      <c r="R16">
        <v>45</v>
      </c>
      <c r="S16">
        <f t="shared" si="0"/>
        <v>1</v>
      </c>
      <c r="T16" s="14">
        <f t="shared" ref="T16:T21" si="2">P16/R16</f>
        <v>22.222222222222221</v>
      </c>
      <c r="U16">
        <v>1528</v>
      </c>
    </row>
    <row r="17" spans="1:21" x14ac:dyDescent="0.2">
      <c r="A17">
        <v>2</v>
      </c>
      <c r="B17">
        <v>3</v>
      </c>
      <c r="C17" s="13">
        <v>42322.541666608799</v>
      </c>
      <c r="D17" t="s">
        <v>58</v>
      </c>
      <c r="E17" t="s">
        <v>59</v>
      </c>
      <c r="F17" t="s">
        <v>54</v>
      </c>
      <c r="G17" t="s">
        <v>69</v>
      </c>
      <c r="H17" t="s">
        <v>41</v>
      </c>
      <c r="I17" t="s">
        <v>42</v>
      </c>
      <c r="J17">
        <v>3450</v>
      </c>
      <c r="K17">
        <v>20</v>
      </c>
      <c r="L17">
        <v>4</v>
      </c>
      <c r="M17" s="16">
        <v>4</v>
      </c>
      <c r="N17">
        <v>16</v>
      </c>
      <c r="O17">
        <v>75</v>
      </c>
      <c r="P17">
        <v>1000</v>
      </c>
      <c r="Q17">
        <v>10</v>
      </c>
      <c r="R17">
        <v>34</v>
      </c>
      <c r="S17">
        <f t="shared" si="0"/>
        <v>1</v>
      </c>
      <c r="T17" s="14">
        <f t="shared" si="2"/>
        <v>29.411764705882351</v>
      </c>
      <c r="U17">
        <v>1520</v>
      </c>
    </row>
    <row r="18" spans="1:21" x14ac:dyDescent="0.2">
      <c r="A18">
        <v>2</v>
      </c>
      <c r="B18">
        <v>3</v>
      </c>
      <c r="C18" s="13">
        <v>42322.541666608799</v>
      </c>
      <c r="D18" t="s">
        <v>58</v>
      </c>
      <c r="E18" t="s">
        <v>59</v>
      </c>
      <c r="F18" t="s">
        <v>54</v>
      </c>
      <c r="G18" t="s">
        <v>70</v>
      </c>
      <c r="H18" t="s">
        <v>41</v>
      </c>
      <c r="I18" t="s">
        <v>42</v>
      </c>
      <c r="J18">
        <v>3450</v>
      </c>
      <c r="K18">
        <v>20</v>
      </c>
      <c r="L18">
        <v>4</v>
      </c>
      <c r="M18" s="16">
        <v>5</v>
      </c>
      <c r="N18">
        <v>18</v>
      </c>
      <c r="O18">
        <v>50</v>
      </c>
      <c r="P18">
        <v>1000</v>
      </c>
      <c r="Q18">
        <v>10</v>
      </c>
      <c r="R18">
        <v>34</v>
      </c>
      <c r="S18">
        <f t="shared" si="0"/>
        <v>1</v>
      </c>
      <c r="T18" s="14">
        <f t="shared" si="2"/>
        <v>29.411764705882351</v>
      </c>
      <c r="U18">
        <v>2320</v>
      </c>
    </row>
    <row r="19" spans="1:21" x14ac:dyDescent="0.2">
      <c r="A19">
        <v>2</v>
      </c>
      <c r="B19">
        <v>3</v>
      </c>
      <c r="C19" s="13">
        <v>42322.541666608799</v>
      </c>
      <c r="D19" t="s">
        <v>58</v>
      </c>
      <c r="E19" t="s">
        <v>59</v>
      </c>
      <c r="F19" t="s">
        <v>54</v>
      </c>
      <c r="G19" t="s">
        <v>212</v>
      </c>
      <c r="H19" t="s">
        <v>41</v>
      </c>
      <c r="I19" t="s">
        <v>42</v>
      </c>
      <c r="J19">
        <v>3450</v>
      </c>
      <c r="K19">
        <v>20</v>
      </c>
      <c r="L19">
        <v>4</v>
      </c>
      <c r="M19" s="16">
        <v>6</v>
      </c>
      <c r="N19">
        <v>20</v>
      </c>
      <c r="O19">
        <v>25</v>
      </c>
      <c r="P19">
        <v>1000</v>
      </c>
      <c r="Q19">
        <v>10</v>
      </c>
      <c r="R19">
        <v>45</v>
      </c>
      <c r="S19">
        <f t="shared" si="0"/>
        <v>1</v>
      </c>
      <c r="T19" s="14">
        <f t="shared" si="2"/>
        <v>22.222222222222221</v>
      </c>
      <c r="U19">
        <v>1996</v>
      </c>
    </row>
    <row r="20" spans="1:21" x14ac:dyDescent="0.2">
      <c r="A20">
        <v>2</v>
      </c>
      <c r="B20">
        <v>3</v>
      </c>
      <c r="C20" s="13">
        <v>42322.541666608799</v>
      </c>
      <c r="D20" t="s">
        <v>58</v>
      </c>
      <c r="E20" t="s">
        <v>59</v>
      </c>
      <c r="F20" t="s">
        <v>54</v>
      </c>
      <c r="G20" t="s">
        <v>71</v>
      </c>
      <c r="H20" t="s">
        <v>41</v>
      </c>
      <c r="I20" t="s">
        <v>42</v>
      </c>
      <c r="J20">
        <v>3450</v>
      </c>
      <c r="K20">
        <v>20</v>
      </c>
      <c r="L20">
        <v>4</v>
      </c>
      <c r="M20" s="16">
        <v>7</v>
      </c>
      <c r="N20">
        <v>22</v>
      </c>
      <c r="O20">
        <v>10</v>
      </c>
      <c r="P20">
        <v>1000</v>
      </c>
      <c r="Q20">
        <v>10</v>
      </c>
      <c r="R20">
        <v>37.5</v>
      </c>
      <c r="S20">
        <f t="shared" si="0"/>
        <v>1</v>
      </c>
      <c r="T20" s="14">
        <f t="shared" si="2"/>
        <v>26.666666666666668</v>
      </c>
      <c r="U20">
        <v>2082</v>
      </c>
    </row>
    <row r="21" spans="1:21" x14ac:dyDescent="0.2">
      <c r="A21">
        <v>2</v>
      </c>
      <c r="B21">
        <v>3</v>
      </c>
      <c r="C21" s="13">
        <v>42322.541666608799</v>
      </c>
      <c r="D21" t="s">
        <v>58</v>
      </c>
      <c r="E21" t="s">
        <v>59</v>
      </c>
      <c r="F21" t="s">
        <v>54</v>
      </c>
      <c r="G21" t="s">
        <v>72</v>
      </c>
      <c r="H21" t="s">
        <v>41</v>
      </c>
      <c r="I21" t="s">
        <v>42</v>
      </c>
      <c r="J21">
        <v>3450</v>
      </c>
      <c r="K21">
        <v>20</v>
      </c>
      <c r="L21">
        <v>4</v>
      </c>
      <c r="M21" s="16">
        <v>8</v>
      </c>
      <c r="N21">
        <v>23</v>
      </c>
      <c r="O21">
        <v>5</v>
      </c>
      <c r="P21">
        <v>1000</v>
      </c>
      <c r="Q21">
        <v>10</v>
      </c>
      <c r="R21">
        <v>43</v>
      </c>
      <c r="S21">
        <f t="shared" si="0"/>
        <v>1</v>
      </c>
      <c r="T21" s="14">
        <f t="shared" si="2"/>
        <v>23.255813953488371</v>
      </c>
      <c r="U21">
        <v>2222</v>
      </c>
    </row>
    <row r="22" spans="1:21" x14ac:dyDescent="0.2">
      <c r="A22">
        <v>2</v>
      </c>
      <c r="B22">
        <v>3</v>
      </c>
      <c r="C22" s="13">
        <v>42322.541666608799</v>
      </c>
      <c r="D22" t="s">
        <v>58</v>
      </c>
      <c r="E22" t="s">
        <v>59</v>
      </c>
      <c r="F22" t="s">
        <v>85</v>
      </c>
      <c r="G22" t="s">
        <v>91</v>
      </c>
      <c r="H22" t="s">
        <v>41</v>
      </c>
      <c r="I22" t="s">
        <v>42</v>
      </c>
      <c r="J22">
        <v>3450</v>
      </c>
      <c r="K22">
        <v>20</v>
      </c>
      <c r="L22">
        <v>4</v>
      </c>
      <c r="M22" s="16" t="s">
        <v>84</v>
      </c>
      <c r="N22" t="s">
        <v>85</v>
      </c>
      <c r="O22" t="s">
        <v>86</v>
      </c>
      <c r="P22">
        <v>5</v>
      </c>
      <c r="R22">
        <v>5</v>
      </c>
      <c r="S22" s="15"/>
      <c r="T22" s="14">
        <f>P22/R22</f>
        <v>1</v>
      </c>
      <c r="U22">
        <v>1135</v>
      </c>
    </row>
    <row r="23" spans="1:21" x14ac:dyDescent="0.2">
      <c r="A23">
        <v>2</v>
      </c>
      <c r="B23">
        <v>3</v>
      </c>
      <c r="C23" s="13">
        <v>42322.541666608799</v>
      </c>
      <c r="D23" t="s">
        <v>58</v>
      </c>
      <c r="E23" t="s">
        <v>59</v>
      </c>
      <c r="F23" t="s">
        <v>85</v>
      </c>
      <c r="G23" t="s">
        <v>92</v>
      </c>
      <c r="H23" t="s">
        <v>41</v>
      </c>
      <c r="I23" t="s">
        <v>42</v>
      </c>
      <c r="J23">
        <v>3450</v>
      </c>
      <c r="K23">
        <v>20</v>
      </c>
      <c r="L23">
        <v>4</v>
      </c>
      <c r="M23" s="16" t="s">
        <v>84</v>
      </c>
      <c r="N23" t="s">
        <v>85</v>
      </c>
      <c r="O23" t="s">
        <v>86</v>
      </c>
      <c r="P23">
        <v>5</v>
      </c>
      <c r="R23">
        <v>5</v>
      </c>
      <c r="S23" s="15"/>
      <c r="T23" s="14">
        <f>P23/R23</f>
        <v>1</v>
      </c>
      <c r="U23">
        <v>1043</v>
      </c>
    </row>
    <row r="24" spans="1:21" x14ac:dyDescent="0.2">
      <c r="A24">
        <v>2</v>
      </c>
      <c r="B24">
        <v>3</v>
      </c>
      <c r="C24" s="13">
        <v>42322.541666608799</v>
      </c>
      <c r="D24" t="s">
        <v>58</v>
      </c>
      <c r="E24" t="s">
        <v>59</v>
      </c>
      <c r="F24" t="s">
        <v>85</v>
      </c>
      <c r="G24" t="s">
        <v>93</v>
      </c>
      <c r="H24" t="s">
        <v>41</v>
      </c>
      <c r="I24" t="s">
        <v>42</v>
      </c>
      <c r="J24">
        <v>3450</v>
      </c>
      <c r="K24">
        <v>20</v>
      </c>
      <c r="L24">
        <v>4</v>
      </c>
      <c r="M24" s="16" t="s">
        <v>84</v>
      </c>
      <c r="N24" t="s">
        <v>85</v>
      </c>
      <c r="O24" t="s">
        <v>86</v>
      </c>
      <c r="P24">
        <v>5</v>
      </c>
      <c r="R24">
        <v>5</v>
      </c>
      <c r="S24" s="15"/>
      <c r="T24" s="14">
        <f>P24/R24</f>
        <v>1</v>
      </c>
      <c r="U24">
        <v>1084</v>
      </c>
    </row>
    <row r="25" spans="1:21" x14ac:dyDescent="0.2">
      <c r="A25">
        <v>3</v>
      </c>
      <c r="B25">
        <v>3</v>
      </c>
      <c r="C25" s="13">
        <v>42324.541666666664</v>
      </c>
      <c r="D25" t="s">
        <v>98</v>
      </c>
      <c r="E25" t="s">
        <v>99</v>
      </c>
      <c r="F25" t="s">
        <v>100</v>
      </c>
      <c r="H25" t="s">
        <v>41</v>
      </c>
      <c r="I25" t="s">
        <v>42</v>
      </c>
      <c r="J25" s="15">
        <v>4180</v>
      </c>
      <c r="K25">
        <v>19</v>
      </c>
      <c r="L25">
        <v>5</v>
      </c>
      <c r="M25" s="16">
        <v>1</v>
      </c>
      <c r="N25">
        <v>9</v>
      </c>
      <c r="O25">
        <v>200</v>
      </c>
      <c r="P25">
        <v>1000</v>
      </c>
      <c r="Q25">
        <v>10</v>
      </c>
      <c r="R25">
        <v>42</v>
      </c>
      <c r="S25" s="15">
        <f xml:space="preserve"> 1</f>
        <v>1</v>
      </c>
      <c r="T25" s="14">
        <f>P25/R25</f>
        <v>23.80952380952381</v>
      </c>
    </row>
    <row r="26" spans="1:21" x14ac:dyDescent="0.2">
      <c r="A26">
        <v>3</v>
      </c>
      <c r="B26">
        <v>3</v>
      </c>
      <c r="C26" s="13">
        <v>42324.541666666664</v>
      </c>
      <c r="D26" t="s">
        <v>98</v>
      </c>
      <c r="E26" t="s">
        <v>99</v>
      </c>
      <c r="F26" t="s">
        <v>100</v>
      </c>
      <c r="H26" t="s">
        <v>41</v>
      </c>
      <c r="I26" t="s">
        <v>42</v>
      </c>
      <c r="J26" s="15">
        <v>4180</v>
      </c>
      <c r="K26">
        <v>19</v>
      </c>
      <c r="L26">
        <v>5</v>
      </c>
      <c r="M26" s="16">
        <v>2</v>
      </c>
      <c r="N26">
        <v>11</v>
      </c>
      <c r="O26">
        <v>150</v>
      </c>
      <c r="P26">
        <v>1000</v>
      </c>
      <c r="Q26">
        <v>10</v>
      </c>
      <c r="R26">
        <v>40</v>
      </c>
      <c r="S26" s="15">
        <f t="shared" ref="S26:S38" si="3" xml:space="preserve"> 1</f>
        <v>1</v>
      </c>
      <c r="T26" s="14">
        <f t="shared" ref="T26:T37" si="4">P26/R26</f>
        <v>25</v>
      </c>
    </row>
    <row r="27" spans="1:21" x14ac:dyDescent="0.2">
      <c r="A27">
        <v>3</v>
      </c>
      <c r="B27">
        <v>3</v>
      </c>
      <c r="C27" s="13">
        <v>42324.541666666664</v>
      </c>
      <c r="D27" t="s">
        <v>98</v>
      </c>
      <c r="E27" t="s">
        <v>99</v>
      </c>
      <c r="F27" t="s">
        <v>100</v>
      </c>
      <c r="H27" t="s">
        <v>41</v>
      </c>
      <c r="I27" t="s">
        <v>42</v>
      </c>
      <c r="J27" s="15">
        <v>4180</v>
      </c>
      <c r="K27">
        <v>19</v>
      </c>
      <c r="L27">
        <v>5</v>
      </c>
      <c r="M27" s="16">
        <v>3</v>
      </c>
      <c r="N27" t="s">
        <v>49</v>
      </c>
      <c r="O27">
        <v>100</v>
      </c>
      <c r="P27">
        <v>1000</v>
      </c>
      <c r="Q27">
        <v>10</v>
      </c>
      <c r="R27">
        <v>21</v>
      </c>
      <c r="S27" s="15">
        <f t="shared" si="3"/>
        <v>1</v>
      </c>
      <c r="T27" s="14">
        <f t="shared" si="4"/>
        <v>47.61904761904762</v>
      </c>
    </row>
    <row r="28" spans="1:21" x14ac:dyDescent="0.2">
      <c r="A28">
        <v>3</v>
      </c>
      <c r="B28">
        <v>3</v>
      </c>
      <c r="C28" s="13">
        <v>42324.541666666664</v>
      </c>
      <c r="D28" t="s">
        <v>98</v>
      </c>
      <c r="E28" t="s">
        <v>99</v>
      </c>
      <c r="F28" t="s">
        <v>100</v>
      </c>
      <c r="H28" t="s">
        <v>41</v>
      </c>
      <c r="I28" t="s">
        <v>42</v>
      </c>
      <c r="J28" s="15">
        <v>4180</v>
      </c>
      <c r="K28">
        <v>19</v>
      </c>
      <c r="L28">
        <v>5</v>
      </c>
      <c r="M28" s="16">
        <v>4</v>
      </c>
      <c r="N28">
        <v>16</v>
      </c>
      <c r="O28">
        <v>75</v>
      </c>
      <c r="P28">
        <v>1000</v>
      </c>
      <c r="Q28">
        <v>10</v>
      </c>
      <c r="R28">
        <v>43</v>
      </c>
      <c r="S28" s="15">
        <f t="shared" si="3"/>
        <v>1</v>
      </c>
      <c r="T28" s="14">
        <f t="shared" ref="T28" si="5">P28/R28</f>
        <v>23.255813953488371</v>
      </c>
    </row>
    <row r="29" spans="1:21" x14ac:dyDescent="0.2">
      <c r="A29">
        <v>3</v>
      </c>
      <c r="B29">
        <v>3</v>
      </c>
      <c r="C29" s="13">
        <v>42324.541666666664</v>
      </c>
      <c r="D29" t="s">
        <v>98</v>
      </c>
      <c r="E29" t="s">
        <v>99</v>
      </c>
      <c r="F29" t="s">
        <v>100</v>
      </c>
      <c r="G29" t="s">
        <v>104</v>
      </c>
      <c r="H29" t="s">
        <v>41</v>
      </c>
      <c r="I29" t="s">
        <v>42</v>
      </c>
      <c r="J29" s="15">
        <v>4180</v>
      </c>
      <c r="K29">
        <v>19</v>
      </c>
      <c r="L29">
        <v>5</v>
      </c>
      <c r="M29" s="16">
        <v>4</v>
      </c>
      <c r="N29">
        <v>16</v>
      </c>
      <c r="O29">
        <v>75</v>
      </c>
      <c r="R29" t="s">
        <v>85</v>
      </c>
      <c r="S29" s="15"/>
      <c r="T29" s="14">
        <v>1</v>
      </c>
      <c r="U29">
        <v>130</v>
      </c>
    </row>
    <row r="30" spans="1:21" x14ac:dyDescent="0.2">
      <c r="A30">
        <v>3</v>
      </c>
      <c r="B30">
        <v>3</v>
      </c>
      <c r="C30" s="13">
        <v>42324.541666666664</v>
      </c>
      <c r="D30" t="s">
        <v>98</v>
      </c>
      <c r="E30" t="s">
        <v>99</v>
      </c>
      <c r="F30" t="s">
        <v>100</v>
      </c>
      <c r="G30" t="s">
        <v>105</v>
      </c>
      <c r="H30" t="s">
        <v>41</v>
      </c>
      <c r="I30" t="s">
        <v>42</v>
      </c>
      <c r="J30" s="15">
        <v>4180</v>
      </c>
      <c r="K30">
        <v>19</v>
      </c>
      <c r="L30">
        <v>5</v>
      </c>
      <c r="M30" s="16">
        <v>4</v>
      </c>
      <c r="N30">
        <v>16</v>
      </c>
      <c r="O30">
        <v>75</v>
      </c>
      <c r="R30" t="s">
        <v>85</v>
      </c>
      <c r="S30" s="15"/>
      <c r="T30" s="14">
        <v>1</v>
      </c>
      <c r="U30">
        <v>89</v>
      </c>
    </row>
    <row r="31" spans="1:21" x14ac:dyDescent="0.2">
      <c r="A31">
        <v>3</v>
      </c>
      <c r="B31">
        <v>3</v>
      </c>
      <c r="C31" s="13">
        <v>42324.541666666664</v>
      </c>
      <c r="D31" t="s">
        <v>98</v>
      </c>
      <c r="E31" t="s">
        <v>99</v>
      </c>
      <c r="F31" t="s">
        <v>100</v>
      </c>
      <c r="G31" t="s">
        <v>213</v>
      </c>
      <c r="H31" t="s">
        <v>41</v>
      </c>
      <c r="I31" t="s">
        <v>42</v>
      </c>
      <c r="J31" s="15">
        <v>4180</v>
      </c>
      <c r="K31">
        <v>19</v>
      </c>
      <c r="L31">
        <v>5</v>
      </c>
      <c r="M31" s="16">
        <v>4</v>
      </c>
      <c r="N31">
        <v>16</v>
      </c>
      <c r="O31">
        <v>75</v>
      </c>
      <c r="R31" t="s">
        <v>85</v>
      </c>
      <c r="S31" s="15"/>
      <c r="T31" s="14">
        <v>1</v>
      </c>
      <c r="U31">
        <v>109</v>
      </c>
    </row>
    <row r="32" spans="1:21" x14ac:dyDescent="0.2">
      <c r="A32">
        <v>3</v>
      </c>
      <c r="B32">
        <v>3</v>
      </c>
      <c r="C32" s="13">
        <v>42324.541666666664</v>
      </c>
      <c r="D32" t="s">
        <v>98</v>
      </c>
      <c r="E32" t="s">
        <v>99</v>
      </c>
      <c r="F32" t="s">
        <v>100</v>
      </c>
      <c r="H32" t="s">
        <v>41</v>
      </c>
      <c r="I32" t="s">
        <v>42</v>
      </c>
      <c r="J32" s="15">
        <v>4180</v>
      </c>
      <c r="K32">
        <v>19</v>
      </c>
      <c r="L32">
        <v>5</v>
      </c>
      <c r="M32" s="16">
        <v>5</v>
      </c>
      <c r="N32" t="s">
        <v>102</v>
      </c>
      <c r="O32">
        <v>50</v>
      </c>
      <c r="P32">
        <v>970</v>
      </c>
      <c r="Q32">
        <v>10</v>
      </c>
      <c r="R32">
        <v>45</v>
      </c>
      <c r="S32" s="15">
        <f t="shared" si="3"/>
        <v>1</v>
      </c>
      <c r="T32" s="14">
        <f t="shared" si="4"/>
        <v>21.555555555555557</v>
      </c>
    </row>
    <row r="33" spans="1:21" x14ac:dyDescent="0.2">
      <c r="A33">
        <v>3</v>
      </c>
      <c r="B33">
        <v>3</v>
      </c>
      <c r="C33" s="13">
        <v>42324.541666666664</v>
      </c>
      <c r="D33" t="s">
        <v>98</v>
      </c>
      <c r="E33" t="s">
        <v>99</v>
      </c>
      <c r="F33" t="s">
        <v>100</v>
      </c>
      <c r="G33" t="s">
        <v>106</v>
      </c>
      <c r="H33" t="s">
        <v>41</v>
      </c>
      <c r="I33" t="s">
        <v>42</v>
      </c>
      <c r="J33" s="15">
        <v>4180</v>
      </c>
      <c r="K33">
        <v>19</v>
      </c>
      <c r="L33">
        <v>5</v>
      </c>
      <c r="M33" s="16">
        <v>5</v>
      </c>
      <c r="N33" t="s">
        <v>102</v>
      </c>
      <c r="O33">
        <v>50</v>
      </c>
      <c r="R33" t="s">
        <v>85</v>
      </c>
      <c r="S33" s="15"/>
      <c r="T33" s="14">
        <v>1</v>
      </c>
      <c r="U33">
        <v>1031</v>
      </c>
    </row>
    <row r="34" spans="1:21" x14ac:dyDescent="0.2">
      <c r="A34">
        <v>3</v>
      </c>
      <c r="B34">
        <v>3</v>
      </c>
      <c r="C34" s="13">
        <v>42324.541666666664</v>
      </c>
      <c r="D34" t="s">
        <v>98</v>
      </c>
      <c r="E34" t="s">
        <v>99</v>
      </c>
      <c r="F34" t="s">
        <v>100</v>
      </c>
      <c r="G34" t="s">
        <v>107</v>
      </c>
      <c r="H34" t="s">
        <v>41</v>
      </c>
      <c r="I34" t="s">
        <v>42</v>
      </c>
      <c r="J34" s="15">
        <v>4180</v>
      </c>
      <c r="K34">
        <v>19</v>
      </c>
      <c r="L34">
        <v>5</v>
      </c>
      <c r="M34" s="16">
        <v>5</v>
      </c>
      <c r="N34" t="s">
        <v>102</v>
      </c>
      <c r="O34">
        <v>50</v>
      </c>
      <c r="R34" t="s">
        <v>85</v>
      </c>
      <c r="S34" s="15"/>
      <c r="T34" s="14">
        <v>1</v>
      </c>
      <c r="U34">
        <v>872</v>
      </c>
    </row>
    <row r="35" spans="1:21" x14ac:dyDescent="0.2">
      <c r="A35">
        <v>3</v>
      </c>
      <c r="B35">
        <v>3</v>
      </c>
      <c r="C35" s="13">
        <v>42324.541666666664</v>
      </c>
      <c r="D35" t="s">
        <v>98</v>
      </c>
      <c r="E35" t="s">
        <v>99</v>
      </c>
      <c r="F35" t="s">
        <v>100</v>
      </c>
      <c r="G35" t="s">
        <v>108</v>
      </c>
      <c r="H35" t="s">
        <v>41</v>
      </c>
      <c r="I35" t="s">
        <v>42</v>
      </c>
      <c r="J35" s="15">
        <v>4180</v>
      </c>
      <c r="K35">
        <v>19</v>
      </c>
      <c r="L35">
        <v>5</v>
      </c>
      <c r="M35" s="16">
        <v>5</v>
      </c>
      <c r="N35" t="s">
        <v>102</v>
      </c>
      <c r="O35">
        <v>50</v>
      </c>
      <c r="R35" t="s">
        <v>85</v>
      </c>
      <c r="S35" s="15"/>
      <c r="T35" s="14">
        <v>1</v>
      </c>
      <c r="U35">
        <v>875</v>
      </c>
    </row>
    <row r="36" spans="1:21" x14ac:dyDescent="0.2">
      <c r="A36">
        <v>3</v>
      </c>
      <c r="B36">
        <v>3</v>
      </c>
      <c r="C36" s="13">
        <v>42324.541666666664</v>
      </c>
      <c r="D36" t="s">
        <v>98</v>
      </c>
      <c r="E36" t="s">
        <v>99</v>
      </c>
      <c r="F36" t="s">
        <v>100</v>
      </c>
      <c r="H36" t="s">
        <v>41</v>
      </c>
      <c r="I36" t="s">
        <v>42</v>
      </c>
      <c r="J36" s="15">
        <v>4180</v>
      </c>
      <c r="K36">
        <v>19</v>
      </c>
      <c r="L36">
        <v>5</v>
      </c>
      <c r="M36" s="16">
        <v>6</v>
      </c>
      <c r="N36" t="s">
        <v>103</v>
      </c>
      <c r="O36">
        <v>25</v>
      </c>
      <c r="P36">
        <v>1000</v>
      </c>
      <c r="Q36">
        <v>10</v>
      </c>
      <c r="R36">
        <v>44</v>
      </c>
      <c r="S36" s="15">
        <f t="shared" si="3"/>
        <v>1</v>
      </c>
      <c r="T36" s="14">
        <f t="shared" si="4"/>
        <v>22.727272727272727</v>
      </c>
    </row>
    <row r="37" spans="1:21" x14ac:dyDescent="0.2">
      <c r="A37">
        <v>3</v>
      </c>
      <c r="B37">
        <v>3</v>
      </c>
      <c r="C37" s="13">
        <v>42324.541666666664</v>
      </c>
      <c r="D37" t="s">
        <v>98</v>
      </c>
      <c r="E37" t="s">
        <v>99</v>
      </c>
      <c r="F37" t="s">
        <v>100</v>
      </c>
      <c r="H37" t="s">
        <v>41</v>
      </c>
      <c r="I37" t="s">
        <v>42</v>
      </c>
      <c r="J37" s="15">
        <v>4180</v>
      </c>
      <c r="K37">
        <v>19</v>
      </c>
      <c r="L37">
        <v>5</v>
      </c>
      <c r="M37" s="16">
        <v>7</v>
      </c>
      <c r="N37">
        <v>22</v>
      </c>
      <c r="O37">
        <v>10</v>
      </c>
      <c r="P37">
        <v>1000</v>
      </c>
      <c r="Q37">
        <v>10</v>
      </c>
      <c r="R37">
        <v>47.5</v>
      </c>
      <c r="S37" s="15">
        <f t="shared" si="3"/>
        <v>1</v>
      </c>
      <c r="T37" s="14">
        <f t="shared" si="4"/>
        <v>21.05263157894737</v>
      </c>
    </row>
    <row r="38" spans="1:21" x14ac:dyDescent="0.2">
      <c r="A38">
        <v>3</v>
      </c>
      <c r="B38">
        <v>3</v>
      </c>
      <c r="C38" s="13">
        <v>42324.541666666664</v>
      </c>
      <c r="D38" t="s">
        <v>98</v>
      </c>
      <c r="E38" t="s">
        <v>99</v>
      </c>
      <c r="F38" t="s">
        <v>100</v>
      </c>
      <c r="H38" t="s">
        <v>41</v>
      </c>
      <c r="I38" t="s">
        <v>42</v>
      </c>
      <c r="J38" s="15">
        <v>4180</v>
      </c>
      <c r="K38">
        <v>19</v>
      </c>
      <c r="L38">
        <v>5</v>
      </c>
      <c r="M38" s="16">
        <v>8</v>
      </c>
      <c r="N38">
        <v>23</v>
      </c>
      <c r="O38">
        <v>5</v>
      </c>
      <c r="P38">
        <v>1000</v>
      </c>
      <c r="Q38">
        <v>10</v>
      </c>
      <c r="R38">
        <v>45</v>
      </c>
      <c r="S38" s="15">
        <f t="shared" si="3"/>
        <v>1</v>
      </c>
      <c r="T38" s="14">
        <f t="shared" ref="T38" si="6">P38/R38</f>
        <v>22.222222222222221</v>
      </c>
    </row>
    <row r="39" spans="1:21" x14ac:dyDescent="0.2">
      <c r="A39">
        <v>3</v>
      </c>
      <c r="B39">
        <v>3</v>
      </c>
      <c r="C39" s="13">
        <v>42324.541666666664</v>
      </c>
      <c r="D39" t="s">
        <v>98</v>
      </c>
      <c r="E39" t="s">
        <v>99</v>
      </c>
      <c r="F39" t="s">
        <v>100</v>
      </c>
      <c r="G39" t="s">
        <v>109</v>
      </c>
      <c r="H39" t="s">
        <v>41</v>
      </c>
      <c r="I39" t="s">
        <v>42</v>
      </c>
      <c r="J39" s="15">
        <v>4180</v>
      </c>
      <c r="K39">
        <v>19</v>
      </c>
      <c r="L39">
        <v>5</v>
      </c>
      <c r="M39" s="16">
        <v>8</v>
      </c>
      <c r="N39">
        <v>23</v>
      </c>
      <c r="O39">
        <v>5</v>
      </c>
      <c r="R39" t="s">
        <v>85</v>
      </c>
      <c r="S39" s="15"/>
      <c r="T39" s="14">
        <v>1</v>
      </c>
      <c r="U39">
        <v>941</v>
      </c>
    </row>
    <row r="40" spans="1:21" x14ac:dyDescent="0.2">
      <c r="A40">
        <v>3</v>
      </c>
      <c r="B40">
        <v>3</v>
      </c>
      <c r="C40" s="13">
        <v>42324.541666666664</v>
      </c>
      <c r="D40" t="s">
        <v>98</v>
      </c>
      <c r="E40" t="s">
        <v>99</v>
      </c>
      <c r="F40" t="s">
        <v>100</v>
      </c>
      <c r="G40" t="s">
        <v>110</v>
      </c>
      <c r="H40" t="s">
        <v>41</v>
      </c>
      <c r="I40" t="s">
        <v>42</v>
      </c>
      <c r="J40" s="15">
        <v>4180</v>
      </c>
      <c r="K40">
        <v>19</v>
      </c>
      <c r="L40">
        <v>5</v>
      </c>
      <c r="M40" s="16">
        <v>8</v>
      </c>
      <c r="N40">
        <v>23</v>
      </c>
      <c r="O40">
        <v>5</v>
      </c>
      <c r="R40" t="s">
        <v>85</v>
      </c>
      <c r="S40" s="15"/>
      <c r="T40" s="14">
        <v>1</v>
      </c>
      <c r="U40">
        <v>706</v>
      </c>
    </row>
    <row r="41" spans="1:21" x14ac:dyDescent="0.2">
      <c r="A41">
        <v>3</v>
      </c>
      <c r="B41">
        <v>3</v>
      </c>
      <c r="C41" s="13">
        <v>42324.541666666664</v>
      </c>
      <c r="D41" t="s">
        <v>98</v>
      </c>
      <c r="E41" t="s">
        <v>99</v>
      </c>
      <c r="F41" t="s">
        <v>100</v>
      </c>
      <c r="G41" t="s">
        <v>111</v>
      </c>
      <c r="H41" t="s">
        <v>41</v>
      </c>
      <c r="I41" t="s">
        <v>42</v>
      </c>
      <c r="J41" s="15">
        <v>4180</v>
      </c>
      <c r="K41">
        <v>19</v>
      </c>
      <c r="L41">
        <v>5</v>
      </c>
      <c r="M41" s="16">
        <v>8</v>
      </c>
      <c r="N41">
        <v>23</v>
      </c>
      <c r="O41">
        <v>5</v>
      </c>
      <c r="R41" t="s">
        <v>85</v>
      </c>
      <c r="S41" s="15"/>
      <c r="T41" s="14">
        <v>1</v>
      </c>
      <c r="U41">
        <v>834</v>
      </c>
    </row>
    <row r="42" spans="1:21" x14ac:dyDescent="0.2">
      <c r="A42">
        <v>4</v>
      </c>
      <c r="B42">
        <v>3</v>
      </c>
      <c r="C42" s="13">
        <v>42326.541666666664</v>
      </c>
      <c r="D42" t="s">
        <v>112</v>
      </c>
      <c r="E42" t="s">
        <v>113</v>
      </c>
      <c r="F42" t="s">
        <v>101</v>
      </c>
      <c r="G42" t="s">
        <v>120</v>
      </c>
      <c r="H42" t="s">
        <v>41</v>
      </c>
      <c r="I42" t="s">
        <v>42</v>
      </c>
      <c r="J42" s="15">
        <v>4152</v>
      </c>
      <c r="K42">
        <v>13</v>
      </c>
      <c r="L42">
        <v>3</v>
      </c>
      <c r="M42" s="16">
        <v>1</v>
      </c>
      <c r="N42">
        <v>9</v>
      </c>
      <c r="O42">
        <v>200</v>
      </c>
      <c r="P42">
        <v>1000</v>
      </c>
      <c r="Q42">
        <v>10</v>
      </c>
      <c r="R42">
        <v>27</v>
      </c>
      <c r="S42" s="15">
        <f xml:space="preserve"> 1</f>
        <v>1</v>
      </c>
      <c r="T42" s="14">
        <f>P42/R42</f>
        <v>37.037037037037038</v>
      </c>
      <c r="U42">
        <v>48</v>
      </c>
    </row>
    <row r="43" spans="1:21" x14ac:dyDescent="0.2">
      <c r="A43">
        <v>4</v>
      </c>
      <c r="B43">
        <v>3</v>
      </c>
      <c r="C43" s="13">
        <v>42326.541666666664</v>
      </c>
      <c r="D43" t="s">
        <v>112</v>
      </c>
      <c r="E43" t="s">
        <v>113</v>
      </c>
      <c r="F43" t="s">
        <v>101</v>
      </c>
      <c r="G43" t="s">
        <v>121</v>
      </c>
      <c r="H43" t="s">
        <v>41</v>
      </c>
      <c r="I43" t="s">
        <v>42</v>
      </c>
      <c r="J43" s="15">
        <v>4152</v>
      </c>
      <c r="K43">
        <v>13</v>
      </c>
      <c r="L43">
        <v>3</v>
      </c>
      <c r="M43" s="16">
        <v>2</v>
      </c>
      <c r="N43">
        <v>11</v>
      </c>
      <c r="O43">
        <v>150</v>
      </c>
      <c r="P43">
        <v>1000</v>
      </c>
      <c r="Q43">
        <v>10</v>
      </c>
      <c r="R43">
        <v>25</v>
      </c>
      <c r="S43" s="15">
        <f t="shared" ref="S43:S52" si="7" xml:space="preserve"> 1</f>
        <v>1</v>
      </c>
      <c r="T43" s="14">
        <f t="shared" ref="T43:T52" si="8">P43/R43</f>
        <v>40</v>
      </c>
      <c r="U43">
        <v>151</v>
      </c>
    </row>
    <row r="44" spans="1:21" x14ac:dyDescent="0.2">
      <c r="A44">
        <v>4</v>
      </c>
      <c r="B44">
        <v>3</v>
      </c>
      <c r="C44" s="13">
        <v>42326.541666666664</v>
      </c>
      <c r="D44" t="s">
        <v>112</v>
      </c>
      <c r="E44" t="s">
        <v>113</v>
      </c>
      <c r="F44" t="s">
        <v>101</v>
      </c>
      <c r="G44" t="s">
        <v>117</v>
      </c>
      <c r="H44" t="s">
        <v>41</v>
      </c>
      <c r="I44" t="s">
        <v>42</v>
      </c>
      <c r="J44" s="15">
        <v>4152</v>
      </c>
      <c r="K44">
        <v>13</v>
      </c>
      <c r="L44">
        <v>3</v>
      </c>
      <c r="M44" s="16">
        <v>2</v>
      </c>
      <c r="N44">
        <v>11</v>
      </c>
      <c r="O44">
        <v>150</v>
      </c>
      <c r="R44" t="s">
        <v>85</v>
      </c>
      <c r="S44" s="15"/>
      <c r="T44" s="14">
        <v>1</v>
      </c>
      <c r="U44">
        <v>4</v>
      </c>
    </row>
    <row r="45" spans="1:21" x14ac:dyDescent="0.2">
      <c r="A45">
        <v>4</v>
      </c>
      <c r="B45">
        <v>3</v>
      </c>
      <c r="C45" s="13">
        <v>42326.541666666664</v>
      </c>
      <c r="D45" t="s">
        <v>112</v>
      </c>
      <c r="E45" t="s">
        <v>113</v>
      </c>
      <c r="F45" t="s">
        <v>101</v>
      </c>
      <c r="G45" t="s">
        <v>118</v>
      </c>
      <c r="H45" t="s">
        <v>41</v>
      </c>
      <c r="I45" t="s">
        <v>42</v>
      </c>
      <c r="J45" s="15">
        <v>4152</v>
      </c>
      <c r="K45">
        <v>13</v>
      </c>
      <c r="L45">
        <v>3</v>
      </c>
      <c r="M45" s="16">
        <v>2</v>
      </c>
      <c r="N45">
        <v>11</v>
      </c>
      <c r="O45">
        <v>150</v>
      </c>
      <c r="R45" t="s">
        <v>85</v>
      </c>
      <c r="S45" s="15"/>
      <c r="T45" s="14">
        <v>1</v>
      </c>
      <c r="U45">
        <v>7</v>
      </c>
    </row>
    <row r="46" spans="1:21" x14ac:dyDescent="0.2">
      <c r="A46">
        <v>4</v>
      </c>
      <c r="B46">
        <v>3</v>
      </c>
      <c r="C46" s="13">
        <v>42326.541666666664</v>
      </c>
      <c r="D46" t="s">
        <v>112</v>
      </c>
      <c r="E46" t="s">
        <v>113</v>
      </c>
      <c r="F46" t="s">
        <v>101</v>
      </c>
      <c r="G46" t="s">
        <v>119</v>
      </c>
      <c r="H46" t="s">
        <v>41</v>
      </c>
      <c r="I46" t="s">
        <v>42</v>
      </c>
      <c r="J46" s="15">
        <v>4152</v>
      </c>
      <c r="K46">
        <v>13</v>
      </c>
      <c r="L46">
        <v>3</v>
      </c>
      <c r="M46" s="16">
        <v>2</v>
      </c>
      <c r="N46">
        <v>11</v>
      </c>
      <c r="O46">
        <v>150</v>
      </c>
      <c r="R46" t="s">
        <v>85</v>
      </c>
      <c r="S46" s="15"/>
      <c r="T46" s="14">
        <v>1</v>
      </c>
      <c r="U46">
        <v>3</v>
      </c>
    </row>
    <row r="47" spans="1:21" x14ac:dyDescent="0.2">
      <c r="A47">
        <v>4</v>
      </c>
      <c r="B47">
        <v>3</v>
      </c>
      <c r="C47" s="13">
        <v>42326.541666666664</v>
      </c>
      <c r="D47" t="s">
        <v>112</v>
      </c>
      <c r="E47" t="s">
        <v>113</v>
      </c>
      <c r="F47" t="s">
        <v>101</v>
      </c>
      <c r="G47" t="s">
        <v>122</v>
      </c>
      <c r="H47" t="s">
        <v>41</v>
      </c>
      <c r="I47" t="s">
        <v>42</v>
      </c>
      <c r="J47" s="15">
        <v>4152</v>
      </c>
      <c r="K47">
        <v>13</v>
      </c>
      <c r="L47">
        <v>3</v>
      </c>
      <c r="M47" s="16">
        <v>3</v>
      </c>
      <c r="N47" t="s">
        <v>49</v>
      </c>
      <c r="O47">
        <v>100</v>
      </c>
      <c r="P47">
        <v>1000</v>
      </c>
      <c r="Q47">
        <v>10</v>
      </c>
      <c r="R47">
        <v>20</v>
      </c>
      <c r="S47" s="15">
        <f t="shared" si="7"/>
        <v>1</v>
      </c>
      <c r="T47" s="14">
        <f t="shared" si="8"/>
        <v>50</v>
      </c>
      <c r="U47">
        <v>1248</v>
      </c>
    </row>
    <row r="48" spans="1:21" x14ac:dyDescent="0.2">
      <c r="A48">
        <v>4</v>
      </c>
      <c r="B48">
        <v>3</v>
      </c>
      <c r="C48" s="13">
        <v>42326.541666666664</v>
      </c>
      <c r="D48" t="s">
        <v>112</v>
      </c>
      <c r="E48" t="s">
        <v>113</v>
      </c>
      <c r="F48" t="s">
        <v>101</v>
      </c>
      <c r="G48" t="s">
        <v>123</v>
      </c>
      <c r="H48" t="s">
        <v>41</v>
      </c>
      <c r="I48" t="s">
        <v>42</v>
      </c>
      <c r="J48" s="15">
        <v>4152</v>
      </c>
      <c r="K48">
        <v>13</v>
      </c>
      <c r="L48">
        <v>3</v>
      </c>
      <c r="M48" s="16">
        <v>4</v>
      </c>
      <c r="N48">
        <v>16</v>
      </c>
      <c r="O48">
        <v>75</v>
      </c>
      <c r="P48">
        <v>1000</v>
      </c>
      <c r="Q48">
        <v>10</v>
      </c>
      <c r="R48">
        <v>25</v>
      </c>
      <c r="S48" s="15">
        <f t="shared" si="7"/>
        <v>1</v>
      </c>
      <c r="T48" s="14">
        <f t="shared" si="8"/>
        <v>40</v>
      </c>
      <c r="U48">
        <v>789</v>
      </c>
    </row>
    <row r="49" spans="1:22" x14ac:dyDescent="0.2">
      <c r="A49">
        <v>4</v>
      </c>
      <c r="B49">
        <v>3</v>
      </c>
      <c r="C49" s="13">
        <v>42326.541666666664</v>
      </c>
      <c r="D49" t="s">
        <v>112</v>
      </c>
      <c r="E49" t="s">
        <v>113</v>
      </c>
      <c r="F49" t="s">
        <v>101</v>
      </c>
      <c r="G49" t="s">
        <v>116</v>
      </c>
      <c r="H49" t="s">
        <v>41</v>
      </c>
      <c r="I49" t="s">
        <v>42</v>
      </c>
      <c r="J49" s="15">
        <v>4152</v>
      </c>
      <c r="K49">
        <v>13</v>
      </c>
      <c r="L49">
        <v>3</v>
      </c>
      <c r="M49" s="16">
        <v>5</v>
      </c>
      <c r="N49">
        <v>18</v>
      </c>
      <c r="O49">
        <v>50</v>
      </c>
      <c r="P49">
        <v>1000</v>
      </c>
      <c r="Q49">
        <v>10</v>
      </c>
      <c r="R49">
        <v>20</v>
      </c>
      <c r="S49" s="15">
        <f t="shared" si="7"/>
        <v>1</v>
      </c>
      <c r="T49" s="14">
        <f t="shared" si="8"/>
        <v>50</v>
      </c>
      <c r="U49">
        <v>1079</v>
      </c>
    </row>
    <row r="50" spans="1:22" x14ac:dyDescent="0.2">
      <c r="A50">
        <v>4</v>
      </c>
      <c r="B50">
        <v>3</v>
      </c>
      <c r="C50" s="13">
        <v>42326.541666666664</v>
      </c>
      <c r="D50" t="s">
        <v>112</v>
      </c>
      <c r="E50" t="s">
        <v>113</v>
      </c>
      <c r="F50" t="s">
        <v>101</v>
      </c>
      <c r="G50" t="s">
        <v>124</v>
      </c>
      <c r="H50" t="s">
        <v>41</v>
      </c>
      <c r="I50" t="s">
        <v>42</v>
      </c>
      <c r="J50" s="15">
        <v>4152</v>
      </c>
      <c r="K50">
        <v>13</v>
      </c>
      <c r="L50">
        <v>3</v>
      </c>
      <c r="M50" s="16">
        <v>6</v>
      </c>
      <c r="N50" t="s">
        <v>114</v>
      </c>
      <c r="O50">
        <v>25</v>
      </c>
      <c r="P50">
        <v>1000</v>
      </c>
      <c r="Q50">
        <v>10</v>
      </c>
      <c r="R50">
        <v>17</v>
      </c>
      <c r="S50" s="15">
        <f t="shared" si="7"/>
        <v>1</v>
      </c>
      <c r="T50" s="14">
        <f t="shared" si="8"/>
        <v>58.823529411764703</v>
      </c>
      <c r="U50">
        <v>1210</v>
      </c>
    </row>
    <row r="51" spans="1:22" x14ac:dyDescent="0.2">
      <c r="A51">
        <v>4</v>
      </c>
      <c r="B51">
        <v>3</v>
      </c>
      <c r="C51" s="13">
        <v>42326.541666666664</v>
      </c>
      <c r="D51" t="s">
        <v>112</v>
      </c>
      <c r="E51" t="s">
        <v>113</v>
      </c>
      <c r="F51" t="s">
        <v>101</v>
      </c>
      <c r="G51" t="s">
        <v>115</v>
      </c>
      <c r="H51" t="s">
        <v>41</v>
      </c>
      <c r="I51" t="s">
        <v>42</v>
      </c>
      <c r="J51" s="15">
        <v>4152</v>
      </c>
      <c r="K51">
        <v>13</v>
      </c>
      <c r="L51">
        <v>3</v>
      </c>
      <c r="M51" s="16">
        <v>7</v>
      </c>
      <c r="N51">
        <v>22</v>
      </c>
      <c r="O51">
        <v>10</v>
      </c>
      <c r="P51">
        <v>1000</v>
      </c>
      <c r="Q51">
        <v>10</v>
      </c>
      <c r="R51">
        <v>25</v>
      </c>
      <c r="S51" s="15">
        <f t="shared" si="7"/>
        <v>1</v>
      </c>
      <c r="T51" s="14">
        <f t="shared" si="8"/>
        <v>40</v>
      </c>
      <c r="U51">
        <v>1119</v>
      </c>
    </row>
    <row r="52" spans="1:22" x14ac:dyDescent="0.2">
      <c r="A52">
        <v>4</v>
      </c>
      <c r="B52">
        <v>3</v>
      </c>
      <c r="C52" s="13">
        <v>42326.541666666664</v>
      </c>
      <c r="D52" t="s">
        <v>112</v>
      </c>
      <c r="E52" t="s">
        <v>113</v>
      </c>
      <c r="F52" t="s">
        <v>101</v>
      </c>
      <c r="G52" t="s">
        <v>125</v>
      </c>
      <c r="H52" t="s">
        <v>41</v>
      </c>
      <c r="I52" t="s">
        <v>42</v>
      </c>
      <c r="J52" s="15">
        <v>4152</v>
      </c>
      <c r="K52">
        <v>13</v>
      </c>
      <c r="L52">
        <v>3</v>
      </c>
      <c r="M52" s="16">
        <v>8</v>
      </c>
      <c r="N52">
        <v>23</v>
      </c>
      <c r="O52">
        <v>5</v>
      </c>
      <c r="P52">
        <v>1000</v>
      </c>
      <c r="Q52">
        <v>10</v>
      </c>
      <c r="R52">
        <v>25</v>
      </c>
      <c r="S52" s="15">
        <f t="shared" si="7"/>
        <v>1</v>
      </c>
      <c r="T52" s="14">
        <f t="shared" si="8"/>
        <v>40</v>
      </c>
      <c r="U52">
        <v>870</v>
      </c>
    </row>
    <row r="53" spans="1:22" x14ac:dyDescent="0.2">
      <c r="A53">
        <v>5</v>
      </c>
      <c r="B53">
        <v>1</v>
      </c>
      <c r="C53" s="13">
        <v>42326.454861111109</v>
      </c>
      <c r="D53" t="s">
        <v>127</v>
      </c>
      <c r="E53" t="s">
        <v>128</v>
      </c>
      <c r="F53" t="s">
        <v>129</v>
      </c>
      <c r="G53" t="s">
        <v>130</v>
      </c>
      <c r="H53" t="s">
        <v>41</v>
      </c>
      <c r="I53" t="s">
        <v>42</v>
      </c>
      <c r="J53" s="15">
        <v>4002</v>
      </c>
      <c r="K53">
        <v>25</v>
      </c>
      <c r="L53">
        <v>6</v>
      </c>
      <c r="M53" s="16">
        <v>1</v>
      </c>
      <c r="N53">
        <v>8</v>
      </c>
      <c r="O53">
        <v>200</v>
      </c>
      <c r="P53">
        <v>1000</v>
      </c>
      <c r="Q53">
        <v>10</v>
      </c>
      <c r="R53">
        <v>32</v>
      </c>
      <c r="S53" s="15">
        <f xml:space="preserve"> 1</f>
        <v>1</v>
      </c>
      <c r="T53" s="14">
        <f>P53/R53</f>
        <v>31.25</v>
      </c>
      <c r="U53">
        <v>280</v>
      </c>
      <c r="V53" t="s">
        <v>143</v>
      </c>
    </row>
    <row r="54" spans="1:22" x14ac:dyDescent="0.2">
      <c r="A54">
        <v>5</v>
      </c>
      <c r="B54">
        <v>1</v>
      </c>
      <c r="C54" s="13">
        <v>42326.454861111109</v>
      </c>
      <c r="D54" t="s">
        <v>127</v>
      </c>
      <c r="E54" t="s">
        <v>128</v>
      </c>
      <c r="F54" t="s">
        <v>129</v>
      </c>
      <c r="G54" t="s">
        <v>131</v>
      </c>
      <c r="H54" t="s">
        <v>41</v>
      </c>
      <c r="I54" t="s">
        <v>42</v>
      </c>
      <c r="J54" s="15">
        <v>4002</v>
      </c>
      <c r="K54">
        <v>25</v>
      </c>
      <c r="L54">
        <v>6</v>
      </c>
      <c r="M54" s="16">
        <v>2</v>
      </c>
      <c r="N54">
        <v>11</v>
      </c>
      <c r="O54">
        <v>150</v>
      </c>
      <c r="P54">
        <v>1000</v>
      </c>
      <c r="Q54">
        <v>10</v>
      </c>
      <c r="R54">
        <v>30</v>
      </c>
      <c r="S54" s="15">
        <f xml:space="preserve"> 1</f>
        <v>1</v>
      </c>
      <c r="T54" s="14">
        <f>P54/R54</f>
        <v>33.333333333333336</v>
      </c>
      <c r="U54">
        <v>147</v>
      </c>
    </row>
    <row r="55" spans="1:22" x14ac:dyDescent="0.2">
      <c r="A55">
        <v>5</v>
      </c>
      <c r="B55">
        <v>1</v>
      </c>
      <c r="C55" s="13">
        <v>42326.454861053244</v>
      </c>
      <c r="D55" t="s">
        <v>127</v>
      </c>
      <c r="E55" t="s">
        <v>128</v>
      </c>
      <c r="F55" t="s">
        <v>129</v>
      </c>
      <c r="G55" t="s">
        <v>132</v>
      </c>
      <c r="H55" t="s">
        <v>41</v>
      </c>
      <c r="I55" t="s">
        <v>42</v>
      </c>
      <c r="J55" s="15">
        <v>4002</v>
      </c>
      <c r="K55">
        <v>25</v>
      </c>
      <c r="L55">
        <v>6</v>
      </c>
      <c r="M55" s="16">
        <v>3</v>
      </c>
      <c r="N55" t="s">
        <v>49</v>
      </c>
      <c r="O55">
        <v>100</v>
      </c>
      <c r="P55">
        <v>1000</v>
      </c>
      <c r="Q55">
        <v>10</v>
      </c>
      <c r="R55">
        <v>38</v>
      </c>
      <c r="S55" s="15">
        <f t="shared" ref="S55:S63" si="9" xml:space="preserve"> 1</f>
        <v>1</v>
      </c>
      <c r="T55" s="14">
        <f t="shared" ref="T55:T63" si="10">P55/R55</f>
        <v>26.315789473684209</v>
      </c>
      <c r="U55">
        <v>134</v>
      </c>
    </row>
    <row r="56" spans="1:22" x14ac:dyDescent="0.2">
      <c r="A56">
        <v>5</v>
      </c>
      <c r="B56">
        <v>1</v>
      </c>
      <c r="C56" s="13">
        <v>42326.454861053244</v>
      </c>
      <c r="D56" t="s">
        <v>127</v>
      </c>
      <c r="E56" t="s">
        <v>128</v>
      </c>
      <c r="F56" t="s">
        <v>129</v>
      </c>
      <c r="G56" t="s">
        <v>133</v>
      </c>
      <c r="H56" t="s">
        <v>41</v>
      </c>
      <c r="I56" t="s">
        <v>42</v>
      </c>
      <c r="J56" s="15">
        <v>4002</v>
      </c>
      <c r="K56">
        <v>25</v>
      </c>
      <c r="L56">
        <v>6</v>
      </c>
      <c r="M56" s="16">
        <v>4</v>
      </c>
      <c r="N56">
        <v>16</v>
      </c>
      <c r="O56">
        <v>75</v>
      </c>
      <c r="P56">
        <v>1000</v>
      </c>
      <c r="Q56">
        <v>10</v>
      </c>
      <c r="R56">
        <v>25</v>
      </c>
      <c r="S56" s="15">
        <f t="shared" si="9"/>
        <v>1</v>
      </c>
      <c r="T56" s="14">
        <f t="shared" si="10"/>
        <v>40</v>
      </c>
      <c r="U56">
        <v>473</v>
      </c>
    </row>
    <row r="57" spans="1:22" x14ac:dyDescent="0.2">
      <c r="A57">
        <v>5</v>
      </c>
      <c r="B57">
        <v>1</v>
      </c>
      <c r="C57" s="13">
        <v>42326.454861053244</v>
      </c>
      <c r="D57" t="s">
        <v>127</v>
      </c>
      <c r="E57" t="s">
        <v>128</v>
      </c>
      <c r="F57" t="s">
        <v>129</v>
      </c>
      <c r="G57" t="s">
        <v>134</v>
      </c>
      <c r="H57" t="s">
        <v>41</v>
      </c>
      <c r="I57" t="s">
        <v>42</v>
      </c>
      <c r="J57" s="15">
        <v>4002</v>
      </c>
      <c r="K57">
        <v>25</v>
      </c>
      <c r="L57">
        <v>6</v>
      </c>
      <c r="M57" s="16">
        <v>5</v>
      </c>
      <c r="N57">
        <v>18</v>
      </c>
      <c r="O57">
        <v>50</v>
      </c>
      <c r="P57">
        <v>1000</v>
      </c>
      <c r="Q57">
        <v>10</v>
      </c>
      <c r="R57">
        <v>32</v>
      </c>
      <c r="S57" s="15">
        <f t="shared" si="9"/>
        <v>1</v>
      </c>
      <c r="T57" s="14">
        <f t="shared" si="10"/>
        <v>31.25</v>
      </c>
      <c r="U57">
        <v>406</v>
      </c>
    </row>
    <row r="58" spans="1:22" x14ac:dyDescent="0.2">
      <c r="A58">
        <v>5</v>
      </c>
      <c r="B58">
        <v>1</v>
      </c>
      <c r="C58" s="13">
        <v>42326.454861053244</v>
      </c>
      <c r="D58" t="s">
        <v>127</v>
      </c>
      <c r="E58" t="s">
        <v>128</v>
      </c>
      <c r="F58" t="s">
        <v>129</v>
      </c>
      <c r="G58" t="s">
        <v>135</v>
      </c>
      <c r="H58" t="s">
        <v>41</v>
      </c>
      <c r="I58" t="s">
        <v>42</v>
      </c>
      <c r="J58" s="15">
        <v>4002</v>
      </c>
      <c r="K58">
        <v>25</v>
      </c>
      <c r="L58">
        <v>6</v>
      </c>
      <c r="M58" s="16">
        <v>5</v>
      </c>
      <c r="N58">
        <v>18</v>
      </c>
      <c r="O58">
        <v>50</v>
      </c>
      <c r="P58">
        <v>1000</v>
      </c>
      <c r="Q58">
        <v>10</v>
      </c>
      <c r="R58" t="s">
        <v>85</v>
      </c>
      <c r="S58" s="15"/>
      <c r="T58" s="14">
        <v>1</v>
      </c>
      <c r="U58">
        <v>241</v>
      </c>
    </row>
    <row r="59" spans="1:22" x14ac:dyDescent="0.2">
      <c r="A59">
        <v>5</v>
      </c>
      <c r="B59">
        <v>1</v>
      </c>
      <c r="C59" s="13">
        <v>42326.454861053244</v>
      </c>
      <c r="D59" t="s">
        <v>127</v>
      </c>
      <c r="E59" t="s">
        <v>128</v>
      </c>
      <c r="F59" t="s">
        <v>129</v>
      </c>
      <c r="G59" t="s">
        <v>136</v>
      </c>
      <c r="H59" t="s">
        <v>41</v>
      </c>
      <c r="I59" t="s">
        <v>42</v>
      </c>
      <c r="J59" s="15">
        <v>4002</v>
      </c>
      <c r="K59">
        <v>25</v>
      </c>
      <c r="L59">
        <v>6</v>
      </c>
      <c r="M59" s="16">
        <v>6</v>
      </c>
      <c r="N59">
        <v>20</v>
      </c>
      <c r="O59">
        <v>25</v>
      </c>
      <c r="P59">
        <v>900</v>
      </c>
      <c r="Q59">
        <v>10</v>
      </c>
      <c r="R59">
        <v>30</v>
      </c>
      <c r="S59" s="15">
        <f t="shared" si="9"/>
        <v>1</v>
      </c>
      <c r="T59" s="14">
        <f t="shared" si="10"/>
        <v>30</v>
      </c>
      <c r="U59">
        <v>491</v>
      </c>
    </row>
    <row r="60" spans="1:22" x14ac:dyDescent="0.2">
      <c r="A60">
        <v>5</v>
      </c>
      <c r="B60">
        <v>1</v>
      </c>
      <c r="C60" s="13">
        <v>42326.454861053244</v>
      </c>
      <c r="D60" t="s">
        <v>127</v>
      </c>
      <c r="E60" t="s">
        <v>128</v>
      </c>
      <c r="F60" t="s">
        <v>129</v>
      </c>
      <c r="G60" t="s">
        <v>137</v>
      </c>
      <c r="H60" t="s">
        <v>41</v>
      </c>
      <c r="I60" t="s">
        <v>42</v>
      </c>
      <c r="J60" s="15">
        <v>4002</v>
      </c>
      <c r="K60">
        <v>25</v>
      </c>
      <c r="L60">
        <v>6</v>
      </c>
      <c r="M60" s="16">
        <v>6</v>
      </c>
      <c r="N60">
        <v>20</v>
      </c>
      <c r="O60">
        <v>25</v>
      </c>
      <c r="P60">
        <v>900</v>
      </c>
      <c r="Q60">
        <v>10</v>
      </c>
      <c r="R60" t="s">
        <v>85</v>
      </c>
      <c r="S60" s="15"/>
      <c r="T60" s="14">
        <v>1</v>
      </c>
      <c r="U60">
        <v>225</v>
      </c>
    </row>
    <row r="61" spans="1:22" x14ac:dyDescent="0.2">
      <c r="A61">
        <v>5</v>
      </c>
      <c r="B61">
        <v>1</v>
      </c>
      <c r="C61" s="13">
        <v>42326.454861053244</v>
      </c>
      <c r="D61" t="s">
        <v>127</v>
      </c>
      <c r="E61" t="s">
        <v>128</v>
      </c>
      <c r="F61" t="s">
        <v>129</v>
      </c>
      <c r="G61" t="s">
        <v>138</v>
      </c>
      <c r="H61" t="s">
        <v>41</v>
      </c>
      <c r="I61" t="s">
        <v>42</v>
      </c>
      <c r="J61" s="15">
        <v>4002</v>
      </c>
      <c r="K61">
        <v>25</v>
      </c>
      <c r="L61">
        <v>6</v>
      </c>
      <c r="M61" s="16">
        <v>7</v>
      </c>
      <c r="N61">
        <v>22</v>
      </c>
      <c r="O61">
        <v>10</v>
      </c>
      <c r="P61">
        <v>970</v>
      </c>
      <c r="Q61">
        <v>10</v>
      </c>
      <c r="R61">
        <v>30</v>
      </c>
      <c r="S61" s="15">
        <f t="shared" si="9"/>
        <v>1</v>
      </c>
      <c r="T61" s="14">
        <f t="shared" si="10"/>
        <v>32.333333333333336</v>
      </c>
      <c r="U61">
        <v>487</v>
      </c>
    </row>
    <row r="62" spans="1:22" x14ac:dyDescent="0.2">
      <c r="A62">
        <v>5</v>
      </c>
      <c r="B62">
        <v>1</v>
      </c>
      <c r="C62" s="13">
        <v>42326.454861053244</v>
      </c>
      <c r="D62" t="s">
        <v>127</v>
      </c>
      <c r="E62" t="s">
        <v>128</v>
      </c>
      <c r="F62" t="s">
        <v>129</v>
      </c>
      <c r="G62" t="s">
        <v>139</v>
      </c>
      <c r="H62" t="s">
        <v>41</v>
      </c>
      <c r="I62" t="s">
        <v>42</v>
      </c>
      <c r="J62" s="15">
        <v>4002</v>
      </c>
      <c r="K62">
        <v>25</v>
      </c>
      <c r="L62">
        <v>6</v>
      </c>
      <c r="M62" s="16">
        <v>7</v>
      </c>
      <c r="N62">
        <v>22</v>
      </c>
      <c r="O62">
        <v>10</v>
      </c>
      <c r="P62">
        <v>970</v>
      </c>
      <c r="Q62">
        <v>10</v>
      </c>
      <c r="R62" t="s">
        <v>85</v>
      </c>
      <c r="S62" s="15"/>
      <c r="T62" s="14">
        <v>1</v>
      </c>
      <c r="U62">
        <v>230</v>
      </c>
    </row>
    <row r="63" spans="1:22" x14ac:dyDescent="0.2">
      <c r="A63">
        <v>5</v>
      </c>
      <c r="B63">
        <v>1</v>
      </c>
      <c r="C63" s="13">
        <v>42326.454861053244</v>
      </c>
      <c r="D63" t="s">
        <v>127</v>
      </c>
      <c r="E63" t="s">
        <v>128</v>
      </c>
      <c r="F63" t="s">
        <v>129</v>
      </c>
      <c r="G63" t="s">
        <v>140</v>
      </c>
      <c r="H63" t="s">
        <v>41</v>
      </c>
      <c r="I63" t="s">
        <v>42</v>
      </c>
      <c r="J63" s="15">
        <v>4002</v>
      </c>
      <c r="K63">
        <v>25</v>
      </c>
      <c r="L63">
        <v>6</v>
      </c>
      <c r="M63" s="16">
        <v>8</v>
      </c>
      <c r="N63">
        <v>23</v>
      </c>
      <c r="O63">
        <v>5</v>
      </c>
      <c r="P63">
        <v>1000</v>
      </c>
      <c r="Q63">
        <v>10</v>
      </c>
      <c r="R63">
        <v>35</v>
      </c>
      <c r="S63" s="15">
        <f t="shared" si="9"/>
        <v>1</v>
      </c>
      <c r="T63" s="14">
        <f t="shared" si="10"/>
        <v>28.571428571428573</v>
      </c>
      <c r="U63">
        <v>327</v>
      </c>
    </row>
    <row r="64" spans="1:22" x14ac:dyDescent="0.2">
      <c r="A64">
        <v>5</v>
      </c>
      <c r="B64">
        <v>1</v>
      </c>
      <c r="C64" s="13">
        <v>42326.454861053244</v>
      </c>
      <c r="D64" t="s">
        <v>127</v>
      </c>
      <c r="E64" t="s">
        <v>128</v>
      </c>
      <c r="F64" t="s">
        <v>129</v>
      </c>
      <c r="G64" t="s">
        <v>141</v>
      </c>
      <c r="H64" t="s">
        <v>41</v>
      </c>
      <c r="I64" t="s">
        <v>42</v>
      </c>
      <c r="J64" s="15">
        <v>4002</v>
      </c>
      <c r="K64">
        <v>25</v>
      </c>
      <c r="L64">
        <v>6</v>
      </c>
      <c r="M64" s="16">
        <v>8</v>
      </c>
      <c r="N64">
        <v>23</v>
      </c>
      <c r="O64">
        <v>5</v>
      </c>
      <c r="P64">
        <v>1000</v>
      </c>
      <c r="Q64">
        <v>10</v>
      </c>
      <c r="R64" t="s">
        <v>85</v>
      </c>
      <c r="S64" s="15"/>
      <c r="T64" s="14">
        <v>1</v>
      </c>
      <c r="U64">
        <v>214</v>
      </c>
    </row>
    <row r="65" spans="1:21" x14ac:dyDescent="0.2">
      <c r="A65">
        <v>6</v>
      </c>
      <c r="B65">
        <v>1</v>
      </c>
      <c r="C65" s="13">
        <v>42330.347916666666</v>
      </c>
      <c r="D65" t="s">
        <v>199</v>
      </c>
      <c r="E65" t="s">
        <v>200</v>
      </c>
      <c r="F65" t="s">
        <v>144</v>
      </c>
      <c r="G65" t="s">
        <v>146</v>
      </c>
      <c r="H65" t="s">
        <v>41</v>
      </c>
      <c r="I65" t="s">
        <v>145</v>
      </c>
      <c r="J65" s="15"/>
      <c r="M65" s="16">
        <v>1</v>
      </c>
      <c r="N65">
        <v>2</v>
      </c>
      <c r="O65">
        <v>30</v>
      </c>
      <c r="P65">
        <v>1000</v>
      </c>
      <c r="R65">
        <v>20</v>
      </c>
      <c r="S65" s="15">
        <f t="shared" ref="S65:S70" si="11" xml:space="preserve"> 1</f>
        <v>1</v>
      </c>
      <c r="T65" s="14">
        <f t="shared" ref="T65:T70" si="12">P65/R65</f>
        <v>50</v>
      </c>
      <c r="U65">
        <v>200</v>
      </c>
    </row>
    <row r="66" spans="1:21" x14ac:dyDescent="0.2">
      <c r="A66">
        <v>6</v>
      </c>
      <c r="B66">
        <v>1</v>
      </c>
      <c r="C66" s="13">
        <v>42330.347916666666</v>
      </c>
      <c r="D66" t="s">
        <v>199</v>
      </c>
      <c r="E66" t="s">
        <v>200</v>
      </c>
      <c r="F66" t="s">
        <v>144</v>
      </c>
      <c r="G66" t="s">
        <v>147</v>
      </c>
      <c r="H66" t="s">
        <v>41</v>
      </c>
      <c r="I66" t="s">
        <v>145</v>
      </c>
      <c r="J66" s="15"/>
      <c r="M66" s="16">
        <v>3</v>
      </c>
      <c r="N66">
        <v>8</v>
      </c>
      <c r="O66">
        <v>40</v>
      </c>
      <c r="P66">
        <v>1000</v>
      </c>
      <c r="R66">
        <v>28</v>
      </c>
      <c r="S66" s="15">
        <f t="shared" si="11"/>
        <v>1</v>
      </c>
      <c r="T66" s="14">
        <f t="shared" si="12"/>
        <v>35.714285714285715</v>
      </c>
      <c r="U66">
        <v>819</v>
      </c>
    </row>
    <row r="67" spans="1:21" x14ac:dyDescent="0.2">
      <c r="A67">
        <v>6</v>
      </c>
      <c r="B67">
        <v>1</v>
      </c>
      <c r="C67" s="13">
        <v>42330.347916666666</v>
      </c>
      <c r="D67" t="s">
        <v>199</v>
      </c>
      <c r="E67" t="s">
        <v>200</v>
      </c>
      <c r="F67" t="s">
        <v>144</v>
      </c>
      <c r="G67" t="s">
        <v>148</v>
      </c>
      <c r="H67" t="s">
        <v>41</v>
      </c>
      <c r="I67" t="s">
        <v>145</v>
      </c>
      <c r="J67" s="15"/>
      <c r="M67" s="16">
        <v>5</v>
      </c>
      <c r="N67" t="s">
        <v>84</v>
      </c>
      <c r="O67" t="s">
        <v>84</v>
      </c>
      <c r="P67">
        <v>1000</v>
      </c>
      <c r="R67">
        <v>33</v>
      </c>
      <c r="S67" s="15">
        <f t="shared" si="11"/>
        <v>1</v>
      </c>
      <c r="T67" s="14">
        <f t="shared" si="12"/>
        <v>30.303030303030305</v>
      </c>
      <c r="U67">
        <v>723</v>
      </c>
    </row>
    <row r="68" spans="1:21" x14ac:dyDescent="0.2">
      <c r="A68">
        <v>6</v>
      </c>
      <c r="B68">
        <v>3</v>
      </c>
      <c r="C68" s="13">
        <v>42330.55</v>
      </c>
      <c r="D68" t="s">
        <v>149</v>
      </c>
      <c r="E68" t="s">
        <v>150</v>
      </c>
      <c r="F68" t="s">
        <v>151</v>
      </c>
      <c r="G68" t="s">
        <v>152</v>
      </c>
      <c r="H68" t="s">
        <v>41</v>
      </c>
      <c r="I68" t="s">
        <v>42</v>
      </c>
      <c r="J68" s="15">
        <v>5723</v>
      </c>
      <c r="K68">
        <v>15</v>
      </c>
      <c r="L68">
        <v>3</v>
      </c>
      <c r="M68" s="16">
        <v>1</v>
      </c>
      <c r="N68">
        <v>9</v>
      </c>
      <c r="O68">
        <v>200</v>
      </c>
      <c r="P68">
        <v>1000</v>
      </c>
      <c r="Q68">
        <v>10</v>
      </c>
      <c r="R68">
        <v>37</v>
      </c>
      <c r="S68" s="15">
        <f t="shared" si="11"/>
        <v>1</v>
      </c>
      <c r="T68" s="14">
        <f t="shared" si="12"/>
        <v>27.027027027027028</v>
      </c>
      <c r="U68">
        <v>5</v>
      </c>
    </row>
    <row r="69" spans="1:21" x14ac:dyDescent="0.2">
      <c r="A69">
        <v>6</v>
      </c>
      <c r="B69">
        <v>3</v>
      </c>
      <c r="C69" s="13">
        <v>42330.55</v>
      </c>
      <c r="D69" t="s">
        <v>149</v>
      </c>
      <c r="E69" t="s">
        <v>150</v>
      </c>
      <c r="F69" t="s">
        <v>151</v>
      </c>
      <c r="G69" t="s">
        <v>153</v>
      </c>
      <c r="H69" t="s">
        <v>41</v>
      </c>
      <c r="I69" t="s">
        <v>42</v>
      </c>
      <c r="J69" s="15">
        <v>5723</v>
      </c>
      <c r="K69">
        <v>15</v>
      </c>
      <c r="L69">
        <v>3</v>
      </c>
      <c r="M69" s="16">
        <v>2</v>
      </c>
      <c r="N69">
        <v>11</v>
      </c>
      <c r="O69">
        <v>150</v>
      </c>
      <c r="P69">
        <v>1000</v>
      </c>
      <c r="Q69">
        <v>10</v>
      </c>
      <c r="R69">
        <v>49</v>
      </c>
      <c r="S69" s="15">
        <f t="shared" si="11"/>
        <v>1</v>
      </c>
      <c r="T69" s="14">
        <f t="shared" si="12"/>
        <v>20.408163265306122</v>
      </c>
      <c r="U69">
        <v>8</v>
      </c>
    </row>
    <row r="70" spans="1:21" x14ac:dyDescent="0.2">
      <c r="A70">
        <v>6</v>
      </c>
      <c r="B70">
        <v>3</v>
      </c>
      <c r="C70" s="13">
        <v>42330.55</v>
      </c>
      <c r="D70" t="s">
        <v>149</v>
      </c>
      <c r="E70" t="s">
        <v>150</v>
      </c>
      <c r="F70" t="s">
        <v>151</v>
      </c>
      <c r="G70" t="s">
        <v>154</v>
      </c>
      <c r="H70" t="s">
        <v>41</v>
      </c>
      <c r="I70" t="s">
        <v>42</v>
      </c>
      <c r="J70" s="15">
        <v>5723</v>
      </c>
      <c r="K70">
        <v>15</v>
      </c>
      <c r="L70">
        <v>3</v>
      </c>
      <c r="M70" s="16">
        <v>3</v>
      </c>
      <c r="N70" t="s">
        <v>49</v>
      </c>
      <c r="O70">
        <v>100</v>
      </c>
      <c r="P70">
        <v>1000</v>
      </c>
      <c r="Q70">
        <v>10</v>
      </c>
      <c r="R70">
        <v>40</v>
      </c>
      <c r="S70" s="15">
        <f t="shared" si="11"/>
        <v>1</v>
      </c>
      <c r="T70" s="14">
        <f t="shared" si="12"/>
        <v>25</v>
      </c>
      <c r="U70">
        <v>79</v>
      </c>
    </row>
    <row r="71" spans="1:21" x14ac:dyDescent="0.2">
      <c r="A71">
        <v>6</v>
      </c>
      <c r="B71">
        <v>3</v>
      </c>
      <c r="C71" s="13">
        <v>42330.55</v>
      </c>
      <c r="D71" t="s">
        <v>149</v>
      </c>
      <c r="E71" t="s">
        <v>150</v>
      </c>
      <c r="F71" t="s">
        <v>151</v>
      </c>
      <c r="G71" t="s">
        <v>215</v>
      </c>
      <c r="H71" t="s">
        <v>41</v>
      </c>
      <c r="I71" t="s">
        <v>42</v>
      </c>
      <c r="J71" s="15">
        <v>5723</v>
      </c>
      <c r="K71">
        <v>15</v>
      </c>
      <c r="L71">
        <v>3</v>
      </c>
      <c r="M71" s="16">
        <v>4</v>
      </c>
      <c r="N71">
        <v>16</v>
      </c>
      <c r="O71">
        <v>75</v>
      </c>
      <c r="R71" t="s">
        <v>85</v>
      </c>
      <c r="S71" s="15"/>
      <c r="T71" s="14">
        <v>1</v>
      </c>
      <c r="U71">
        <v>0</v>
      </c>
    </row>
    <row r="72" spans="1:21" x14ac:dyDescent="0.2">
      <c r="A72">
        <v>6</v>
      </c>
      <c r="B72">
        <v>3</v>
      </c>
      <c r="C72" s="13">
        <v>42330.55</v>
      </c>
      <c r="D72" t="s">
        <v>149</v>
      </c>
      <c r="E72" t="s">
        <v>150</v>
      </c>
      <c r="F72" t="s">
        <v>151</v>
      </c>
      <c r="G72" t="s">
        <v>162</v>
      </c>
      <c r="H72" t="s">
        <v>41</v>
      </c>
      <c r="I72" t="s">
        <v>42</v>
      </c>
      <c r="J72" s="15">
        <v>5723</v>
      </c>
      <c r="K72">
        <v>15</v>
      </c>
      <c r="L72">
        <v>3</v>
      </c>
      <c r="M72" s="16">
        <v>4</v>
      </c>
      <c r="N72">
        <v>16</v>
      </c>
      <c r="O72">
        <v>75</v>
      </c>
      <c r="P72">
        <v>1000</v>
      </c>
      <c r="Q72">
        <v>10</v>
      </c>
      <c r="R72">
        <v>32</v>
      </c>
      <c r="S72" s="15">
        <f xml:space="preserve"> 1</f>
        <v>1</v>
      </c>
      <c r="T72" s="14">
        <f>P72/R72</f>
        <v>31.25</v>
      </c>
      <c r="U72">
        <v>2</v>
      </c>
    </row>
    <row r="73" spans="1:21" x14ac:dyDescent="0.2">
      <c r="A73">
        <v>6</v>
      </c>
      <c r="B73">
        <v>3</v>
      </c>
      <c r="C73" s="13">
        <v>42330.55</v>
      </c>
      <c r="D73" t="s">
        <v>149</v>
      </c>
      <c r="E73" t="s">
        <v>150</v>
      </c>
      <c r="F73" t="s">
        <v>151</v>
      </c>
      <c r="G73" t="s">
        <v>155</v>
      </c>
      <c r="H73" t="s">
        <v>41</v>
      </c>
      <c r="I73" t="s">
        <v>42</v>
      </c>
      <c r="J73" s="15">
        <v>5723</v>
      </c>
      <c r="K73">
        <v>15</v>
      </c>
      <c r="L73">
        <v>3</v>
      </c>
      <c r="M73" s="16">
        <v>4</v>
      </c>
      <c r="N73">
        <v>16</v>
      </c>
      <c r="O73">
        <v>75</v>
      </c>
      <c r="P73">
        <v>1000</v>
      </c>
      <c r="Q73">
        <v>10</v>
      </c>
      <c r="R73">
        <v>32</v>
      </c>
      <c r="S73" s="15">
        <f xml:space="preserve"> 1</f>
        <v>1</v>
      </c>
      <c r="T73" s="14">
        <f>P73/R73</f>
        <v>31.25</v>
      </c>
      <c r="U73">
        <v>7</v>
      </c>
    </row>
    <row r="74" spans="1:21" x14ac:dyDescent="0.2">
      <c r="A74">
        <v>6</v>
      </c>
      <c r="B74">
        <v>3</v>
      </c>
      <c r="C74" s="13">
        <v>42330.55</v>
      </c>
      <c r="D74" t="s">
        <v>149</v>
      </c>
      <c r="E74" t="s">
        <v>150</v>
      </c>
      <c r="F74" t="s">
        <v>151</v>
      </c>
      <c r="G74" t="s">
        <v>156</v>
      </c>
      <c r="H74" t="s">
        <v>41</v>
      </c>
      <c r="I74" t="s">
        <v>42</v>
      </c>
      <c r="J74" s="15">
        <v>5723</v>
      </c>
      <c r="K74">
        <v>15</v>
      </c>
      <c r="L74">
        <v>3</v>
      </c>
      <c r="M74" s="16">
        <v>5</v>
      </c>
      <c r="N74">
        <v>18</v>
      </c>
      <c r="O74">
        <v>50</v>
      </c>
      <c r="P74">
        <v>1000</v>
      </c>
      <c r="Q74">
        <v>10</v>
      </c>
      <c r="R74">
        <v>32</v>
      </c>
      <c r="S74" s="15">
        <f xml:space="preserve"> 1</f>
        <v>1</v>
      </c>
      <c r="T74" s="14">
        <f>P74/R74</f>
        <v>31.25</v>
      </c>
      <c r="U74">
        <v>366</v>
      </c>
    </row>
    <row r="75" spans="1:21" x14ac:dyDescent="0.2">
      <c r="A75">
        <v>6</v>
      </c>
      <c r="B75">
        <v>3</v>
      </c>
      <c r="C75" s="13">
        <v>42330.55</v>
      </c>
      <c r="D75" t="s">
        <v>149</v>
      </c>
      <c r="E75" t="s">
        <v>150</v>
      </c>
      <c r="F75" t="s">
        <v>151</v>
      </c>
      <c r="G75" t="s">
        <v>157</v>
      </c>
      <c r="H75" t="s">
        <v>41</v>
      </c>
      <c r="I75" t="s">
        <v>42</v>
      </c>
      <c r="J75" s="15">
        <v>5723</v>
      </c>
      <c r="K75">
        <v>15</v>
      </c>
      <c r="L75">
        <v>3</v>
      </c>
      <c r="M75" s="16">
        <v>6</v>
      </c>
      <c r="N75">
        <v>21</v>
      </c>
      <c r="O75">
        <v>25</v>
      </c>
      <c r="R75" t="s">
        <v>85</v>
      </c>
      <c r="S75" s="15"/>
      <c r="T75" s="14">
        <v>1</v>
      </c>
      <c r="U75">
        <v>118</v>
      </c>
    </row>
    <row r="76" spans="1:21" x14ac:dyDescent="0.2">
      <c r="A76">
        <v>6</v>
      </c>
      <c r="B76">
        <v>3</v>
      </c>
      <c r="C76" s="13">
        <v>42330.55</v>
      </c>
      <c r="D76" t="s">
        <v>149</v>
      </c>
      <c r="E76" t="s">
        <v>150</v>
      </c>
      <c r="F76" t="s">
        <v>151</v>
      </c>
      <c r="G76" t="s">
        <v>158</v>
      </c>
      <c r="H76" t="s">
        <v>41</v>
      </c>
      <c r="I76" t="s">
        <v>42</v>
      </c>
      <c r="J76" s="15">
        <v>5723</v>
      </c>
      <c r="K76">
        <v>15</v>
      </c>
      <c r="L76">
        <v>3</v>
      </c>
      <c r="M76" s="16">
        <v>6</v>
      </c>
      <c r="N76">
        <v>21</v>
      </c>
      <c r="O76">
        <v>25</v>
      </c>
      <c r="P76">
        <v>1000</v>
      </c>
      <c r="Q76">
        <v>10</v>
      </c>
      <c r="R76">
        <v>40</v>
      </c>
      <c r="S76" s="15">
        <f xml:space="preserve"> 1</f>
        <v>1</v>
      </c>
      <c r="T76" s="14">
        <f>P76/R79</f>
        <v>26.315789473684209</v>
      </c>
      <c r="U76">
        <v>628</v>
      </c>
    </row>
    <row r="77" spans="1:21" x14ac:dyDescent="0.2">
      <c r="A77">
        <v>6</v>
      </c>
      <c r="B77">
        <v>3</v>
      </c>
      <c r="C77" s="13">
        <v>42330.55</v>
      </c>
      <c r="D77" t="s">
        <v>149</v>
      </c>
      <c r="E77" t="s">
        <v>150</v>
      </c>
      <c r="F77" t="s">
        <v>151</v>
      </c>
      <c r="G77" t="s">
        <v>159</v>
      </c>
      <c r="H77" t="s">
        <v>41</v>
      </c>
      <c r="I77" t="s">
        <v>42</v>
      </c>
      <c r="J77" s="15">
        <v>5723</v>
      </c>
      <c r="K77">
        <v>15</v>
      </c>
      <c r="L77">
        <v>3</v>
      </c>
      <c r="M77" s="16">
        <v>7</v>
      </c>
      <c r="N77">
        <v>22</v>
      </c>
      <c r="O77">
        <v>10</v>
      </c>
      <c r="R77" t="s">
        <v>85</v>
      </c>
      <c r="S77" s="15"/>
      <c r="T77" s="14">
        <v>1</v>
      </c>
      <c r="U77">
        <v>225</v>
      </c>
    </row>
    <row r="78" spans="1:21" x14ac:dyDescent="0.2">
      <c r="A78">
        <v>6</v>
      </c>
      <c r="B78">
        <v>3</v>
      </c>
      <c r="C78" s="13">
        <v>42330.55</v>
      </c>
      <c r="D78" t="s">
        <v>149</v>
      </c>
      <c r="E78" t="s">
        <v>150</v>
      </c>
      <c r="F78" t="s">
        <v>151</v>
      </c>
      <c r="G78" t="s">
        <v>160</v>
      </c>
      <c r="H78" t="s">
        <v>41</v>
      </c>
      <c r="I78" t="s">
        <v>42</v>
      </c>
      <c r="J78" s="15">
        <v>5723</v>
      </c>
      <c r="K78">
        <v>15</v>
      </c>
      <c r="L78">
        <v>3</v>
      </c>
      <c r="M78" s="16">
        <v>7</v>
      </c>
      <c r="N78">
        <v>22</v>
      </c>
      <c r="O78">
        <v>10</v>
      </c>
      <c r="P78">
        <v>1000</v>
      </c>
      <c r="Q78">
        <v>10</v>
      </c>
      <c r="R78">
        <v>37</v>
      </c>
      <c r="S78" s="15">
        <f t="shared" ref="S78:S87" si="13" xml:space="preserve"> 1</f>
        <v>1</v>
      </c>
      <c r="T78" s="14">
        <f t="shared" ref="T78:T87" si="14">P78/R78</f>
        <v>27.027027027027028</v>
      </c>
      <c r="U78">
        <v>605</v>
      </c>
    </row>
    <row r="79" spans="1:21" x14ac:dyDescent="0.2">
      <c r="A79">
        <v>6</v>
      </c>
      <c r="B79">
        <v>3</v>
      </c>
      <c r="C79" s="13">
        <v>42330.55</v>
      </c>
      <c r="D79" t="s">
        <v>149</v>
      </c>
      <c r="E79" t="s">
        <v>150</v>
      </c>
      <c r="F79" t="s">
        <v>151</v>
      </c>
      <c r="G79" t="s">
        <v>161</v>
      </c>
      <c r="H79" t="s">
        <v>41</v>
      </c>
      <c r="I79" t="s">
        <v>42</v>
      </c>
      <c r="J79" s="15">
        <v>5723</v>
      </c>
      <c r="K79">
        <v>15</v>
      </c>
      <c r="L79">
        <v>3</v>
      </c>
      <c r="M79" s="16">
        <v>8</v>
      </c>
      <c r="N79">
        <v>23</v>
      </c>
      <c r="O79">
        <v>5</v>
      </c>
      <c r="P79">
        <v>1000</v>
      </c>
      <c r="Q79">
        <v>10</v>
      </c>
      <c r="R79">
        <v>38</v>
      </c>
      <c r="S79" s="15">
        <f t="shared" si="13"/>
        <v>1</v>
      </c>
      <c r="T79" s="14">
        <f t="shared" si="14"/>
        <v>26.315789473684209</v>
      </c>
      <c r="U79">
        <v>941</v>
      </c>
    </row>
    <row r="80" spans="1:21" x14ac:dyDescent="0.2">
      <c r="A80">
        <v>6</v>
      </c>
      <c r="B80">
        <v>6</v>
      </c>
      <c r="C80" s="13">
        <v>42331.481944444444</v>
      </c>
      <c r="D80" t="s">
        <v>163</v>
      </c>
      <c r="E80" t="s">
        <v>164</v>
      </c>
      <c r="F80" t="s">
        <v>165</v>
      </c>
      <c r="G80" t="s">
        <v>201</v>
      </c>
      <c r="H80" t="s">
        <v>41</v>
      </c>
      <c r="I80" t="s">
        <v>42</v>
      </c>
      <c r="J80" s="15">
        <v>5700</v>
      </c>
      <c r="K80">
        <v>25</v>
      </c>
      <c r="L80">
        <v>5</v>
      </c>
      <c r="M80" s="16">
        <v>1</v>
      </c>
      <c r="N80">
        <v>9</v>
      </c>
      <c r="O80">
        <v>200</v>
      </c>
      <c r="P80">
        <v>990</v>
      </c>
      <c r="Q80">
        <v>10</v>
      </c>
      <c r="R80">
        <v>32</v>
      </c>
      <c r="S80" s="15">
        <f t="shared" si="13"/>
        <v>1</v>
      </c>
      <c r="T80" s="14">
        <f t="shared" si="14"/>
        <v>30.9375</v>
      </c>
      <c r="U80">
        <v>48</v>
      </c>
    </row>
    <row r="81" spans="1:22" x14ac:dyDescent="0.2">
      <c r="A81">
        <v>6</v>
      </c>
      <c r="B81">
        <v>6</v>
      </c>
      <c r="C81" s="13">
        <v>42331.481944444444</v>
      </c>
      <c r="D81" t="s">
        <v>163</v>
      </c>
      <c r="E81" t="s">
        <v>164</v>
      </c>
      <c r="F81" t="s">
        <v>165</v>
      </c>
      <c r="G81" t="s">
        <v>202</v>
      </c>
      <c r="H81" t="s">
        <v>41</v>
      </c>
      <c r="I81" t="s">
        <v>42</v>
      </c>
      <c r="J81" s="15">
        <v>5700</v>
      </c>
      <c r="K81">
        <v>25</v>
      </c>
      <c r="L81">
        <v>5</v>
      </c>
      <c r="M81" s="16">
        <v>2</v>
      </c>
      <c r="N81">
        <v>11</v>
      </c>
      <c r="O81">
        <v>150</v>
      </c>
      <c r="P81">
        <v>1000</v>
      </c>
      <c r="Q81">
        <v>10</v>
      </c>
      <c r="R81">
        <v>42</v>
      </c>
      <c r="S81" s="15">
        <f t="shared" si="13"/>
        <v>1</v>
      </c>
      <c r="T81" s="14">
        <f t="shared" si="14"/>
        <v>23.80952380952381</v>
      </c>
      <c r="U81">
        <v>14</v>
      </c>
    </row>
    <row r="82" spans="1:22" x14ac:dyDescent="0.2">
      <c r="A82">
        <v>6</v>
      </c>
      <c r="B82">
        <v>6</v>
      </c>
      <c r="C82" s="13">
        <v>42331.481944444444</v>
      </c>
      <c r="D82" t="s">
        <v>163</v>
      </c>
      <c r="E82" t="s">
        <v>164</v>
      </c>
      <c r="F82" t="s">
        <v>165</v>
      </c>
      <c r="G82" t="s">
        <v>203</v>
      </c>
      <c r="H82" t="s">
        <v>41</v>
      </c>
      <c r="I82" t="s">
        <v>42</v>
      </c>
      <c r="J82" s="15">
        <v>5700</v>
      </c>
      <c r="K82">
        <v>25</v>
      </c>
      <c r="L82">
        <v>5</v>
      </c>
      <c r="M82" s="16">
        <v>3</v>
      </c>
      <c r="N82">
        <v>13</v>
      </c>
      <c r="O82">
        <v>100</v>
      </c>
      <c r="P82">
        <v>1000</v>
      </c>
      <c r="Q82">
        <v>10</v>
      </c>
      <c r="R82">
        <v>36</v>
      </c>
      <c r="S82" s="15">
        <f t="shared" si="13"/>
        <v>1</v>
      </c>
      <c r="T82" s="14">
        <f t="shared" si="14"/>
        <v>27.777777777777779</v>
      </c>
      <c r="U82">
        <v>144</v>
      </c>
    </row>
    <row r="83" spans="1:22" x14ac:dyDescent="0.2">
      <c r="A83">
        <v>6</v>
      </c>
      <c r="B83">
        <v>6</v>
      </c>
      <c r="C83" s="13">
        <v>42331.481944444444</v>
      </c>
      <c r="D83" t="s">
        <v>163</v>
      </c>
      <c r="E83" t="s">
        <v>164</v>
      </c>
      <c r="F83" t="s">
        <v>165</v>
      </c>
      <c r="G83" t="s">
        <v>204</v>
      </c>
      <c r="H83" t="s">
        <v>41</v>
      </c>
      <c r="I83" t="s">
        <v>42</v>
      </c>
      <c r="J83" s="15">
        <v>5700</v>
      </c>
      <c r="K83">
        <v>25</v>
      </c>
      <c r="L83">
        <v>5</v>
      </c>
      <c r="M83" s="16">
        <v>4</v>
      </c>
      <c r="N83">
        <v>16</v>
      </c>
      <c r="O83">
        <v>75</v>
      </c>
      <c r="P83">
        <v>1000</v>
      </c>
      <c r="Q83">
        <v>10</v>
      </c>
      <c r="R83">
        <v>39</v>
      </c>
      <c r="S83" s="15">
        <f t="shared" si="13"/>
        <v>1</v>
      </c>
      <c r="T83" s="14">
        <f t="shared" si="14"/>
        <v>25.641025641025642</v>
      </c>
      <c r="U83">
        <v>385</v>
      </c>
    </row>
    <row r="84" spans="1:22" x14ac:dyDescent="0.2">
      <c r="A84">
        <v>6</v>
      </c>
      <c r="B84">
        <v>6</v>
      </c>
      <c r="C84" s="13">
        <v>42331.481944444444</v>
      </c>
      <c r="D84" t="s">
        <v>163</v>
      </c>
      <c r="E84" t="s">
        <v>164</v>
      </c>
      <c r="F84" t="s">
        <v>165</v>
      </c>
      <c r="G84" t="s">
        <v>205</v>
      </c>
      <c r="H84" t="s">
        <v>41</v>
      </c>
      <c r="I84" t="s">
        <v>42</v>
      </c>
      <c r="J84" s="15">
        <v>5700</v>
      </c>
      <c r="K84">
        <v>25</v>
      </c>
      <c r="L84">
        <v>5</v>
      </c>
      <c r="M84" s="16">
        <v>5</v>
      </c>
      <c r="N84">
        <v>18</v>
      </c>
      <c r="O84">
        <v>50</v>
      </c>
      <c r="P84">
        <v>1000</v>
      </c>
      <c r="Q84">
        <v>10</v>
      </c>
      <c r="R84">
        <v>42</v>
      </c>
      <c r="S84" s="15">
        <f t="shared" si="13"/>
        <v>1</v>
      </c>
      <c r="T84" s="14">
        <f t="shared" si="14"/>
        <v>23.80952380952381</v>
      </c>
      <c r="U84">
        <v>584</v>
      </c>
    </row>
    <row r="85" spans="1:22" x14ac:dyDescent="0.2">
      <c r="A85">
        <v>6</v>
      </c>
      <c r="B85">
        <v>6</v>
      </c>
      <c r="C85" s="13">
        <v>42331.481944444444</v>
      </c>
      <c r="D85" t="s">
        <v>163</v>
      </c>
      <c r="E85" t="s">
        <v>164</v>
      </c>
      <c r="F85" t="s">
        <v>165</v>
      </c>
      <c r="G85" t="s">
        <v>206</v>
      </c>
      <c r="H85" t="s">
        <v>41</v>
      </c>
      <c r="I85" t="s">
        <v>42</v>
      </c>
      <c r="J85" s="15">
        <v>5700</v>
      </c>
      <c r="K85">
        <v>25</v>
      </c>
      <c r="L85">
        <v>5</v>
      </c>
      <c r="M85" s="16">
        <v>6</v>
      </c>
      <c r="N85">
        <v>20</v>
      </c>
      <c r="O85">
        <v>25</v>
      </c>
      <c r="P85">
        <v>1000</v>
      </c>
      <c r="Q85">
        <v>10</v>
      </c>
      <c r="R85">
        <v>41</v>
      </c>
      <c r="S85" s="15">
        <f t="shared" si="13"/>
        <v>1</v>
      </c>
      <c r="T85" s="14">
        <f t="shared" si="14"/>
        <v>24.390243902439025</v>
      </c>
      <c r="U85">
        <v>831</v>
      </c>
    </row>
    <row r="86" spans="1:22" x14ac:dyDescent="0.2">
      <c r="A86">
        <v>6</v>
      </c>
      <c r="B86">
        <v>6</v>
      </c>
      <c r="C86" s="13">
        <v>42331.481944444444</v>
      </c>
      <c r="D86" t="s">
        <v>163</v>
      </c>
      <c r="E86" t="s">
        <v>164</v>
      </c>
      <c r="F86" t="s">
        <v>165</v>
      </c>
      <c r="G86" t="s">
        <v>207</v>
      </c>
      <c r="H86" t="s">
        <v>41</v>
      </c>
      <c r="I86" t="s">
        <v>42</v>
      </c>
      <c r="J86" s="15">
        <v>5700</v>
      </c>
      <c r="K86">
        <v>25</v>
      </c>
      <c r="L86">
        <v>5</v>
      </c>
      <c r="M86" s="16">
        <v>7</v>
      </c>
      <c r="N86">
        <v>22</v>
      </c>
      <c r="O86">
        <v>10</v>
      </c>
      <c r="P86">
        <v>975</v>
      </c>
      <c r="Q86">
        <v>10</v>
      </c>
      <c r="R86">
        <v>44</v>
      </c>
      <c r="S86" s="15">
        <f t="shared" si="13"/>
        <v>1</v>
      </c>
      <c r="T86" s="14">
        <f t="shared" si="14"/>
        <v>22.15909090909091</v>
      </c>
      <c r="U86">
        <v>597</v>
      </c>
    </row>
    <row r="87" spans="1:22" x14ac:dyDescent="0.2">
      <c r="A87">
        <v>6</v>
      </c>
      <c r="B87">
        <v>6</v>
      </c>
      <c r="C87" s="13">
        <v>42331.481944444444</v>
      </c>
      <c r="D87" t="s">
        <v>163</v>
      </c>
      <c r="E87" t="s">
        <v>164</v>
      </c>
      <c r="F87" t="s">
        <v>165</v>
      </c>
      <c r="G87" t="s">
        <v>208</v>
      </c>
      <c r="H87" t="s">
        <v>41</v>
      </c>
      <c r="I87" t="s">
        <v>42</v>
      </c>
      <c r="J87" s="15">
        <v>5700</v>
      </c>
      <c r="K87">
        <v>25</v>
      </c>
      <c r="L87">
        <v>5</v>
      </c>
      <c r="M87" s="16">
        <v>8</v>
      </c>
      <c r="N87">
        <v>23</v>
      </c>
      <c r="O87">
        <v>5</v>
      </c>
      <c r="P87">
        <v>1000</v>
      </c>
      <c r="Q87">
        <v>10</v>
      </c>
      <c r="R87">
        <v>34</v>
      </c>
      <c r="S87" s="15">
        <f t="shared" si="13"/>
        <v>1</v>
      </c>
      <c r="T87" s="14">
        <f t="shared" si="14"/>
        <v>29.411764705882351</v>
      </c>
      <c r="U87">
        <v>889</v>
      </c>
      <c r="V87" t="s">
        <v>166</v>
      </c>
    </row>
    <row r="88" spans="1:22" x14ac:dyDescent="0.2">
      <c r="A88">
        <v>6</v>
      </c>
      <c r="B88">
        <v>6</v>
      </c>
      <c r="C88" s="13">
        <v>42331.481944444444</v>
      </c>
      <c r="D88" t="s">
        <v>163</v>
      </c>
      <c r="E88" t="s">
        <v>164</v>
      </c>
      <c r="F88" t="s">
        <v>165</v>
      </c>
      <c r="G88" t="s">
        <v>209</v>
      </c>
      <c r="H88" t="s">
        <v>41</v>
      </c>
      <c r="I88" t="s">
        <v>42</v>
      </c>
      <c r="J88" s="15">
        <v>5700</v>
      </c>
      <c r="K88">
        <v>25</v>
      </c>
      <c r="L88">
        <v>5</v>
      </c>
      <c r="M88" s="16">
        <v>8</v>
      </c>
      <c r="N88">
        <v>23</v>
      </c>
      <c r="O88">
        <v>5</v>
      </c>
      <c r="R88" t="s">
        <v>85</v>
      </c>
      <c r="S88" s="15"/>
      <c r="T88" s="14">
        <v>1</v>
      </c>
      <c r="U88">
        <v>315</v>
      </c>
      <c r="V88" t="s">
        <v>166</v>
      </c>
    </row>
    <row r="89" spans="1:22" x14ac:dyDescent="0.2">
      <c r="A89">
        <v>6</v>
      </c>
      <c r="B89">
        <v>6</v>
      </c>
      <c r="C89" s="13">
        <v>42331.481944444444</v>
      </c>
      <c r="D89" t="s">
        <v>163</v>
      </c>
      <c r="E89" t="s">
        <v>164</v>
      </c>
      <c r="F89" t="s">
        <v>165</v>
      </c>
      <c r="G89" t="s">
        <v>210</v>
      </c>
      <c r="H89" t="s">
        <v>41</v>
      </c>
      <c r="I89" t="s">
        <v>42</v>
      </c>
      <c r="J89" s="15">
        <v>5700</v>
      </c>
      <c r="K89">
        <v>25</v>
      </c>
      <c r="L89">
        <v>5</v>
      </c>
      <c r="M89" s="16">
        <v>8</v>
      </c>
      <c r="N89">
        <v>23</v>
      </c>
      <c r="O89">
        <v>5</v>
      </c>
      <c r="R89" t="s">
        <v>85</v>
      </c>
      <c r="S89" s="15"/>
      <c r="T89" s="14">
        <v>1</v>
      </c>
      <c r="U89">
        <v>252</v>
      </c>
      <c r="V89" t="s">
        <v>166</v>
      </c>
    </row>
    <row r="90" spans="1:22" x14ac:dyDescent="0.2">
      <c r="A90">
        <v>6</v>
      </c>
      <c r="B90">
        <v>6</v>
      </c>
      <c r="C90" s="13">
        <v>42331.481944444444</v>
      </c>
      <c r="D90" t="s">
        <v>163</v>
      </c>
      <c r="E90" t="s">
        <v>164</v>
      </c>
      <c r="F90" t="s">
        <v>165</v>
      </c>
      <c r="G90" t="s">
        <v>211</v>
      </c>
      <c r="H90" t="s">
        <v>41</v>
      </c>
      <c r="I90" t="s">
        <v>42</v>
      </c>
      <c r="J90" s="15">
        <v>5700</v>
      </c>
      <c r="K90">
        <v>25</v>
      </c>
      <c r="L90">
        <v>5</v>
      </c>
      <c r="M90" s="16">
        <v>8</v>
      </c>
      <c r="N90">
        <v>23</v>
      </c>
      <c r="O90">
        <v>5</v>
      </c>
      <c r="R90" t="s">
        <v>85</v>
      </c>
      <c r="S90" s="15"/>
      <c r="T90" s="14">
        <v>1</v>
      </c>
      <c r="U90">
        <v>285</v>
      </c>
      <c r="V90" t="s">
        <v>166</v>
      </c>
    </row>
    <row r="91" spans="1:22" x14ac:dyDescent="0.2">
      <c r="A91">
        <v>7</v>
      </c>
      <c r="B91">
        <v>3</v>
      </c>
      <c r="C91" s="13">
        <v>42332.540972222225</v>
      </c>
      <c r="D91" t="s">
        <v>169</v>
      </c>
      <c r="E91" t="s">
        <v>170</v>
      </c>
      <c r="F91" t="s">
        <v>171</v>
      </c>
      <c r="G91" t="s">
        <v>172</v>
      </c>
      <c r="H91" t="s">
        <v>41</v>
      </c>
      <c r="I91" t="s">
        <v>42</v>
      </c>
      <c r="J91" s="15">
        <v>4806</v>
      </c>
      <c r="K91">
        <v>25</v>
      </c>
      <c r="L91">
        <v>5</v>
      </c>
      <c r="M91" s="16">
        <v>1</v>
      </c>
      <c r="N91">
        <v>9</v>
      </c>
      <c r="O91">
        <v>200</v>
      </c>
      <c r="P91">
        <v>1000</v>
      </c>
      <c r="Q91">
        <v>10</v>
      </c>
      <c r="R91">
        <v>29</v>
      </c>
      <c r="S91" s="15">
        <f xml:space="preserve"> 1</f>
        <v>1</v>
      </c>
      <c r="T91" s="14">
        <f>P91/R91</f>
        <v>34.482758620689658</v>
      </c>
      <c r="U91">
        <v>25</v>
      </c>
    </row>
    <row r="92" spans="1:22" x14ac:dyDescent="0.2">
      <c r="A92">
        <v>7</v>
      </c>
      <c r="B92">
        <v>3</v>
      </c>
      <c r="C92" s="13">
        <v>42332.540972222225</v>
      </c>
      <c r="D92" t="s">
        <v>169</v>
      </c>
      <c r="E92" t="s">
        <v>170</v>
      </c>
      <c r="F92" t="s">
        <v>171</v>
      </c>
      <c r="G92" t="s">
        <v>173</v>
      </c>
      <c r="H92" t="s">
        <v>41</v>
      </c>
      <c r="I92" t="s">
        <v>42</v>
      </c>
      <c r="J92" s="15">
        <v>4806</v>
      </c>
      <c r="K92">
        <v>25</v>
      </c>
      <c r="L92">
        <v>5</v>
      </c>
      <c r="M92" s="16">
        <v>2</v>
      </c>
      <c r="N92">
        <v>11</v>
      </c>
      <c r="O92">
        <v>150</v>
      </c>
      <c r="P92">
        <v>990</v>
      </c>
      <c r="Q92">
        <v>10</v>
      </c>
      <c r="R92">
        <v>27</v>
      </c>
      <c r="S92" s="15">
        <f xml:space="preserve"> 1</f>
        <v>1</v>
      </c>
      <c r="T92" s="14">
        <f>P92/R92</f>
        <v>36.666666666666664</v>
      </c>
      <c r="U92">
        <v>18</v>
      </c>
    </row>
    <row r="93" spans="1:22" x14ac:dyDescent="0.2">
      <c r="A93">
        <v>7</v>
      </c>
      <c r="B93">
        <v>3</v>
      </c>
      <c r="C93" s="13">
        <v>42332.540972222225</v>
      </c>
      <c r="D93" t="s">
        <v>169</v>
      </c>
      <c r="E93" t="s">
        <v>170</v>
      </c>
      <c r="F93" t="s">
        <v>171</v>
      </c>
      <c r="G93" t="s">
        <v>174</v>
      </c>
      <c r="H93" t="s">
        <v>41</v>
      </c>
      <c r="I93" t="s">
        <v>42</v>
      </c>
      <c r="J93" s="15">
        <v>4806</v>
      </c>
      <c r="K93">
        <v>25</v>
      </c>
      <c r="L93">
        <v>5</v>
      </c>
      <c r="M93" s="16">
        <v>3</v>
      </c>
      <c r="N93">
        <v>13</v>
      </c>
      <c r="O93">
        <v>100</v>
      </c>
      <c r="P93">
        <v>990</v>
      </c>
      <c r="Q93">
        <v>10</v>
      </c>
      <c r="R93">
        <v>25</v>
      </c>
      <c r="S93" s="15">
        <f xml:space="preserve"> 1</f>
        <v>1</v>
      </c>
      <c r="T93" s="14">
        <f>P93/R93</f>
        <v>39.6</v>
      </c>
      <c r="U93">
        <v>221</v>
      </c>
    </row>
    <row r="94" spans="1:22" x14ac:dyDescent="0.2">
      <c r="A94">
        <v>7</v>
      </c>
      <c r="B94">
        <v>3</v>
      </c>
      <c r="C94" s="13">
        <v>42332.540972222225</v>
      </c>
      <c r="D94" t="s">
        <v>169</v>
      </c>
      <c r="E94" t="s">
        <v>170</v>
      </c>
      <c r="F94" t="s">
        <v>171</v>
      </c>
      <c r="G94" t="s">
        <v>175</v>
      </c>
      <c r="H94" t="s">
        <v>41</v>
      </c>
      <c r="I94" t="s">
        <v>42</v>
      </c>
      <c r="J94" s="15">
        <v>4806</v>
      </c>
      <c r="K94">
        <v>25</v>
      </c>
      <c r="L94">
        <v>5</v>
      </c>
      <c r="M94" s="16">
        <v>4</v>
      </c>
      <c r="N94">
        <v>16</v>
      </c>
      <c r="O94">
        <v>75</v>
      </c>
      <c r="P94">
        <v>1000</v>
      </c>
      <c r="Q94">
        <v>10</v>
      </c>
      <c r="R94">
        <v>25</v>
      </c>
      <c r="S94" s="15">
        <f xml:space="preserve"> 1</f>
        <v>1</v>
      </c>
      <c r="T94" s="14">
        <f>P94/R94</f>
        <v>40</v>
      </c>
      <c r="U94">
        <v>655</v>
      </c>
    </row>
    <row r="95" spans="1:22" x14ac:dyDescent="0.2">
      <c r="A95">
        <v>7</v>
      </c>
      <c r="B95">
        <v>3</v>
      </c>
      <c r="C95" s="13">
        <v>42332.540972222225</v>
      </c>
      <c r="D95" t="s">
        <v>169</v>
      </c>
      <c r="E95" t="s">
        <v>170</v>
      </c>
      <c r="F95" t="s">
        <v>171</v>
      </c>
      <c r="G95" t="s">
        <v>176</v>
      </c>
      <c r="H95" t="s">
        <v>41</v>
      </c>
      <c r="I95" t="s">
        <v>42</v>
      </c>
      <c r="J95" s="15">
        <v>4806</v>
      </c>
      <c r="K95">
        <v>25</v>
      </c>
      <c r="L95">
        <v>5</v>
      </c>
      <c r="M95" s="16">
        <v>4</v>
      </c>
      <c r="N95">
        <v>16</v>
      </c>
      <c r="O95">
        <v>75</v>
      </c>
      <c r="R95" t="s">
        <v>85</v>
      </c>
      <c r="S95" s="15"/>
      <c r="T95" s="14">
        <v>1</v>
      </c>
      <c r="U95">
        <v>150</v>
      </c>
    </row>
    <row r="96" spans="1:22" x14ac:dyDescent="0.2">
      <c r="A96">
        <v>7</v>
      </c>
      <c r="B96">
        <v>3</v>
      </c>
      <c r="C96" s="13">
        <v>42332.540972222225</v>
      </c>
      <c r="D96" t="s">
        <v>169</v>
      </c>
      <c r="E96" t="s">
        <v>170</v>
      </c>
      <c r="F96" t="s">
        <v>171</v>
      </c>
      <c r="G96" t="s">
        <v>177</v>
      </c>
      <c r="H96" t="s">
        <v>41</v>
      </c>
      <c r="I96" t="s">
        <v>42</v>
      </c>
      <c r="J96" s="15">
        <v>4806</v>
      </c>
      <c r="K96">
        <v>25</v>
      </c>
      <c r="L96">
        <v>5</v>
      </c>
      <c r="M96" s="16">
        <v>4</v>
      </c>
      <c r="N96">
        <v>16</v>
      </c>
      <c r="O96">
        <v>75</v>
      </c>
      <c r="R96" t="s">
        <v>85</v>
      </c>
      <c r="S96" s="15"/>
      <c r="T96" s="14">
        <v>1</v>
      </c>
      <c r="U96">
        <v>152</v>
      </c>
    </row>
    <row r="97" spans="1:21" x14ac:dyDescent="0.2">
      <c r="A97">
        <v>7</v>
      </c>
      <c r="B97">
        <v>3</v>
      </c>
      <c r="C97" s="13">
        <v>42332.540972222225</v>
      </c>
      <c r="D97" t="s">
        <v>169</v>
      </c>
      <c r="E97" t="s">
        <v>170</v>
      </c>
      <c r="F97" t="s">
        <v>171</v>
      </c>
      <c r="G97" t="s">
        <v>178</v>
      </c>
      <c r="H97" t="s">
        <v>41</v>
      </c>
      <c r="I97" t="s">
        <v>42</v>
      </c>
      <c r="J97" s="15">
        <v>4806</v>
      </c>
      <c r="K97">
        <v>25</v>
      </c>
      <c r="L97">
        <v>5</v>
      </c>
      <c r="M97" s="16">
        <v>4</v>
      </c>
      <c r="N97">
        <v>16</v>
      </c>
      <c r="O97">
        <v>75</v>
      </c>
      <c r="R97" t="s">
        <v>85</v>
      </c>
      <c r="S97" s="15"/>
      <c r="T97" s="14">
        <v>1</v>
      </c>
      <c r="U97">
        <v>114</v>
      </c>
    </row>
    <row r="98" spans="1:21" x14ac:dyDescent="0.2">
      <c r="A98">
        <v>7</v>
      </c>
      <c r="B98">
        <v>3</v>
      </c>
      <c r="C98" s="13">
        <v>42332.540972222225</v>
      </c>
      <c r="D98" t="s">
        <v>169</v>
      </c>
      <c r="E98" t="s">
        <v>170</v>
      </c>
      <c r="F98" t="s">
        <v>171</v>
      </c>
      <c r="G98" t="s">
        <v>179</v>
      </c>
      <c r="H98" t="s">
        <v>41</v>
      </c>
      <c r="I98" t="s">
        <v>42</v>
      </c>
      <c r="J98" s="15">
        <v>4806</v>
      </c>
      <c r="K98">
        <v>25</v>
      </c>
      <c r="L98">
        <v>5</v>
      </c>
      <c r="M98" s="16">
        <v>5</v>
      </c>
      <c r="N98">
        <v>18</v>
      </c>
      <c r="O98">
        <v>50</v>
      </c>
      <c r="P98">
        <v>995</v>
      </c>
      <c r="Q98">
        <v>10</v>
      </c>
      <c r="R98">
        <v>32</v>
      </c>
      <c r="S98" s="15">
        <f xml:space="preserve"> 1</f>
        <v>1</v>
      </c>
      <c r="T98" s="14">
        <f>P98/R98</f>
        <v>31.09375</v>
      </c>
      <c r="U98">
        <v>582</v>
      </c>
    </row>
    <row r="99" spans="1:21" x14ac:dyDescent="0.2">
      <c r="A99">
        <v>7</v>
      </c>
      <c r="B99">
        <v>3</v>
      </c>
      <c r="C99" s="13">
        <v>42332.540972222225</v>
      </c>
      <c r="D99" t="s">
        <v>169</v>
      </c>
      <c r="E99" t="s">
        <v>170</v>
      </c>
      <c r="F99" t="s">
        <v>171</v>
      </c>
      <c r="G99" t="s">
        <v>180</v>
      </c>
      <c r="H99" t="s">
        <v>41</v>
      </c>
      <c r="I99" t="s">
        <v>42</v>
      </c>
      <c r="J99" s="15">
        <v>4806</v>
      </c>
      <c r="K99">
        <v>25</v>
      </c>
      <c r="L99">
        <v>5</v>
      </c>
      <c r="M99" s="16">
        <v>6</v>
      </c>
      <c r="N99">
        <v>20</v>
      </c>
      <c r="O99">
        <v>25</v>
      </c>
      <c r="P99">
        <v>1000</v>
      </c>
      <c r="Q99">
        <v>10</v>
      </c>
      <c r="R99">
        <v>25</v>
      </c>
      <c r="S99" s="15">
        <f xml:space="preserve"> 1</f>
        <v>1</v>
      </c>
      <c r="T99" s="14">
        <f>P99/R99</f>
        <v>40</v>
      </c>
      <c r="U99">
        <v>479</v>
      </c>
    </row>
    <row r="100" spans="1:21" x14ac:dyDescent="0.2">
      <c r="A100">
        <v>7</v>
      </c>
      <c r="B100">
        <v>3</v>
      </c>
      <c r="C100" s="13">
        <v>42332.540972222225</v>
      </c>
      <c r="D100" t="s">
        <v>169</v>
      </c>
      <c r="E100" t="s">
        <v>170</v>
      </c>
      <c r="F100" t="s">
        <v>171</v>
      </c>
      <c r="G100" t="s">
        <v>181</v>
      </c>
      <c r="H100" t="s">
        <v>41</v>
      </c>
      <c r="I100" t="s">
        <v>42</v>
      </c>
      <c r="J100" s="15">
        <v>4806</v>
      </c>
      <c r="K100">
        <v>25</v>
      </c>
      <c r="L100">
        <v>5</v>
      </c>
      <c r="M100" s="16">
        <v>7</v>
      </c>
      <c r="N100">
        <v>22</v>
      </c>
      <c r="O100">
        <v>10</v>
      </c>
      <c r="P100">
        <v>1000</v>
      </c>
      <c r="Q100">
        <v>10</v>
      </c>
      <c r="R100">
        <v>28</v>
      </c>
      <c r="S100" s="15">
        <f xml:space="preserve"> 1</f>
        <v>1</v>
      </c>
      <c r="T100" s="14">
        <f>P100/R100</f>
        <v>35.714285714285715</v>
      </c>
      <c r="U100">
        <v>661</v>
      </c>
    </row>
    <row r="101" spans="1:21" x14ac:dyDescent="0.2">
      <c r="A101">
        <v>7</v>
      </c>
      <c r="B101">
        <v>3</v>
      </c>
      <c r="C101" s="13">
        <v>42332.540972222225</v>
      </c>
      <c r="D101" t="s">
        <v>169</v>
      </c>
      <c r="E101" t="s">
        <v>170</v>
      </c>
      <c r="F101" t="s">
        <v>171</v>
      </c>
      <c r="G101" t="s">
        <v>182</v>
      </c>
      <c r="H101" t="s">
        <v>41</v>
      </c>
      <c r="I101" t="s">
        <v>42</v>
      </c>
      <c r="J101" s="15">
        <v>4806</v>
      </c>
      <c r="K101">
        <v>25</v>
      </c>
      <c r="L101">
        <v>5</v>
      </c>
      <c r="M101" s="16">
        <v>8</v>
      </c>
      <c r="N101">
        <v>23</v>
      </c>
      <c r="O101">
        <v>5</v>
      </c>
      <c r="P101">
        <v>1000</v>
      </c>
      <c r="Q101">
        <v>10</v>
      </c>
      <c r="R101">
        <v>35</v>
      </c>
      <c r="S101" s="15">
        <f xml:space="preserve"> 1</f>
        <v>1</v>
      </c>
      <c r="T101" s="14">
        <f>P101/R101</f>
        <v>28.571428571428573</v>
      </c>
      <c r="U101">
        <v>458</v>
      </c>
    </row>
    <row r="102" spans="1:21" x14ac:dyDescent="0.2">
      <c r="A102">
        <v>7</v>
      </c>
      <c r="B102">
        <v>3</v>
      </c>
      <c r="C102" s="13">
        <v>42332.540972222225</v>
      </c>
      <c r="D102" t="s">
        <v>169</v>
      </c>
      <c r="E102" t="s">
        <v>170</v>
      </c>
      <c r="F102" t="s">
        <v>171</v>
      </c>
      <c r="G102" t="s">
        <v>214</v>
      </c>
      <c r="H102" t="s">
        <v>41</v>
      </c>
      <c r="I102" t="s">
        <v>42</v>
      </c>
      <c r="J102" s="15">
        <v>4806</v>
      </c>
      <c r="K102">
        <v>25</v>
      </c>
      <c r="L102">
        <v>5</v>
      </c>
      <c r="M102" s="16">
        <v>8</v>
      </c>
      <c r="N102">
        <v>23</v>
      </c>
      <c r="O102">
        <v>5</v>
      </c>
      <c r="R102" t="s">
        <v>85</v>
      </c>
      <c r="S102" s="15"/>
      <c r="T102" s="14">
        <v>1</v>
      </c>
      <c r="U102">
        <v>286</v>
      </c>
    </row>
    <row r="103" spans="1:21" x14ac:dyDescent="0.2">
      <c r="A103">
        <v>7</v>
      </c>
      <c r="B103">
        <v>6</v>
      </c>
      <c r="C103" s="13">
        <v>42333.497916666667</v>
      </c>
      <c r="D103" t="s">
        <v>184</v>
      </c>
      <c r="E103" t="s">
        <v>185</v>
      </c>
      <c r="F103" t="s">
        <v>186</v>
      </c>
      <c r="H103" t="s">
        <v>41</v>
      </c>
      <c r="I103" t="s">
        <v>42</v>
      </c>
      <c r="J103" s="15">
        <v>4806</v>
      </c>
      <c r="K103">
        <v>22</v>
      </c>
      <c r="L103">
        <v>4</v>
      </c>
      <c r="M103" s="16">
        <v>1</v>
      </c>
      <c r="N103">
        <v>9</v>
      </c>
      <c r="O103">
        <v>200</v>
      </c>
      <c r="P103">
        <v>1000</v>
      </c>
      <c r="Q103">
        <v>10</v>
      </c>
      <c r="R103">
        <v>33</v>
      </c>
      <c r="S103" s="15">
        <f xml:space="preserve"> 1</f>
        <v>1</v>
      </c>
      <c r="T103" s="14">
        <f>P103/R103</f>
        <v>30.303030303030305</v>
      </c>
    </row>
    <row r="104" spans="1:21" x14ac:dyDescent="0.2">
      <c r="A104">
        <v>7</v>
      </c>
      <c r="B104">
        <v>6</v>
      </c>
      <c r="C104" s="13">
        <v>42333.497916666667</v>
      </c>
      <c r="D104" t="s">
        <v>184</v>
      </c>
      <c r="E104" t="s">
        <v>185</v>
      </c>
      <c r="F104" t="s">
        <v>186</v>
      </c>
      <c r="G104" t="s">
        <v>187</v>
      </c>
      <c r="H104" t="s">
        <v>41</v>
      </c>
      <c r="I104" t="s">
        <v>42</v>
      </c>
      <c r="J104" s="15">
        <v>4806</v>
      </c>
      <c r="K104">
        <v>22</v>
      </c>
      <c r="L104">
        <v>4</v>
      </c>
      <c r="M104" s="16">
        <v>2</v>
      </c>
      <c r="N104">
        <v>11</v>
      </c>
      <c r="O104">
        <v>150</v>
      </c>
      <c r="P104">
        <v>1000</v>
      </c>
      <c r="Q104">
        <v>10</v>
      </c>
      <c r="R104">
        <v>28</v>
      </c>
      <c r="S104" s="15">
        <f xml:space="preserve"> 1</f>
        <v>1</v>
      </c>
      <c r="T104" s="14">
        <f>P104/R104</f>
        <v>35.714285714285715</v>
      </c>
      <c r="U104">
        <v>57</v>
      </c>
    </row>
    <row r="105" spans="1:21" x14ac:dyDescent="0.2">
      <c r="A105">
        <v>7</v>
      </c>
      <c r="B105">
        <v>6</v>
      </c>
      <c r="C105" s="13">
        <v>42333.497916666667</v>
      </c>
      <c r="D105" t="s">
        <v>184</v>
      </c>
      <c r="E105" t="s">
        <v>185</v>
      </c>
      <c r="F105" t="s">
        <v>186</v>
      </c>
      <c r="G105" t="s">
        <v>188</v>
      </c>
      <c r="H105" t="s">
        <v>41</v>
      </c>
      <c r="I105" t="s">
        <v>42</v>
      </c>
      <c r="J105" s="15">
        <v>4806</v>
      </c>
      <c r="K105">
        <v>22</v>
      </c>
      <c r="L105">
        <v>4</v>
      </c>
      <c r="M105" s="16">
        <v>3</v>
      </c>
      <c r="N105">
        <v>13</v>
      </c>
      <c r="O105">
        <v>100</v>
      </c>
      <c r="P105">
        <v>1000</v>
      </c>
      <c r="Q105">
        <v>10</v>
      </c>
      <c r="R105">
        <v>37</v>
      </c>
      <c r="S105" s="15">
        <f xml:space="preserve"> 1</f>
        <v>1</v>
      </c>
      <c r="T105" s="14">
        <f>P105/R105</f>
        <v>27.027027027027028</v>
      </c>
      <c r="U105">
        <v>130</v>
      </c>
    </row>
    <row r="106" spans="1:21" x14ac:dyDescent="0.2">
      <c r="A106">
        <v>7</v>
      </c>
      <c r="B106">
        <v>6</v>
      </c>
      <c r="C106" s="13">
        <v>42333.497916666667</v>
      </c>
      <c r="D106" t="s">
        <v>184</v>
      </c>
      <c r="E106" t="s">
        <v>185</v>
      </c>
      <c r="F106" t="s">
        <v>186</v>
      </c>
      <c r="G106" t="s">
        <v>189</v>
      </c>
      <c r="H106" t="s">
        <v>41</v>
      </c>
      <c r="I106" t="s">
        <v>42</v>
      </c>
      <c r="J106" s="15">
        <v>4806</v>
      </c>
      <c r="K106">
        <v>22</v>
      </c>
      <c r="L106">
        <v>4</v>
      </c>
      <c r="M106" s="16">
        <v>4</v>
      </c>
      <c r="N106">
        <v>16</v>
      </c>
      <c r="O106">
        <v>75</v>
      </c>
      <c r="P106">
        <v>950</v>
      </c>
      <c r="Q106">
        <v>10</v>
      </c>
      <c r="R106">
        <v>32</v>
      </c>
      <c r="S106" s="15">
        <f xml:space="preserve"> 1</f>
        <v>1</v>
      </c>
      <c r="T106" s="14">
        <f>P106/R106</f>
        <v>29.6875</v>
      </c>
      <c r="U106">
        <v>295</v>
      </c>
    </row>
    <row r="107" spans="1:21" x14ac:dyDescent="0.2">
      <c r="A107">
        <v>7</v>
      </c>
      <c r="B107">
        <v>6</v>
      </c>
      <c r="C107" s="13">
        <v>42333.497916666667</v>
      </c>
      <c r="D107" t="s">
        <v>184</v>
      </c>
      <c r="E107" t="s">
        <v>185</v>
      </c>
      <c r="F107" t="s">
        <v>186</v>
      </c>
      <c r="G107" t="s">
        <v>190</v>
      </c>
      <c r="H107" t="s">
        <v>41</v>
      </c>
      <c r="I107" t="s">
        <v>42</v>
      </c>
      <c r="J107" s="15">
        <v>4806</v>
      </c>
      <c r="K107">
        <v>22</v>
      </c>
      <c r="L107">
        <v>4</v>
      </c>
      <c r="M107" s="16">
        <v>4</v>
      </c>
      <c r="N107">
        <v>16</v>
      </c>
      <c r="O107">
        <v>75</v>
      </c>
      <c r="R107" t="s">
        <v>85</v>
      </c>
      <c r="S107" s="15"/>
      <c r="T107" s="14">
        <v>1</v>
      </c>
      <c r="U107">
        <v>74</v>
      </c>
    </row>
    <row r="108" spans="1:21" x14ac:dyDescent="0.2">
      <c r="A108">
        <v>7</v>
      </c>
      <c r="B108">
        <v>6</v>
      </c>
      <c r="C108" s="13">
        <v>42333.497916666667</v>
      </c>
      <c r="D108" t="s">
        <v>184</v>
      </c>
      <c r="E108" t="s">
        <v>185</v>
      </c>
      <c r="F108" t="s">
        <v>186</v>
      </c>
      <c r="G108" t="s">
        <v>191</v>
      </c>
      <c r="H108" t="s">
        <v>41</v>
      </c>
      <c r="I108" t="s">
        <v>42</v>
      </c>
      <c r="J108" s="15">
        <v>4806</v>
      </c>
      <c r="K108">
        <v>22</v>
      </c>
      <c r="L108">
        <v>4</v>
      </c>
      <c r="M108" s="16">
        <v>4</v>
      </c>
      <c r="N108">
        <v>16</v>
      </c>
      <c r="O108">
        <v>75</v>
      </c>
      <c r="R108" t="s">
        <v>85</v>
      </c>
      <c r="S108" s="15"/>
      <c r="T108" s="14">
        <v>1</v>
      </c>
      <c r="U108">
        <v>69</v>
      </c>
    </row>
    <row r="109" spans="1:21" x14ac:dyDescent="0.2">
      <c r="A109">
        <v>7</v>
      </c>
      <c r="B109">
        <v>6</v>
      </c>
      <c r="C109" s="13">
        <v>42333.497916666667</v>
      </c>
      <c r="D109" t="s">
        <v>184</v>
      </c>
      <c r="E109" t="s">
        <v>185</v>
      </c>
      <c r="F109" t="s">
        <v>186</v>
      </c>
      <c r="G109" t="s">
        <v>192</v>
      </c>
      <c r="H109" t="s">
        <v>41</v>
      </c>
      <c r="I109" t="s">
        <v>42</v>
      </c>
      <c r="J109" s="15">
        <v>4806</v>
      </c>
      <c r="K109">
        <v>22</v>
      </c>
      <c r="L109">
        <v>4</v>
      </c>
      <c r="M109" s="16">
        <v>4</v>
      </c>
      <c r="N109">
        <v>16</v>
      </c>
      <c r="O109">
        <v>75</v>
      </c>
      <c r="R109" t="s">
        <v>85</v>
      </c>
      <c r="S109" s="15"/>
      <c r="T109" s="14">
        <v>1</v>
      </c>
      <c r="U109">
        <v>46</v>
      </c>
    </row>
    <row r="110" spans="1:21" x14ac:dyDescent="0.2">
      <c r="A110">
        <v>7</v>
      </c>
      <c r="B110">
        <v>6</v>
      </c>
      <c r="C110" s="13">
        <v>42333.497916666667</v>
      </c>
      <c r="D110" t="s">
        <v>184</v>
      </c>
      <c r="E110" t="s">
        <v>185</v>
      </c>
      <c r="F110" t="s">
        <v>186</v>
      </c>
      <c r="G110" t="s">
        <v>193</v>
      </c>
      <c r="H110" t="s">
        <v>41</v>
      </c>
      <c r="I110" t="s">
        <v>42</v>
      </c>
      <c r="J110" s="15">
        <v>4806</v>
      </c>
      <c r="K110">
        <v>22</v>
      </c>
      <c r="L110">
        <v>4</v>
      </c>
      <c r="M110" s="16">
        <v>5</v>
      </c>
      <c r="N110">
        <v>18</v>
      </c>
      <c r="O110">
        <v>50</v>
      </c>
      <c r="P110">
        <v>1000</v>
      </c>
      <c r="Q110">
        <v>10</v>
      </c>
      <c r="R110">
        <v>25</v>
      </c>
      <c r="S110" s="15">
        <f xml:space="preserve"> 1</f>
        <v>1</v>
      </c>
      <c r="T110" s="14">
        <f>P110/R110</f>
        <v>40</v>
      </c>
      <c r="U110">
        <v>417</v>
      </c>
    </row>
    <row r="111" spans="1:21" x14ac:dyDescent="0.2">
      <c r="A111">
        <v>7</v>
      </c>
      <c r="B111">
        <v>6</v>
      </c>
      <c r="C111" s="13">
        <v>42333.497916666667</v>
      </c>
      <c r="D111" t="s">
        <v>184</v>
      </c>
      <c r="E111" t="s">
        <v>185</v>
      </c>
      <c r="F111" t="s">
        <v>186</v>
      </c>
      <c r="G111" t="s">
        <v>194</v>
      </c>
      <c r="H111" t="s">
        <v>41</v>
      </c>
      <c r="I111" t="s">
        <v>42</v>
      </c>
      <c r="J111" s="15">
        <v>4806</v>
      </c>
      <c r="K111">
        <v>22</v>
      </c>
      <c r="L111">
        <v>4</v>
      </c>
      <c r="M111" s="16">
        <v>6</v>
      </c>
      <c r="N111">
        <v>20</v>
      </c>
      <c r="O111">
        <v>25</v>
      </c>
      <c r="P111">
        <v>1000</v>
      </c>
      <c r="Q111">
        <v>10</v>
      </c>
      <c r="R111">
        <v>34</v>
      </c>
      <c r="S111" s="15">
        <f xml:space="preserve"> 1</f>
        <v>1</v>
      </c>
      <c r="T111" s="14">
        <f>P111/R111</f>
        <v>29.411764705882351</v>
      </c>
      <c r="U111">
        <v>455</v>
      </c>
    </row>
    <row r="112" spans="1:21" x14ac:dyDescent="0.2">
      <c r="A112">
        <v>7</v>
      </c>
      <c r="B112">
        <v>6</v>
      </c>
      <c r="C112" s="13">
        <v>42333.497916666667</v>
      </c>
      <c r="D112" t="s">
        <v>184</v>
      </c>
      <c r="E112" t="s">
        <v>185</v>
      </c>
      <c r="F112" t="s">
        <v>186</v>
      </c>
      <c r="G112" t="s">
        <v>195</v>
      </c>
      <c r="H112" t="s">
        <v>41</v>
      </c>
      <c r="I112" t="s">
        <v>42</v>
      </c>
      <c r="J112" s="15">
        <v>4806</v>
      </c>
      <c r="K112">
        <v>22</v>
      </c>
      <c r="L112">
        <v>4</v>
      </c>
      <c r="M112" s="16">
        <v>7</v>
      </c>
      <c r="N112">
        <v>22</v>
      </c>
      <c r="O112">
        <v>10</v>
      </c>
      <c r="P112">
        <v>1000</v>
      </c>
      <c r="Q112">
        <v>10</v>
      </c>
      <c r="R112">
        <v>27</v>
      </c>
      <c r="S112" s="15">
        <f xml:space="preserve"> 1</f>
        <v>1</v>
      </c>
      <c r="T112" s="14">
        <f>P112/R112</f>
        <v>37.037037037037038</v>
      </c>
      <c r="U112">
        <v>0</v>
      </c>
    </row>
    <row r="113" spans="1:21" x14ac:dyDescent="0.2">
      <c r="A113">
        <v>7</v>
      </c>
      <c r="B113">
        <v>6</v>
      </c>
      <c r="C113" s="13">
        <v>42333.497916666667</v>
      </c>
      <c r="D113" t="s">
        <v>184</v>
      </c>
      <c r="E113" t="s">
        <v>185</v>
      </c>
      <c r="F113" t="s">
        <v>186</v>
      </c>
      <c r="G113" t="s">
        <v>196</v>
      </c>
      <c r="H113" t="s">
        <v>41</v>
      </c>
      <c r="I113" t="s">
        <v>42</v>
      </c>
      <c r="J113" s="15">
        <v>4806</v>
      </c>
      <c r="K113">
        <v>22</v>
      </c>
      <c r="L113">
        <v>4</v>
      </c>
      <c r="M113" s="16">
        <v>8</v>
      </c>
      <c r="N113">
        <v>23</v>
      </c>
      <c r="O113">
        <v>5</v>
      </c>
      <c r="P113">
        <v>1000</v>
      </c>
      <c r="Q113">
        <v>10</v>
      </c>
      <c r="R113">
        <v>32</v>
      </c>
      <c r="S113" s="15">
        <f xml:space="preserve"> 1</f>
        <v>1</v>
      </c>
      <c r="T113" s="14">
        <f>P113/R113</f>
        <v>31.25</v>
      </c>
      <c r="U113">
        <v>689</v>
      </c>
    </row>
    <row r="114" spans="1:21" x14ac:dyDescent="0.2">
      <c r="A114">
        <v>7</v>
      </c>
      <c r="B114">
        <v>6</v>
      </c>
      <c r="C114" s="13">
        <v>42333.497916666667</v>
      </c>
      <c r="D114" t="s">
        <v>184</v>
      </c>
      <c r="E114" t="s">
        <v>185</v>
      </c>
      <c r="F114" t="s">
        <v>186</v>
      </c>
      <c r="G114" t="s">
        <v>197</v>
      </c>
      <c r="H114" t="s">
        <v>41</v>
      </c>
      <c r="I114" t="s">
        <v>42</v>
      </c>
      <c r="J114" s="15">
        <v>4806</v>
      </c>
      <c r="K114">
        <v>22</v>
      </c>
      <c r="L114">
        <v>4</v>
      </c>
      <c r="M114" s="16">
        <v>8</v>
      </c>
      <c r="N114">
        <v>23</v>
      </c>
      <c r="O114">
        <v>5</v>
      </c>
      <c r="R114" t="s">
        <v>85</v>
      </c>
      <c r="S114" s="15"/>
      <c r="T114" s="14">
        <v>1</v>
      </c>
      <c r="U114">
        <v>188</v>
      </c>
    </row>
  </sheetData>
  <mergeCells count="3">
    <mergeCell ref="A1:F1"/>
    <mergeCell ref="I1:L1"/>
    <mergeCell ref="M1:U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"/>
  <sheetViews>
    <sheetView workbookViewId="0">
      <selection activeCell="O15" sqref="O15"/>
    </sheetView>
  </sheetViews>
  <sheetFormatPr baseColWidth="10" defaultRowHeight="16" x14ac:dyDescent="0.2"/>
  <cols>
    <col min="1" max="1" width="6.6640625" customWidth="1"/>
    <col min="2" max="2" width="16" customWidth="1"/>
    <col min="4" max="4" width="10.83203125" customWidth="1"/>
    <col min="5" max="5" width="11.5" customWidth="1"/>
    <col min="6" max="6" width="14.33203125" customWidth="1"/>
    <col min="16" max="16" width="19" customWidth="1"/>
  </cols>
  <sheetData>
    <row r="1" spans="1:18" x14ac:dyDescent="0.2">
      <c r="A1" t="s">
        <v>126</v>
      </c>
      <c r="B1" t="s">
        <v>75</v>
      </c>
      <c r="C1" t="s">
        <v>74</v>
      </c>
      <c r="D1" t="s">
        <v>52</v>
      </c>
      <c r="E1" t="s">
        <v>73</v>
      </c>
      <c r="O1" s="22" t="s">
        <v>97</v>
      </c>
      <c r="P1" s="22"/>
      <c r="Q1" s="22"/>
      <c r="R1" s="22"/>
    </row>
    <row r="2" spans="1:18" x14ac:dyDescent="0.2">
      <c r="A2">
        <v>1</v>
      </c>
      <c r="B2">
        <f>-Log!O3</f>
        <v>-200</v>
      </c>
      <c r="C2" s="14">
        <f>Log!T3</f>
        <v>30.303030303030305</v>
      </c>
      <c r="D2">
        <f>Log!U3</f>
        <v>86</v>
      </c>
      <c r="E2" s="14">
        <f>D2/C2</f>
        <v>2.8380000000000001</v>
      </c>
      <c r="O2" s="16" t="s">
        <v>94</v>
      </c>
      <c r="Q2" t="s">
        <v>74</v>
      </c>
    </row>
    <row r="3" spans="1:18" x14ac:dyDescent="0.2">
      <c r="A3">
        <v>1</v>
      </c>
      <c r="B3">
        <f>-Log!O4</f>
        <v>-150</v>
      </c>
      <c r="C3" s="14">
        <f>Log!T4</f>
        <v>24.390243902439025</v>
      </c>
      <c r="D3">
        <f>Log!U4</f>
        <v>55</v>
      </c>
      <c r="E3" s="14">
        <f t="shared" ref="E3:E17" si="0">D3/C3</f>
        <v>2.2549999999999999</v>
      </c>
      <c r="O3" t="s">
        <v>95</v>
      </c>
      <c r="P3">
        <f>MEDIAN(Log!U9:U10)</f>
        <v>1152.5</v>
      </c>
      <c r="Q3" s="14">
        <f>MEDIAN(Log!T9:T10)</f>
        <v>33.333333333333336</v>
      </c>
    </row>
    <row r="4" spans="1:18" x14ac:dyDescent="0.2">
      <c r="A4">
        <v>1</v>
      </c>
      <c r="B4">
        <f>-Log!O5</f>
        <v>-100</v>
      </c>
      <c r="C4" s="14">
        <f>Log!T5</f>
        <v>27.027027027027028</v>
      </c>
      <c r="D4">
        <f>Log!U5</f>
        <v>945</v>
      </c>
      <c r="E4" s="14">
        <f t="shared" si="0"/>
        <v>34.964999999999996</v>
      </c>
      <c r="O4" t="s">
        <v>87</v>
      </c>
      <c r="P4">
        <f>MEDIAN(Log!U11:U13)</f>
        <v>290</v>
      </c>
      <c r="Q4">
        <v>1</v>
      </c>
    </row>
    <row r="5" spans="1:18" x14ac:dyDescent="0.2">
      <c r="A5">
        <v>1</v>
      </c>
      <c r="B5">
        <f>-Log!O6</f>
        <v>-75</v>
      </c>
      <c r="C5" s="14">
        <f>Log!T6</f>
        <v>37.037037037037038</v>
      </c>
      <c r="D5">
        <f>Log!U6</f>
        <v>825</v>
      </c>
      <c r="E5" s="14">
        <f t="shared" si="0"/>
        <v>22.274999999999999</v>
      </c>
      <c r="P5" s="14">
        <f>P3/P4</f>
        <v>3.9741379310344827</v>
      </c>
      <c r="Q5" s="14">
        <f>Q3/Q4</f>
        <v>33.333333333333336</v>
      </c>
      <c r="R5" s="14">
        <f>Q5/P5</f>
        <v>8.3875632682574128</v>
      </c>
    </row>
    <row r="6" spans="1:18" x14ac:dyDescent="0.2">
      <c r="A6">
        <v>1</v>
      </c>
      <c r="B6">
        <f>-Log!O7</f>
        <v>-50</v>
      </c>
      <c r="C6" s="14">
        <f>Log!T7</f>
        <v>23.255813953488371</v>
      </c>
      <c r="D6">
        <f>Log!U7</f>
        <v>823</v>
      </c>
      <c r="E6" s="14">
        <f t="shared" si="0"/>
        <v>35.389000000000003</v>
      </c>
    </row>
    <row r="7" spans="1:18" x14ac:dyDescent="0.2">
      <c r="A7">
        <v>1</v>
      </c>
      <c r="B7">
        <f>-Log!O8</f>
        <v>-25</v>
      </c>
      <c r="C7" s="14">
        <f>Log!T8</f>
        <v>35.714285714285715</v>
      </c>
      <c r="D7">
        <f>Log!U8</f>
        <v>905</v>
      </c>
      <c r="E7" s="14">
        <f t="shared" si="0"/>
        <v>25.34</v>
      </c>
      <c r="O7" s="16" t="s">
        <v>96</v>
      </c>
      <c r="Q7" t="s">
        <v>74</v>
      </c>
    </row>
    <row r="8" spans="1:18" x14ac:dyDescent="0.2">
      <c r="A8">
        <v>1</v>
      </c>
      <c r="B8">
        <f>-Log!O9</f>
        <v>-10</v>
      </c>
      <c r="C8" s="14">
        <f>Log!T9</f>
        <v>33.333333333333336</v>
      </c>
      <c r="D8">
        <f>Log!U9</f>
        <v>1268</v>
      </c>
      <c r="E8" s="14">
        <f t="shared" si="0"/>
        <v>38.04</v>
      </c>
      <c r="O8" t="s">
        <v>95</v>
      </c>
      <c r="P8" s="14">
        <f>MEDIAN(Log!U20:U21)</f>
        <v>2152</v>
      </c>
      <c r="Q8" s="14">
        <f>MEDIAN(Log!T20:T21)</f>
        <v>24.961240310077521</v>
      </c>
    </row>
    <row r="9" spans="1:18" x14ac:dyDescent="0.2">
      <c r="A9">
        <v>1</v>
      </c>
      <c r="B9">
        <f>-Log!O10</f>
        <v>-5</v>
      </c>
      <c r="C9" s="14">
        <f>Log!T10</f>
        <v>33.333333333333336</v>
      </c>
      <c r="D9">
        <f>Log!U10</f>
        <v>1037</v>
      </c>
      <c r="E9" s="14">
        <f t="shared" si="0"/>
        <v>31.11</v>
      </c>
      <c r="O9" t="s">
        <v>87</v>
      </c>
      <c r="P9">
        <f>MEDIAN(Log!U22:U24)</f>
        <v>1084</v>
      </c>
      <c r="Q9">
        <v>1</v>
      </c>
    </row>
    <row r="10" spans="1:18" x14ac:dyDescent="0.2">
      <c r="A10">
        <v>2</v>
      </c>
      <c r="B10">
        <f>-Log!O14</f>
        <v>-200</v>
      </c>
      <c r="C10" s="14">
        <f>Log!T14</f>
        <v>23.255813953488371</v>
      </c>
      <c r="D10">
        <f>Log!U14</f>
        <v>144</v>
      </c>
      <c r="E10" s="14">
        <f t="shared" si="0"/>
        <v>6.1920000000000002</v>
      </c>
      <c r="P10" s="14">
        <f>P8/P9</f>
        <v>1.985239852398524</v>
      </c>
      <c r="Q10" s="14">
        <f>Q8/Q9</f>
        <v>24.961240310077521</v>
      </c>
      <c r="R10" s="14">
        <f>Q10/P10</f>
        <v>12.573412869946113</v>
      </c>
    </row>
    <row r="11" spans="1:18" x14ac:dyDescent="0.2">
      <c r="A11">
        <v>2</v>
      </c>
      <c r="B11">
        <f>-Log!O15</f>
        <v>-150</v>
      </c>
      <c r="C11" s="14">
        <f>Log!T15</f>
        <v>26.666666666666668</v>
      </c>
      <c r="D11">
        <f>Log!U15</f>
        <v>239</v>
      </c>
      <c r="E11" s="14">
        <f t="shared" si="0"/>
        <v>8.9625000000000004</v>
      </c>
    </row>
    <row r="12" spans="1:18" x14ac:dyDescent="0.2">
      <c r="A12">
        <v>2</v>
      </c>
      <c r="B12">
        <f>-Log!O16</f>
        <v>-100</v>
      </c>
      <c r="C12" s="14">
        <f>Log!T16</f>
        <v>22.222222222222221</v>
      </c>
      <c r="D12">
        <f>Log!U16</f>
        <v>1528</v>
      </c>
      <c r="E12" s="14">
        <f t="shared" si="0"/>
        <v>68.760000000000005</v>
      </c>
    </row>
    <row r="13" spans="1:18" x14ac:dyDescent="0.2">
      <c r="A13">
        <v>2</v>
      </c>
      <c r="B13">
        <f>-Log!O17</f>
        <v>-75</v>
      </c>
      <c r="C13" s="14">
        <f>Log!T17</f>
        <v>29.411764705882351</v>
      </c>
      <c r="D13">
        <f>Log!U17</f>
        <v>1520</v>
      </c>
      <c r="E13" s="14">
        <f t="shared" si="0"/>
        <v>51.68</v>
      </c>
    </row>
    <row r="14" spans="1:18" x14ac:dyDescent="0.2">
      <c r="A14">
        <v>2</v>
      </c>
      <c r="B14">
        <f>-Log!O18</f>
        <v>-50</v>
      </c>
      <c r="C14" s="14">
        <f>Log!T18</f>
        <v>29.411764705882351</v>
      </c>
      <c r="D14">
        <f>Log!U18</f>
        <v>2320</v>
      </c>
      <c r="E14" s="14">
        <f t="shared" si="0"/>
        <v>78.88000000000001</v>
      </c>
    </row>
    <row r="15" spans="1:18" x14ac:dyDescent="0.2">
      <c r="A15">
        <v>2</v>
      </c>
      <c r="B15">
        <f>-Log!O19</f>
        <v>-25</v>
      </c>
      <c r="C15" s="14">
        <f>Log!T19</f>
        <v>22.222222222222221</v>
      </c>
      <c r="D15">
        <f>Log!U19</f>
        <v>1996</v>
      </c>
      <c r="E15" s="14">
        <f t="shared" si="0"/>
        <v>89.820000000000007</v>
      </c>
    </row>
    <row r="16" spans="1:18" x14ac:dyDescent="0.2">
      <c r="A16">
        <v>2</v>
      </c>
      <c r="B16">
        <f>-Log!O20</f>
        <v>-10</v>
      </c>
      <c r="C16" s="14">
        <f>Log!T20</f>
        <v>26.666666666666668</v>
      </c>
      <c r="D16">
        <f>Log!U20</f>
        <v>2082</v>
      </c>
      <c r="E16" s="14">
        <f t="shared" si="0"/>
        <v>78.075000000000003</v>
      </c>
    </row>
    <row r="17" spans="1:5" x14ac:dyDescent="0.2">
      <c r="A17">
        <v>2</v>
      </c>
      <c r="B17">
        <f>-Log!O21</f>
        <v>-5</v>
      </c>
      <c r="C17" s="14">
        <f>Log!T21</f>
        <v>23.255813953488371</v>
      </c>
      <c r="D17">
        <f>Log!U21</f>
        <v>2222</v>
      </c>
      <c r="E17" s="14">
        <f t="shared" si="0"/>
        <v>95.546000000000006</v>
      </c>
    </row>
    <row r="18" spans="1:5" x14ac:dyDescent="0.2">
      <c r="A18">
        <v>4</v>
      </c>
      <c r="B18">
        <f>-Log!O42</f>
        <v>-200</v>
      </c>
      <c r="C18" s="14">
        <f>Log!T42</f>
        <v>37.037037037037038</v>
      </c>
      <c r="D18">
        <f>Log!U42</f>
        <v>48</v>
      </c>
      <c r="E18" s="14">
        <f t="shared" ref="E18:E25" si="1">D18/C18</f>
        <v>1.296</v>
      </c>
    </row>
    <row r="19" spans="1:5" x14ac:dyDescent="0.2">
      <c r="A19">
        <v>4</v>
      </c>
      <c r="B19">
        <f>-Log!O43</f>
        <v>-150</v>
      </c>
      <c r="C19" s="14">
        <f>Log!T43</f>
        <v>40</v>
      </c>
      <c r="D19">
        <f>Log!U43</f>
        <v>151</v>
      </c>
      <c r="E19" s="14">
        <f t="shared" si="1"/>
        <v>3.7749999999999999</v>
      </c>
    </row>
    <row r="20" spans="1:5" x14ac:dyDescent="0.2">
      <c r="A20">
        <v>4</v>
      </c>
      <c r="B20">
        <f>-Log!O47</f>
        <v>-100</v>
      </c>
      <c r="C20" s="14">
        <f>Log!T47</f>
        <v>50</v>
      </c>
      <c r="D20">
        <f>Log!U47</f>
        <v>1248</v>
      </c>
      <c r="E20" s="14">
        <f t="shared" si="1"/>
        <v>24.96</v>
      </c>
    </row>
    <row r="21" spans="1:5" x14ac:dyDescent="0.2">
      <c r="A21">
        <v>4</v>
      </c>
      <c r="B21">
        <f>-Log!O48</f>
        <v>-75</v>
      </c>
      <c r="C21" s="14">
        <f>Log!T48</f>
        <v>40</v>
      </c>
      <c r="D21">
        <f>Log!U48</f>
        <v>789</v>
      </c>
      <c r="E21" s="14">
        <f t="shared" si="1"/>
        <v>19.725000000000001</v>
      </c>
    </row>
    <row r="22" spans="1:5" x14ac:dyDescent="0.2">
      <c r="A22">
        <v>4</v>
      </c>
      <c r="B22">
        <f>-Log!O49</f>
        <v>-50</v>
      </c>
      <c r="C22" s="14">
        <f>Log!T49</f>
        <v>50</v>
      </c>
      <c r="D22">
        <f>Log!U49</f>
        <v>1079</v>
      </c>
      <c r="E22" s="14">
        <f t="shared" si="1"/>
        <v>21.58</v>
      </c>
    </row>
    <row r="23" spans="1:5" x14ac:dyDescent="0.2">
      <c r="A23">
        <v>4</v>
      </c>
      <c r="B23">
        <f>-Log!O50</f>
        <v>-25</v>
      </c>
      <c r="C23" s="14">
        <f>Log!T50</f>
        <v>58.823529411764703</v>
      </c>
      <c r="D23">
        <f>Log!U50</f>
        <v>1210</v>
      </c>
      <c r="E23" s="14">
        <f t="shared" si="1"/>
        <v>20.57</v>
      </c>
    </row>
    <row r="24" spans="1:5" x14ac:dyDescent="0.2">
      <c r="A24">
        <v>4</v>
      </c>
      <c r="B24">
        <f>-Log!O51</f>
        <v>-10</v>
      </c>
      <c r="C24" s="14">
        <f>Log!T51</f>
        <v>40</v>
      </c>
      <c r="D24">
        <f>Log!U51</f>
        <v>1119</v>
      </c>
      <c r="E24" s="14">
        <f t="shared" si="1"/>
        <v>27.975000000000001</v>
      </c>
    </row>
    <row r="25" spans="1:5" x14ac:dyDescent="0.2">
      <c r="A25">
        <v>4</v>
      </c>
      <c r="B25">
        <f>-Log!O52</f>
        <v>-5</v>
      </c>
      <c r="C25" s="14">
        <f>Log!T52</f>
        <v>40</v>
      </c>
      <c r="D25">
        <f>Log!U52</f>
        <v>870</v>
      </c>
      <c r="E25" s="14">
        <f t="shared" si="1"/>
        <v>21.75</v>
      </c>
    </row>
    <row r="26" spans="1:5" x14ac:dyDescent="0.2">
      <c r="A26">
        <v>5</v>
      </c>
      <c r="B26">
        <f>-Log!O53</f>
        <v>-200</v>
      </c>
      <c r="C26" s="14">
        <f>Log!T53</f>
        <v>31.25</v>
      </c>
      <c r="D26">
        <f>Log!U53</f>
        <v>280</v>
      </c>
      <c r="E26" s="14">
        <f>D26/C26</f>
        <v>8.9600000000000009</v>
      </c>
    </row>
    <row r="27" spans="1:5" x14ac:dyDescent="0.2">
      <c r="A27">
        <v>5</v>
      </c>
      <c r="B27">
        <f>-Log!O54</f>
        <v>-150</v>
      </c>
      <c r="C27" s="14">
        <f>Log!T54</f>
        <v>33.333333333333336</v>
      </c>
      <c r="D27">
        <f>Log!U54</f>
        <v>147</v>
      </c>
      <c r="E27" s="14">
        <f t="shared" ref="E27:E33" si="2">D27/C27</f>
        <v>4.4099999999999993</v>
      </c>
    </row>
    <row r="28" spans="1:5" x14ac:dyDescent="0.2">
      <c r="A28">
        <v>5</v>
      </c>
      <c r="B28">
        <f>-Log!O55</f>
        <v>-100</v>
      </c>
      <c r="C28" s="14">
        <f>Log!T55</f>
        <v>26.315789473684209</v>
      </c>
      <c r="D28">
        <f>Log!U55</f>
        <v>134</v>
      </c>
      <c r="E28" s="14">
        <f t="shared" si="2"/>
        <v>5.0920000000000005</v>
      </c>
    </row>
    <row r="29" spans="1:5" x14ac:dyDescent="0.2">
      <c r="A29">
        <v>5</v>
      </c>
      <c r="B29">
        <f>-Log!O56</f>
        <v>-75</v>
      </c>
      <c r="C29" s="14">
        <f>Log!T56</f>
        <v>40</v>
      </c>
      <c r="D29">
        <f>Log!U56</f>
        <v>473</v>
      </c>
      <c r="E29" s="14">
        <f t="shared" si="2"/>
        <v>11.824999999999999</v>
      </c>
    </row>
    <row r="30" spans="1:5" x14ac:dyDescent="0.2">
      <c r="A30">
        <v>5</v>
      </c>
      <c r="B30">
        <f>-Log!O57</f>
        <v>-50</v>
      </c>
      <c r="C30" s="14">
        <f>Log!T57</f>
        <v>31.25</v>
      </c>
      <c r="D30">
        <f>Log!U57</f>
        <v>406</v>
      </c>
      <c r="E30" s="14">
        <f t="shared" si="2"/>
        <v>12.992000000000001</v>
      </c>
    </row>
    <row r="31" spans="1:5" x14ac:dyDescent="0.2">
      <c r="A31">
        <v>5</v>
      </c>
      <c r="B31">
        <f>-Log!O59</f>
        <v>-25</v>
      </c>
      <c r="C31" s="14">
        <f>Log!T59</f>
        <v>30</v>
      </c>
      <c r="D31">
        <f>Log!U59</f>
        <v>491</v>
      </c>
      <c r="E31" s="14">
        <f t="shared" si="2"/>
        <v>16.366666666666667</v>
      </c>
    </row>
    <row r="32" spans="1:5" x14ac:dyDescent="0.2">
      <c r="A32">
        <v>5</v>
      </c>
      <c r="B32">
        <f>-Log!O61</f>
        <v>-10</v>
      </c>
      <c r="C32" s="14">
        <f>Log!T61</f>
        <v>32.333333333333336</v>
      </c>
      <c r="D32">
        <f>Log!U61</f>
        <v>487</v>
      </c>
      <c r="E32" s="14">
        <f t="shared" si="2"/>
        <v>15.061855670103093</v>
      </c>
    </row>
    <row r="33" spans="1:5" x14ac:dyDescent="0.2">
      <c r="A33">
        <v>5</v>
      </c>
      <c r="B33">
        <f>-Log!O63</f>
        <v>-5</v>
      </c>
      <c r="C33" s="14">
        <f>Log!T63</f>
        <v>28.571428571428573</v>
      </c>
      <c r="D33">
        <f>Log!U63</f>
        <v>327</v>
      </c>
      <c r="E33" s="14">
        <f t="shared" si="2"/>
        <v>11.444999999999999</v>
      </c>
    </row>
    <row r="34" spans="1:5" x14ac:dyDescent="0.2">
      <c r="A34" t="s">
        <v>168</v>
      </c>
      <c r="B34">
        <f>-Log!O68</f>
        <v>-200</v>
      </c>
      <c r="C34" s="14">
        <f>Log!T68</f>
        <v>27.027027027027028</v>
      </c>
      <c r="D34">
        <f>Log!U68</f>
        <v>5</v>
      </c>
      <c r="E34" s="14">
        <f>D34/C34</f>
        <v>0.185</v>
      </c>
    </row>
    <row r="35" spans="1:5" x14ac:dyDescent="0.2">
      <c r="A35" t="s">
        <v>168</v>
      </c>
      <c r="B35">
        <f>-Log!O69</f>
        <v>-150</v>
      </c>
      <c r="C35" s="14">
        <f>Log!T69</f>
        <v>20.408163265306122</v>
      </c>
      <c r="D35">
        <f>Log!U69</f>
        <v>8</v>
      </c>
      <c r="E35" s="14">
        <f t="shared" ref="E35:E41" si="3">D35/C35</f>
        <v>0.39200000000000002</v>
      </c>
    </row>
    <row r="36" spans="1:5" x14ac:dyDescent="0.2">
      <c r="A36" t="s">
        <v>168</v>
      </c>
      <c r="B36">
        <f>-Log!O70</f>
        <v>-100</v>
      </c>
      <c r="C36" s="14">
        <f>Log!T70</f>
        <v>25</v>
      </c>
      <c r="D36">
        <f>Log!U70</f>
        <v>79</v>
      </c>
      <c r="E36" s="14">
        <f t="shared" si="3"/>
        <v>3.16</v>
      </c>
    </row>
    <row r="37" spans="1:5" x14ac:dyDescent="0.2">
      <c r="A37" t="s">
        <v>168</v>
      </c>
      <c r="B37">
        <f>-Log!O73</f>
        <v>-75</v>
      </c>
      <c r="C37" s="14">
        <f>Log!T73</f>
        <v>31.25</v>
      </c>
      <c r="D37">
        <f>Log!U73</f>
        <v>7</v>
      </c>
      <c r="E37" s="14">
        <f t="shared" si="3"/>
        <v>0.224</v>
      </c>
    </row>
    <row r="38" spans="1:5" x14ac:dyDescent="0.2">
      <c r="A38" t="s">
        <v>168</v>
      </c>
      <c r="B38">
        <f>-Log!O74</f>
        <v>-50</v>
      </c>
      <c r="C38" s="14">
        <f>Log!T74</f>
        <v>31.25</v>
      </c>
      <c r="D38">
        <f>Log!U74</f>
        <v>366</v>
      </c>
      <c r="E38" s="14">
        <f t="shared" si="3"/>
        <v>11.712</v>
      </c>
    </row>
    <row r="39" spans="1:5" x14ac:dyDescent="0.2">
      <c r="A39" t="s">
        <v>168</v>
      </c>
      <c r="B39">
        <f>-Log!O76</f>
        <v>-25</v>
      </c>
      <c r="C39" s="14">
        <f>Log!T76</f>
        <v>26.315789473684209</v>
      </c>
      <c r="D39">
        <f>Log!U76</f>
        <v>628</v>
      </c>
      <c r="E39" s="14">
        <f t="shared" si="3"/>
        <v>23.864000000000001</v>
      </c>
    </row>
    <row r="40" spans="1:5" x14ac:dyDescent="0.2">
      <c r="A40" t="s">
        <v>168</v>
      </c>
      <c r="B40">
        <f>-Log!O78</f>
        <v>-10</v>
      </c>
      <c r="C40" s="14">
        <f>Log!T78</f>
        <v>27.027027027027028</v>
      </c>
      <c r="D40">
        <f>Log!U78</f>
        <v>605</v>
      </c>
      <c r="E40" s="14">
        <f t="shared" si="3"/>
        <v>22.384999999999998</v>
      </c>
    </row>
    <row r="41" spans="1:5" x14ac:dyDescent="0.2">
      <c r="A41" t="s">
        <v>168</v>
      </c>
      <c r="B41">
        <f>-Log!O79</f>
        <v>-5</v>
      </c>
      <c r="C41" s="14">
        <f>Log!T79</f>
        <v>26.315789473684209</v>
      </c>
      <c r="D41">
        <f>Log!U79</f>
        <v>941</v>
      </c>
      <c r="E41" s="14">
        <f t="shared" si="3"/>
        <v>35.758000000000003</v>
      </c>
    </row>
    <row r="42" spans="1:5" x14ac:dyDescent="0.2">
      <c r="A42" t="s">
        <v>167</v>
      </c>
      <c r="B42">
        <f>-Log!O80</f>
        <v>-200</v>
      </c>
      <c r="C42" s="14">
        <f>Log!T80</f>
        <v>30.9375</v>
      </c>
      <c r="D42">
        <f>Log!U80</f>
        <v>48</v>
      </c>
      <c r="E42" s="14">
        <f>D42/C42</f>
        <v>1.5515151515151515</v>
      </c>
    </row>
    <row r="43" spans="1:5" x14ac:dyDescent="0.2">
      <c r="A43" t="s">
        <v>167</v>
      </c>
      <c r="B43">
        <f>-Log!O81</f>
        <v>-150</v>
      </c>
      <c r="C43" s="14">
        <f>Log!T81</f>
        <v>23.80952380952381</v>
      </c>
      <c r="D43">
        <f>Log!U81</f>
        <v>14</v>
      </c>
      <c r="E43" s="14">
        <f t="shared" ref="E43:E49" si="4">D43/C43</f>
        <v>0.58799999999999997</v>
      </c>
    </row>
    <row r="44" spans="1:5" x14ac:dyDescent="0.2">
      <c r="A44" t="s">
        <v>167</v>
      </c>
      <c r="B44">
        <f>-Log!O82</f>
        <v>-100</v>
      </c>
      <c r="C44" s="14">
        <f>Log!T82</f>
        <v>27.777777777777779</v>
      </c>
      <c r="D44">
        <f>Log!U82</f>
        <v>144</v>
      </c>
      <c r="E44" s="14">
        <f t="shared" si="4"/>
        <v>5.1840000000000002</v>
      </c>
    </row>
    <row r="45" spans="1:5" x14ac:dyDescent="0.2">
      <c r="A45" t="s">
        <v>167</v>
      </c>
      <c r="B45">
        <f>-Log!O83</f>
        <v>-75</v>
      </c>
      <c r="C45" s="14">
        <f>Log!T83</f>
        <v>25.641025641025642</v>
      </c>
      <c r="D45">
        <f>Log!U83</f>
        <v>385</v>
      </c>
      <c r="E45" s="14">
        <f t="shared" si="4"/>
        <v>15.014999999999999</v>
      </c>
    </row>
    <row r="46" spans="1:5" x14ac:dyDescent="0.2">
      <c r="A46" t="s">
        <v>167</v>
      </c>
      <c r="B46">
        <f>-Log!O84</f>
        <v>-50</v>
      </c>
      <c r="C46" s="14">
        <f>Log!T84</f>
        <v>23.80952380952381</v>
      </c>
      <c r="D46">
        <f>Log!U84</f>
        <v>584</v>
      </c>
      <c r="E46" s="14">
        <f t="shared" si="4"/>
        <v>24.527999999999999</v>
      </c>
    </row>
    <row r="47" spans="1:5" x14ac:dyDescent="0.2">
      <c r="A47" t="s">
        <v>167</v>
      </c>
      <c r="B47">
        <f>-Log!O85</f>
        <v>-25</v>
      </c>
      <c r="C47" s="14">
        <f>Log!T85</f>
        <v>24.390243902439025</v>
      </c>
      <c r="D47">
        <f>Log!U85</f>
        <v>831</v>
      </c>
      <c r="E47" s="14">
        <f t="shared" si="4"/>
        <v>34.070999999999998</v>
      </c>
    </row>
    <row r="48" spans="1:5" x14ac:dyDescent="0.2">
      <c r="A48" t="s">
        <v>167</v>
      </c>
      <c r="B48">
        <f>-Log!O86</f>
        <v>-10</v>
      </c>
      <c r="C48" s="14">
        <f>Log!T86</f>
        <v>22.15909090909091</v>
      </c>
      <c r="D48">
        <f>Log!U86</f>
        <v>597</v>
      </c>
      <c r="E48" s="14">
        <f t="shared" si="4"/>
        <v>26.94153846153846</v>
      </c>
    </row>
    <row r="49" spans="1:5" x14ac:dyDescent="0.2">
      <c r="A49" t="s">
        <v>167</v>
      </c>
      <c r="B49">
        <f>-Log!O87</f>
        <v>-5</v>
      </c>
      <c r="C49" s="14">
        <f>Log!T87</f>
        <v>29.411764705882351</v>
      </c>
      <c r="D49">
        <f>Log!U87</f>
        <v>889</v>
      </c>
      <c r="E49" s="14">
        <f t="shared" si="4"/>
        <v>30.226000000000003</v>
      </c>
    </row>
    <row r="50" spans="1:5" x14ac:dyDescent="0.2">
      <c r="A50" t="s">
        <v>183</v>
      </c>
      <c r="B50">
        <f>-Log!O91</f>
        <v>-200</v>
      </c>
      <c r="C50" s="14">
        <f>Log!T91</f>
        <v>34.482758620689658</v>
      </c>
      <c r="D50">
        <f>Log!U91</f>
        <v>25</v>
      </c>
      <c r="E50" s="14">
        <f>D50/C50</f>
        <v>0.72499999999999998</v>
      </c>
    </row>
    <row r="51" spans="1:5" x14ac:dyDescent="0.2">
      <c r="A51" t="s">
        <v>183</v>
      </c>
      <c r="B51">
        <f>-Log!O92</f>
        <v>-150</v>
      </c>
      <c r="C51" s="14">
        <f>Log!T92</f>
        <v>36.666666666666664</v>
      </c>
      <c r="D51">
        <f>Log!U92</f>
        <v>18</v>
      </c>
      <c r="E51" s="14">
        <f t="shared" ref="E51:E57" si="5">D51/C51</f>
        <v>0.49090909090909096</v>
      </c>
    </row>
    <row r="52" spans="1:5" x14ac:dyDescent="0.2">
      <c r="A52" t="s">
        <v>183</v>
      </c>
      <c r="B52">
        <f>-Log!O93</f>
        <v>-100</v>
      </c>
      <c r="C52" s="14">
        <f>Log!T93</f>
        <v>39.6</v>
      </c>
      <c r="D52">
        <f>Log!U93</f>
        <v>221</v>
      </c>
      <c r="E52" s="14">
        <f t="shared" si="5"/>
        <v>5.5808080808080804</v>
      </c>
    </row>
    <row r="53" spans="1:5" x14ac:dyDescent="0.2">
      <c r="A53" t="s">
        <v>183</v>
      </c>
      <c r="B53">
        <f>-Log!O94</f>
        <v>-75</v>
      </c>
      <c r="C53" s="14">
        <f>Log!T94</f>
        <v>40</v>
      </c>
      <c r="D53">
        <f>Log!U94</f>
        <v>655</v>
      </c>
      <c r="E53" s="14">
        <f t="shared" si="5"/>
        <v>16.375</v>
      </c>
    </row>
    <row r="54" spans="1:5" x14ac:dyDescent="0.2">
      <c r="A54" t="s">
        <v>183</v>
      </c>
      <c r="B54">
        <f>-Log!O98</f>
        <v>-50</v>
      </c>
      <c r="C54" s="14">
        <f>Log!T98</f>
        <v>31.09375</v>
      </c>
      <c r="D54">
        <f>Log!U98</f>
        <v>582</v>
      </c>
      <c r="E54" s="14">
        <f t="shared" si="5"/>
        <v>18.717587939698493</v>
      </c>
    </row>
    <row r="55" spans="1:5" x14ac:dyDescent="0.2">
      <c r="A55" t="s">
        <v>183</v>
      </c>
      <c r="B55">
        <f>-Log!O99</f>
        <v>-25</v>
      </c>
      <c r="C55" s="14">
        <f>Log!T99</f>
        <v>40</v>
      </c>
      <c r="D55">
        <f>Log!U99</f>
        <v>479</v>
      </c>
      <c r="E55" s="14">
        <f t="shared" si="5"/>
        <v>11.975</v>
      </c>
    </row>
    <row r="56" spans="1:5" x14ac:dyDescent="0.2">
      <c r="A56" t="s">
        <v>183</v>
      </c>
      <c r="B56">
        <f>-Log!O100</f>
        <v>-10</v>
      </c>
      <c r="C56" s="14">
        <f>Log!T100</f>
        <v>35.714285714285715</v>
      </c>
      <c r="D56">
        <f>Log!U100</f>
        <v>661</v>
      </c>
      <c r="E56" s="14">
        <f t="shared" si="5"/>
        <v>18.507999999999999</v>
      </c>
    </row>
    <row r="57" spans="1:5" x14ac:dyDescent="0.2">
      <c r="A57" t="s">
        <v>183</v>
      </c>
      <c r="B57">
        <f>-Log!O101</f>
        <v>-5</v>
      </c>
      <c r="C57" s="14">
        <f>Log!T101</f>
        <v>28.571428571428573</v>
      </c>
      <c r="D57">
        <f>Log!U101</f>
        <v>458</v>
      </c>
      <c r="E57" s="14">
        <f t="shared" si="5"/>
        <v>16.029999999999998</v>
      </c>
    </row>
    <row r="58" spans="1:5" x14ac:dyDescent="0.2">
      <c r="A58" t="s">
        <v>198</v>
      </c>
      <c r="B58">
        <f>-200</f>
        <v>-200</v>
      </c>
      <c r="C58" s="14"/>
      <c r="E58" s="14"/>
    </row>
    <row r="59" spans="1:5" x14ac:dyDescent="0.2">
      <c r="A59" t="s">
        <v>198</v>
      </c>
      <c r="B59">
        <f>-Log!O104</f>
        <v>-150</v>
      </c>
      <c r="C59" s="14">
        <f>Log!T104</f>
        <v>35.714285714285715</v>
      </c>
      <c r="D59" s="14">
        <f>Log!U104</f>
        <v>57</v>
      </c>
      <c r="E59" s="14">
        <f>D59/C59</f>
        <v>1.5959999999999999</v>
      </c>
    </row>
    <row r="60" spans="1:5" x14ac:dyDescent="0.2">
      <c r="A60" t="s">
        <v>198</v>
      </c>
      <c r="B60">
        <f>-Log!O105</f>
        <v>-100</v>
      </c>
      <c r="C60" s="14">
        <f>Log!T105</f>
        <v>27.027027027027028</v>
      </c>
      <c r="D60" s="14">
        <f>Log!U105</f>
        <v>130</v>
      </c>
      <c r="E60" s="14">
        <f t="shared" ref="E60:E65" si="6">D60/C60</f>
        <v>4.8099999999999996</v>
      </c>
    </row>
    <row r="61" spans="1:5" x14ac:dyDescent="0.2">
      <c r="A61" t="s">
        <v>198</v>
      </c>
      <c r="B61">
        <f>-Log!O106</f>
        <v>-75</v>
      </c>
      <c r="C61" s="14">
        <f>Log!T106</f>
        <v>29.6875</v>
      </c>
      <c r="D61" s="14">
        <f>Log!U106</f>
        <v>295</v>
      </c>
      <c r="E61" s="14">
        <f t="shared" si="6"/>
        <v>9.9368421052631586</v>
      </c>
    </row>
    <row r="62" spans="1:5" x14ac:dyDescent="0.2">
      <c r="A62" t="s">
        <v>198</v>
      </c>
      <c r="B62">
        <f>-Log!O110</f>
        <v>-50</v>
      </c>
      <c r="C62" s="14">
        <f>Log!T110</f>
        <v>40</v>
      </c>
      <c r="D62" s="14">
        <f>Log!U110</f>
        <v>417</v>
      </c>
      <c r="E62" s="14">
        <f t="shared" si="6"/>
        <v>10.425000000000001</v>
      </c>
    </row>
    <row r="63" spans="1:5" x14ac:dyDescent="0.2">
      <c r="A63" t="s">
        <v>198</v>
      </c>
      <c r="B63">
        <f>-Log!O111</f>
        <v>-25</v>
      </c>
      <c r="C63" s="14">
        <f>Log!T111</f>
        <v>29.411764705882351</v>
      </c>
      <c r="D63" s="14">
        <f>Log!U111</f>
        <v>455</v>
      </c>
      <c r="E63" s="14">
        <f t="shared" si="6"/>
        <v>15.47</v>
      </c>
    </row>
    <row r="64" spans="1:5" x14ac:dyDescent="0.2">
      <c r="A64" t="s">
        <v>198</v>
      </c>
      <c r="B64">
        <f>-Log!O112</f>
        <v>-10</v>
      </c>
      <c r="C64" s="14">
        <f>Log!T112</f>
        <v>37.037037037037038</v>
      </c>
      <c r="D64" s="14">
        <f>Log!U112</f>
        <v>0</v>
      </c>
      <c r="E64" s="14">
        <f t="shared" si="6"/>
        <v>0</v>
      </c>
    </row>
    <row r="65" spans="1:5" x14ac:dyDescent="0.2">
      <c r="A65" t="s">
        <v>198</v>
      </c>
      <c r="B65">
        <f>-Log!O113</f>
        <v>-5</v>
      </c>
      <c r="C65" s="14">
        <f>Log!T113</f>
        <v>31.25</v>
      </c>
      <c r="D65" s="14">
        <f>Log!U113</f>
        <v>689</v>
      </c>
      <c r="E65" s="14">
        <f t="shared" si="6"/>
        <v>22.047999999999998</v>
      </c>
    </row>
  </sheetData>
  <mergeCells count="1">
    <mergeCell ref="O1:R1"/>
  </mergeCells>
  <pageMargins left="0.7" right="0.7" top="0.75" bottom="0.75" header="0.3" footer="0.3"/>
  <pageSetup orientation="portrait" horizontalDpi="0" verticalDpi="0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Log</vt:lpstr>
      <vt:lpstr>Plots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Nils</cp:lastModifiedBy>
  <cp:lastPrinted>2015-11-23T10:43:56Z</cp:lastPrinted>
  <dcterms:created xsi:type="dcterms:W3CDTF">2015-11-09T14:36:51Z</dcterms:created>
  <dcterms:modified xsi:type="dcterms:W3CDTF">2015-12-01T04:26:24Z</dcterms:modified>
</cp:coreProperties>
</file>