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showInkAnnotation="0" autoCompressPictures="0"/>
  <mc:AlternateContent xmlns:mc="http://schemas.openxmlformats.org/markup-compatibility/2006">
    <mc:Choice Requires="x15">
      <x15ac:absPath xmlns:x15ac="http://schemas.microsoft.com/office/spreadsheetml/2010/11/ac" url="C:\Users\csthoma1\Documents\current data projects\Boss\Boss 07-06\"/>
    </mc:Choice>
  </mc:AlternateContent>
  <bookViews>
    <workbookView xWindow="495" yWindow="1485" windowWidth="23865" windowHeight="15495"/>
  </bookViews>
  <sheets>
    <sheet name="Report" sheetId="47" r:id="rId1"/>
    <sheet name="Analysis precision" sheetId="61" r:id="rId2"/>
    <sheet name="Replicate filter precision" sheetId="60" r:id="rId3"/>
    <sheet name="Eff LOQ chart" sheetId="57" r:id="rId4"/>
    <sheet name="Effective LOQ" sheetId="46" r:id="rId5"/>
    <sheet name="SS from clients" sheetId="45" r:id="rId6"/>
    <sheet name="information" sheetId="56" r:id="rId7"/>
  </sheet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3" i="61" l="1"/>
  <c r="C2" i="61"/>
  <c r="C1" i="61"/>
  <c r="C3" i="60"/>
  <c r="C2" i="60"/>
  <c r="C1" i="60"/>
  <c r="BJ27" i="60" l="1"/>
  <c r="BI27" i="60"/>
  <c r="BH27" i="60"/>
  <c r="BG27" i="60"/>
  <c r="BF27" i="60"/>
  <c r="BE27" i="60"/>
  <c r="BD27" i="60"/>
  <c r="BC27" i="60"/>
  <c r="BB27" i="60"/>
  <c r="BA27" i="60"/>
  <c r="AZ27" i="60"/>
  <c r="AY27" i="60"/>
  <c r="AX27" i="60"/>
  <c r="AW27" i="60"/>
  <c r="AV27" i="60"/>
  <c r="AU27" i="60"/>
  <c r="AT27" i="60"/>
  <c r="AS27" i="60"/>
  <c r="AR27" i="60"/>
  <c r="AQ27" i="60"/>
  <c r="AP27" i="60"/>
  <c r="AO27" i="60"/>
  <c r="AN27" i="60"/>
  <c r="AM27" i="60"/>
  <c r="AL27" i="60"/>
  <c r="AK27" i="60"/>
  <c r="AJ27" i="60"/>
  <c r="AI27" i="60"/>
  <c r="AH27" i="60"/>
  <c r="AG27" i="60"/>
  <c r="AF27" i="60"/>
  <c r="AE27" i="60"/>
  <c r="AD27" i="60"/>
  <c r="AC27" i="60"/>
  <c r="AB27" i="60"/>
  <c r="AA27" i="60"/>
  <c r="Z27" i="60"/>
  <c r="Y27" i="60"/>
  <c r="X27" i="60"/>
  <c r="W27" i="60"/>
  <c r="V27" i="60"/>
  <c r="BJ26" i="60"/>
  <c r="BI26" i="60"/>
  <c r="BH26" i="60"/>
  <c r="BG26" i="60"/>
  <c r="BF26" i="60"/>
  <c r="BE26" i="60"/>
  <c r="BD26" i="60"/>
  <c r="BC26" i="60"/>
  <c r="BB26" i="60"/>
  <c r="BA26" i="60"/>
  <c r="AZ26" i="60"/>
  <c r="AY26" i="60"/>
  <c r="AX26" i="60"/>
  <c r="AW26" i="60"/>
  <c r="AV26" i="60"/>
  <c r="AU26" i="60"/>
  <c r="AT26" i="60"/>
  <c r="AS26" i="60"/>
  <c r="AR26" i="60"/>
  <c r="AQ26" i="60"/>
  <c r="AP26" i="60"/>
  <c r="AO26" i="60"/>
  <c r="AN26" i="60"/>
  <c r="AM26" i="60"/>
  <c r="AL26" i="60"/>
  <c r="AK26" i="60"/>
  <c r="AJ26" i="60"/>
  <c r="AI26" i="60"/>
  <c r="AH26" i="60"/>
  <c r="AG26" i="60"/>
  <c r="AF26" i="60"/>
  <c r="AE26" i="60"/>
  <c r="AD26" i="60"/>
  <c r="AC26" i="60"/>
  <c r="AB26" i="60"/>
  <c r="AA26" i="60"/>
  <c r="Z26" i="60"/>
  <c r="Y26" i="60"/>
  <c r="X26" i="60"/>
  <c r="W26" i="60"/>
  <c r="V26" i="60"/>
  <c r="BJ72" i="60"/>
  <c r="BI72" i="60"/>
  <c r="BH72" i="60"/>
  <c r="BG72" i="60"/>
  <c r="BF72" i="60"/>
  <c r="BE72" i="60"/>
  <c r="BD72" i="60"/>
  <c r="BC72" i="60"/>
  <c r="BB72" i="60"/>
  <c r="BA72" i="60"/>
  <c r="AZ72" i="60"/>
  <c r="AY72" i="60"/>
  <c r="AX72" i="60"/>
  <c r="AW72" i="60"/>
  <c r="AV72" i="60"/>
  <c r="AU72" i="60"/>
  <c r="AT72" i="60"/>
  <c r="AS72" i="60"/>
  <c r="AR72" i="60"/>
  <c r="AQ72" i="60"/>
  <c r="AP72" i="60"/>
  <c r="AO72" i="60"/>
  <c r="AN72" i="60"/>
  <c r="AM72" i="60"/>
  <c r="AL72" i="60"/>
  <c r="AK72" i="60"/>
  <c r="AJ72" i="60"/>
  <c r="AI72" i="60"/>
  <c r="AH72" i="60"/>
  <c r="AG72" i="60"/>
  <c r="AF72" i="60"/>
  <c r="AE72" i="60"/>
  <c r="AD72" i="60"/>
  <c r="AC72" i="60"/>
  <c r="AB72" i="60"/>
  <c r="AA72" i="60"/>
  <c r="Z72" i="60"/>
  <c r="Y72" i="60"/>
  <c r="X72" i="60"/>
  <c r="W72" i="60"/>
  <c r="V72" i="60"/>
  <c r="BJ71" i="60"/>
  <c r="BI71" i="60"/>
  <c r="BH71" i="60"/>
  <c r="BG71" i="60"/>
  <c r="BF71" i="60"/>
  <c r="BE71" i="60"/>
  <c r="BD71" i="60"/>
  <c r="BC71" i="60"/>
  <c r="BB71" i="60"/>
  <c r="BA71" i="60"/>
  <c r="AZ71" i="60"/>
  <c r="AY71" i="60"/>
  <c r="AX71" i="60"/>
  <c r="AW71" i="60"/>
  <c r="AV71" i="60"/>
  <c r="AU71" i="60"/>
  <c r="AT71" i="60"/>
  <c r="AS71" i="60"/>
  <c r="AR71" i="60"/>
  <c r="AQ71" i="60"/>
  <c r="AP71" i="60"/>
  <c r="AO71" i="60"/>
  <c r="AN71" i="60"/>
  <c r="AM71" i="60"/>
  <c r="AL71" i="60"/>
  <c r="AK71" i="60"/>
  <c r="AJ71" i="60"/>
  <c r="AI71" i="60"/>
  <c r="AH71" i="60"/>
  <c r="AG71" i="60"/>
  <c r="AF71" i="60"/>
  <c r="AE71" i="60"/>
  <c r="AD71" i="60"/>
  <c r="AC71" i="60"/>
  <c r="AB71" i="60"/>
  <c r="AA71" i="60"/>
  <c r="Z71" i="60"/>
  <c r="Y71" i="60"/>
  <c r="X71" i="60"/>
  <c r="W71" i="60"/>
  <c r="V71" i="60"/>
  <c r="BJ67" i="60"/>
  <c r="BI67" i="60"/>
  <c r="BH67" i="60"/>
  <c r="BG67" i="60"/>
  <c r="BF67" i="60"/>
  <c r="BE67" i="60"/>
  <c r="BD67" i="60"/>
  <c r="BC67" i="60"/>
  <c r="BB67" i="60"/>
  <c r="BA67" i="60"/>
  <c r="AZ67" i="60"/>
  <c r="AY67" i="60"/>
  <c r="AX67" i="60"/>
  <c r="AW67" i="60"/>
  <c r="AV67" i="60"/>
  <c r="AU67" i="60"/>
  <c r="AT67" i="60"/>
  <c r="AS67" i="60"/>
  <c r="AR67" i="60"/>
  <c r="AQ67" i="60"/>
  <c r="AP67" i="60"/>
  <c r="AO67" i="60"/>
  <c r="AN67" i="60"/>
  <c r="AM67" i="60"/>
  <c r="AL67" i="60"/>
  <c r="AK67" i="60"/>
  <c r="AJ67" i="60"/>
  <c r="AI67" i="60"/>
  <c r="AH67" i="60"/>
  <c r="AG67" i="60"/>
  <c r="AF67" i="60"/>
  <c r="AE67" i="60"/>
  <c r="AD67" i="60"/>
  <c r="AC67" i="60"/>
  <c r="AB67" i="60"/>
  <c r="AA67" i="60"/>
  <c r="Z67" i="60"/>
  <c r="Y67" i="60"/>
  <c r="X67" i="60"/>
  <c r="W67" i="60"/>
  <c r="V67" i="60"/>
  <c r="BJ66" i="60"/>
  <c r="BI66" i="60"/>
  <c r="BH66" i="60"/>
  <c r="BG66" i="60"/>
  <c r="BF66" i="60"/>
  <c r="BE66" i="60"/>
  <c r="BD66" i="60"/>
  <c r="BC66" i="60"/>
  <c r="BB66" i="60"/>
  <c r="BA66" i="60"/>
  <c r="AZ66" i="60"/>
  <c r="AY66" i="60"/>
  <c r="AX66" i="60"/>
  <c r="AW66" i="60"/>
  <c r="AV66" i="60"/>
  <c r="AU66" i="60"/>
  <c r="AT66" i="60"/>
  <c r="AS66" i="60"/>
  <c r="AR66" i="60"/>
  <c r="AQ66" i="60"/>
  <c r="AP66" i="60"/>
  <c r="AO66" i="60"/>
  <c r="AN66" i="60"/>
  <c r="AM66" i="60"/>
  <c r="AL66" i="60"/>
  <c r="AK66" i="60"/>
  <c r="AJ66" i="60"/>
  <c r="AI66" i="60"/>
  <c r="AH66" i="60"/>
  <c r="AG66" i="60"/>
  <c r="AF66" i="60"/>
  <c r="AE66" i="60"/>
  <c r="AD66" i="60"/>
  <c r="AC66" i="60"/>
  <c r="AB66" i="60"/>
  <c r="AA66" i="60"/>
  <c r="Z66" i="60"/>
  <c r="Y66" i="60"/>
  <c r="X66" i="60"/>
  <c r="W66" i="60"/>
  <c r="V66" i="60"/>
  <c r="BJ62" i="60"/>
  <c r="BI62" i="60"/>
  <c r="BH62" i="60"/>
  <c r="BG62" i="60"/>
  <c r="BF62" i="60"/>
  <c r="BE62" i="60"/>
  <c r="BD62" i="60"/>
  <c r="BC62" i="60"/>
  <c r="BB62" i="60"/>
  <c r="BA62" i="60"/>
  <c r="AZ62" i="60"/>
  <c r="AY62" i="60"/>
  <c r="AX62" i="60"/>
  <c r="AW62" i="60"/>
  <c r="AV62" i="60"/>
  <c r="AU62" i="60"/>
  <c r="AT62" i="60"/>
  <c r="AS62" i="60"/>
  <c r="AR62" i="60"/>
  <c r="AQ62" i="60"/>
  <c r="AP62" i="60"/>
  <c r="AO62" i="60"/>
  <c r="AN62" i="60"/>
  <c r="AM62" i="60"/>
  <c r="AL62" i="60"/>
  <c r="AL63" i="60" s="1"/>
  <c r="AK62" i="60"/>
  <c r="AJ62" i="60"/>
  <c r="AI62" i="60"/>
  <c r="AH62" i="60"/>
  <c r="AG62" i="60"/>
  <c r="AF62" i="60"/>
  <c r="AE62" i="60"/>
  <c r="AD62" i="60"/>
  <c r="AC62" i="60"/>
  <c r="AB62" i="60"/>
  <c r="AA62" i="60"/>
  <c r="Z62" i="60"/>
  <c r="Y62" i="60"/>
  <c r="X62" i="60"/>
  <c r="W62" i="60"/>
  <c r="V62" i="60"/>
  <c r="BJ61" i="60"/>
  <c r="BI61" i="60"/>
  <c r="BH61" i="60"/>
  <c r="BG61" i="60"/>
  <c r="BF61" i="60"/>
  <c r="BE61" i="60"/>
  <c r="BD61" i="60"/>
  <c r="BC61" i="60"/>
  <c r="BB61" i="60"/>
  <c r="BA61" i="60"/>
  <c r="AZ61" i="60"/>
  <c r="AY61" i="60"/>
  <c r="AX61" i="60"/>
  <c r="AW61" i="60"/>
  <c r="AV61" i="60"/>
  <c r="AU61" i="60"/>
  <c r="AT61" i="60"/>
  <c r="AS61" i="60"/>
  <c r="AR61" i="60"/>
  <c r="AQ61" i="60"/>
  <c r="AP61" i="60"/>
  <c r="AO61" i="60"/>
  <c r="AN61" i="60"/>
  <c r="AM61" i="60"/>
  <c r="AL61" i="60"/>
  <c r="AK61" i="60"/>
  <c r="AJ61" i="60"/>
  <c r="AI61" i="60"/>
  <c r="AH61" i="60"/>
  <c r="AG61" i="60"/>
  <c r="AF61" i="60"/>
  <c r="AE61" i="60"/>
  <c r="AD61" i="60"/>
  <c r="AC61" i="60"/>
  <c r="AB61" i="60"/>
  <c r="AA61" i="60"/>
  <c r="Z61" i="60"/>
  <c r="Y61" i="60"/>
  <c r="X61" i="60"/>
  <c r="W61" i="60"/>
  <c r="V61" i="60"/>
  <c r="BJ57" i="60"/>
  <c r="BI57" i="60"/>
  <c r="BH57" i="60"/>
  <c r="BG57" i="60"/>
  <c r="BF57" i="60"/>
  <c r="BE57" i="60"/>
  <c r="BD57" i="60"/>
  <c r="BC57" i="60"/>
  <c r="BB57" i="60"/>
  <c r="BA57" i="60"/>
  <c r="AZ57" i="60"/>
  <c r="AY57" i="60"/>
  <c r="AX57" i="60"/>
  <c r="AW57" i="60"/>
  <c r="AV57" i="60"/>
  <c r="AU57" i="60"/>
  <c r="AT57" i="60"/>
  <c r="AS57" i="60"/>
  <c r="AR57" i="60"/>
  <c r="AQ57" i="60"/>
  <c r="AP57" i="60"/>
  <c r="AO57" i="60"/>
  <c r="AN57" i="60"/>
  <c r="AM57" i="60"/>
  <c r="AL57" i="60"/>
  <c r="AK57" i="60"/>
  <c r="AJ57" i="60"/>
  <c r="AI57" i="60"/>
  <c r="AH57" i="60"/>
  <c r="AG57" i="60"/>
  <c r="AF57" i="60"/>
  <c r="AE57" i="60"/>
  <c r="AD57" i="60"/>
  <c r="AC57" i="60"/>
  <c r="AB57" i="60"/>
  <c r="AA57" i="60"/>
  <c r="Z57" i="60"/>
  <c r="Y57" i="60"/>
  <c r="X57" i="60"/>
  <c r="W57" i="60"/>
  <c r="V57" i="60"/>
  <c r="BJ56" i="60"/>
  <c r="BI56" i="60"/>
  <c r="BH56" i="60"/>
  <c r="BG56" i="60"/>
  <c r="BF56" i="60"/>
  <c r="BF58" i="60" s="1"/>
  <c r="BE56" i="60"/>
  <c r="BD56" i="60"/>
  <c r="BC56" i="60"/>
  <c r="BB56" i="60"/>
  <c r="BA56" i="60"/>
  <c r="AZ56" i="60"/>
  <c r="AY56" i="60"/>
  <c r="AX56" i="60"/>
  <c r="AW56" i="60"/>
  <c r="AV56" i="60"/>
  <c r="AU56" i="60"/>
  <c r="AT56" i="60"/>
  <c r="AS56" i="60"/>
  <c r="AR56" i="60"/>
  <c r="AQ56" i="60"/>
  <c r="AP56" i="60"/>
  <c r="AP58" i="60" s="1"/>
  <c r="AO56" i="60"/>
  <c r="AN56" i="60"/>
  <c r="AM56" i="60"/>
  <c r="AL56" i="60"/>
  <c r="AK56" i="60"/>
  <c r="AJ56" i="60"/>
  <c r="AI56" i="60"/>
  <c r="AH56" i="60"/>
  <c r="AG56" i="60"/>
  <c r="AF56" i="60"/>
  <c r="AE56" i="60"/>
  <c r="AD56" i="60"/>
  <c r="AC56" i="60"/>
  <c r="AB56" i="60"/>
  <c r="AA56" i="60"/>
  <c r="Z56" i="60"/>
  <c r="Z58" i="60" s="1"/>
  <c r="Y56" i="60"/>
  <c r="X56" i="60"/>
  <c r="W56" i="60"/>
  <c r="V56" i="60"/>
  <c r="BJ52" i="60"/>
  <c r="BI52" i="60"/>
  <c r="BH52" i="60"/>
  <c r="BG52" i="60"/>
  <c r="BF52" i="60"/>
  <c r="BE52" i="60"/>
  <c r="BD52" i="60"/>
  <c r="BC52" i="60"/>
  <c r="BB52" i="60"/>
  <c r="BA52" i="60"/>
  <c r="AZ52" i="60"/>
  <c r="AY52" i="60"/>
  <c r="AX52" i="60"/>
  <c r="AW52" i="60"/>
  <c r="AV52" i="60"/>
  <c r="AU52" i="60"/>
  <c r="AT52" i="60"/>
  <c r="AS52" i="60"/>
  <c r="AR52" i="60"/>
  <c r="AQ52" i="60"/>
  <c r="AP52" i="60"/>
  <c r="AO52" i="60"/>
  <c r="AN52" i="60"/>
  <c r="AM52" i="60"/>
  <c r="AL52" i="60"/>
  <c r="AK52" i="60"/>
  <c r="AJ52" i="60"/>
  <c r="AI52" i="60"/>
  <c r="AH52" i="60"/>
  <c r="AG52" i="60"/>
  <c r="AF52" i="60"/>
  <c r="AE52" i="60"/>
  <c r="AD52" i="60"/>
  <c r="AC52" i="60"/>
  <c r="AB52" i="60"/>
  <c r="AA52" i="60"/>
  <c r="Z52" i="60"/>
  <c r="Y52" i="60"/>
  <c r="X52" i="60"/>
  <c r="W52" i="60"/>
  <c r="V52" i="60"/>
  <c r="BJ51" i="60"/>
  <c r="BI51" i="60"/>
  <c r="BH51" i="60"/>
  <c r="BG51" i="60"/>
  <c r="BF51" i="60"/>
  <c r="BE51" i="60"/>
  <c r="BD51" i="60"/>
  <c r="BC51" i="60"/>
  <c r="BB51" i="60"/>
  <c r="BA51" i="60"/>
  <c r="AZ51" i="60"/>
  <c r="AY51" i="60"/>
  <c r="AX51" i="60"/>
  <c r="AW51" i="60"/>
  <c r="AV51" i="60"/>
  <c r="AU51" i="60"/>
  <c r="AT51" i="60"/>
  <c r="AS51" i="60"/>
  <c r="AR51" i="60"/>
  <c r="AQ51" i="60"/>
  <c r="AP51" i="60"/>
  <c r="AO51" i="60"/>
  <c r="AN51" i="60"/>
  <c r="AM51" i="60"/>
  <c r="AL51" i="60"/>
  <c r="AK51" i="60"/>
  <c r="AJ51" i="60"/>
  <c r="AI51" i="60"/>
  <c r="AH51" i="60"/>
  <c r="AG51" i="60"/>
  <c r="AF51" i="60"/>
  <c r="AE51" i="60"/>
  <c r="AD51" i="60"/>
  <c r="AC51" i="60"/>
  <c r="AB51" i="60"/>
  <c r="AA51" i="60"/>
  <c r="Z51" i="60"/>
  <c r="Y51" i="60"/>
  <c r="X51" i="60"/>
  <c r="W51" i="60"/>
  <c r="V51" i="60"/>
  <c r="BJ47" i="60"/>
  <c r="BI47" i="60"/>
  <c r="BH47" i="60"/>
  <c r="BG47" i="60"/>
  <c r="BF47" i="60"/>
  <c r="BE47" i="60"/>
  <c r="BD47" i="60"/>
  <c r="BC47" i="60"/>
  <c r="BB47" i="60"/>
  <c r="BA47" i="60"/>
  <c r="AZ47" i="60"/>
  <c r="AY47" i="60"/>
  <c r="AX47" i="60"/>
  <c r="AW47" i="60"/>
  <c r="AV47" i="60"/>
  <c r="AU47" i="60"/>
  <c r="AT47" i="60"/>
  <c r="AS47" i="60"/>
  <c r="AR47" i="60"/>
  <c r="AQ47" i="60"/>
  <c r="AP47" i="60"/>
  <c r="AO47" i="60"/>
  <c r="AN47" i="60"/>
  <c r="AM47" i="60"/>
  <c r="AL47" i="60"/>
  <c r="AK47" i="60"/>
  <c r="AJ47" i="60"/>
  <c r="AI47" i="60"/>
  <c r="AH47" i="60"/>
  <c r="AG47" i="60"/>
  <c r="AF47" i="60"/>
  <c r="AE47" i="60"/>
  <c r="AD47" i="60"/>
  <c r="AC47" i="60"/>
  <c r="AB47" i="60"/>
  <c r="AA47" i="60"/>
  <c r="Z47" i="60"/>
  <c r="Y47" i="60"/>
  <c r="X47" i="60"/>
  <c r="W47" i="60"/>
  <c r="V47" i="60"/>
  <c r="BJ46" i="60"/>
  <c r="BI46" i="60"/>
  <c r="BH46" i="60"/>
  <c r="BG46" i="60"/>
  <c r="BF46" i="60"/>
  <c r="BE46" i="60"/>
  <c r="BD46" i="60"/>
  <c r="BC46" i="60"/>
  <c r="BB46" i="60"/>
  <c r="BA46" i="60"/>
  <c r="AZ46" i="60"/>
  <c r="AY46" i="60"/>
  <c r="AX46" i="60"/>
  <c r="AW46" i="60"/>
  <c r="AV46" i="60"/>
  <c r="AU46" i="60"/>
  <c r="AT46" i="60"/>
  <c r="AS46" i="60"/>
  <c r="AR46" i="60"/>
  <c r="AQ46" i="60"/>
  <c r="AP46" i="60"/>
  <c r="AO46" i="60"/>
  <c r="AN46" i="60"/>
  <c r="AM46" i="60"/>
  <c r="AL46" i="60"/>
  <c r="AK46" i="60"/>
  <c r="AJ46" i="60"/>
  <c r="AI46" i="60"/>
  <c r="AH46" i="60"/>
  <c r="AG46" i="60"/>
  <c r="AF46" i="60"/>
  <c r="AE46" i="60"/>
  <c r="AD46" i="60"/>
  <c r="AC46" i="60"/>
  <c r="AB46" i="60"/>
  <c r="AA46" i="60"/>
  <c r="Z46" i="60"/>
  <c r="Y46" i="60"/>
  <c r="X46" i="60"/>
  <c r="W46" i="60"/>
  <c r="V46" i="60"/>
  <c r="BJ42" i="60"/>
  <c r="BI42" i="60"/>
  <c r="BH42" i="60"/>
  <c r="BG42" i="60"/>
  <c r="BF42" i="60"/>
  <c r="BE42" i="60"/>
  <c r="BD42" i="60"/>
  <c r="BC42" i="60"/>
  <c r="BB42" i="60"/>
  <c r="BA42" i="60"/>
  <c r="AZ42" i="60"/>
  <c r="AY42" i="60"/>
  <c r="AX42" i="60"/>
  <c r="AW42" i="60"/>
  <c r="AV42" i="60"/>
  <c r="AU42" i="60"/>
  <c r="AT42" i="60"/>
  <c r="AS42" i="60"/>
  <c r="AR42" i="60"/>
  <c r="AQ42" i="60"/>
  <c r="AP42" i="60"/>
  <c r="AO42" i="60"/>
  <c r="AN42" i="60"/>
  <c r="AM42" i="60"/>
  <c r="AL42" i="60"/>
  <c r="AK42" i="60"/>
  <c r="AJ42" i="60"/>
  <c r="AI42" i="60"/>
  <c r="AH42" i="60"/>
  <c r="AG42" i="60"/>
  <c r="AF42" i="60"/>
  <c r="AE42" i="60"/>
  <c r="AD42" i="60"/>
  <c r="AC42" i="60"/>
  <c r="AB42" i="60"/>
  <c r="AA42" i="60"/>
  <c r="Z42" i="60"/>
  <c r="Y42" i="60"/>
  <c r="X42" i="60"/>
  <c r="W42" i="60"/>
  <c r="V42" i="60"/>
  <c r="BJ41" i="60"/>
  <c r="BI41" i="60"/>
  <c r="BH41" i="60"/>
  <c r="BG41" i="60"/>
  <c r="BF41" i="60"/>
  <c r="BE41" i="60"/>
  <c r="BD41" i="60"/>
  <c r="BC41" i="60"/>
  <c r="BB41" i="60"/>
  <c r="BA41" i="60"/>
  <c r="AZ41" i="60"/>
  <c r="AY41" i="60"/>
  <c r="AX41" i="60"/>
  <c r="AW41" i="60"/>
  <c r="AV41" i="60"/>
  <c r="AU41" i="60"/>
  <c r="AT41" i="60"/>
  <c r="AS41" i="60"/>
  <c r="AR41" i="60"/>
  <c r="AQ41" i="60"/>
  <c r="AP41" i="60"/>
  <c r="AO41" i="60"/>
  <c r="AN41" i="60"/>
  <c r="AM41" i="60"/>
  <c r="AL41" i="60"/>
  <c r="AK41" i="60"/>
  <c r="AJ41" i="60"/>
  <c r="AI41" i="60"/>
  <c r="AH41" i="60"/>
  <c r="AG41" i="60"/>
  <c r="AF41" i="60"/>
  <c r="AE41" i="60"/>
  <c r="AD41" i="60"/>
  <c r="AC41" i="60"/>
  <c r="AB41" i="60"/>
  <c r="AA41" i="60"/>
  <c r="Z41" i="60"/>
  <c r="Y41" i="60"/>
  <c r="X41" i="60"/>
  <c r="W41" i="60"/>
  <c r="V41" i="60"/>
  <c r="BJ37" i="60"/>
  <c r="BI37" i="60"/>
  <c r="BH37" i="60"/>
  <c r="BG37" i="60"/>
  <c r="BF37" i="60"/>
  <c r="BE37" i="60"/>
  <c r="BD37" i="60"/>
  <c r="BC37" i="60"/>
  <c r="BB37" i="60"/>
  <c r="BA37" i="60"/>
  <c r="AZ37" i="60"/>
  <c r="AY37" i="60"/>
  <c r="AX37" i="60"/>
  <c r="AW37" i="60"/>
  <c r="AV37" i="60"/>
  <c r="AU37" i="60"/>
  <c r="AT37" i="60"/>
  <c r="AS37" i="60"/>
  <c r="AR37" i="60"/>
  <c r="AQ37" i="60"/>
  <c r="AP37" i="60"/>
  <c r="AO37" i="60"/>
  <c r="AN37" i="60"/>
  <c r="AM37" i="60"/>
  <c r="AL37" i="60"/>
  <c r="AK37" i="60"/>
  <c r="AJ37" i="60"/>
  <c r="AI37" i="60"/>
  <c r="AH37" i="60"/>
  <c r="AG37" i="60"/>
  <c r="AF37" i="60"/>
  <c r="AE37" i="60"/>
  <c r="AD37" i="60"/>
  <c r="AC37" i="60"/>
  <c r="AB37" i="60"/>
  <c r="AA37" i="60"/>
  <c r="Z37" i="60"/>
  <c r="Y37" i="60"/>
  <c r="X37" i="60"/>
  <c r="W37" i="60"/>
  <c r="V37" i="60"/>
  <c r="BJ36" i="60"/>
  <c r="BI36" i="60"/>
  <c r="BH36" i="60"/>
  <c r="BG36" i="60"/>
  <c r="BF36" i="60"/>
  <c r="BE36" i="60"/>
  <c r="BD36" i="60"/>
  <c r="BC36" i="60"/>
  <c r="BB36" i="60"/>
  <c r="BA36" i="60"/>
  <c r="AZ36" i="60"/>
  <c r="AY36" i="60"/>
  <c r="AX36" i="60"/>
  <c r="AW36" i="60"/>
  <c r="AV36" i="60"/>
  <c r="AU36" i="60"/>
  <c r="AT36" i="60"/>
  <c r="AS36" i="60"/>
  <c r="AR36" i="60"/>
  <c r="AQ36" i="60"/>
  <c r="AP36" i="60"/>
  <c r="AO36" i="60"/>
  <c r="AN36" i="60"/>
  <c r="AM36" i="60"/>
  <c r="AL36" i="60"/>
  <c r="AK36" i="60"/>
  <c r="AJ36" i="60"/>
  <c r="AI36" i="60"/>
  <c r="AH36" i="60"/>
  <c r="AG36" i="60"/>
  <c r="AF36" i="60"/>
  <c r="AE36" i="60"/>
  <c r="AD36" i="60"/>
  <c r="AC36" i="60"/>
  <c r="AB36" i="60"/>
  <c r="AA36" i="60"/>
  <c r="Z36" i="60"/>
  <c r="Y36" i="60"/>
  <c r="X36" i="60"/>
  <c r="W36" i="60"/>
  <c r="V36" i="60"/>
  <c r="BJ32" i="60"/>
  <c r="BI32" i="60"/>
  <c r="BH32" i="60"/>
  <c r="BG32" i="60"/>
  <c r="BF32" i="60"/>
  <c r="BE32" i="60"/>
  <c r="BD32" i="60"/>
  <c r="BC32" i="60"/>
  <c r="BB32" i="60"/>
  <c r="BA32" i="60"/>
  <c r="AZ32" i="60"/>
  <c r="AY32" i="60"/>
  <c r="AX32" i="60"/>
  <c r="AW32" i="60"/>
  <c r="AV32" i="60"/>
  <c r="AU32" i="60"/>
  <c r="AT32" i="60"/>
  <c r="AS32" i="60"/>
  <c r="AR32" i="60"/>
  <c r="AQ32" i="60"/>
  <c r="AP32" i="60"/>
  <c r="AO32" i="60"/>
  <c r="AN32" i="60"/>
  <c r="AM32" i="60"/>
  <c r="AL32" i="60"/>
  <c r="AK32" i="60"/>
  <c r="AJ32" i="60"/>
  <c r="AI32" i="60"/>
  <c r="AH32" i="60"/>
  <c r="AG32" i="60"/>
  <c r="AF32" i="60"/>
  <c r="AE32" i="60"/>
  <c r="AD32" i="60"/>
  <c r="AC32" i="60"/>
  <c r="AB32" i="60"/>
  <c r="AA32" i="60"/>
  <c r="Z32" i="60"/>
  <c r="Y32" i="60"/>
  <c r="X32" i="60"/>
  <c r="W32" i="60"/>
  <c r="V32" i="60"/>
  <c r="BJ31" i="60"/>
  <c r="BI31" i="60"/>
  <c r="BH31" i="60"/>
  <c r="BG31" i="60"/>
  <c r="BF31" i="60"/>
  <c r="BE31" i="60"/>
  <c r="BD31" i="60"/>
  <c r="BC31" i="60"/>
  <c r="BB31" i="60"/>
  <c r="BA31" i="60"/>
  <c r="AZ31" i="60"/>
  <c r="AY31" i="60"/>
  <c r="AX31" i="60"/>
  <c r="AW31" i="60"/>
  <c r="AV31" i="60"/>
  <c r="AU31" i="60"/>
  <c r="AT31" i="60"/>
  <c r="AS31" i="60"/>
  <c r="AR31" i="60"/>
  <c r="AQ31" i="60"/>
  <c r="AP31" i="60"/>
  <c r="AO31" i="60"/>
  <c r="AN31" i="60"/>
  <c r="AM31" i="60"/>
  <c r="AL31" i="60"/>
  <c r="AK31" i="60"/>
  <c r="AJ31" i="60"/>
  <c r="AI31" i="60"/>
  <c r="AH31" i="60"/>
  <c r="AG31" i="60"/>
  <c r="AF31" i="60"/>
  <c r="AE31" i="60"/>
  <c r="AD31" i="60"/>
  <c r="AC31" i="60"/>
  <c r="AB31" i="60"/>
  <c r="AA31" i="60"/>
  <c r="Z31" i="60"/>
  <c r="Y31" i="60"/>
  <c r="X31" i="60"/>
  <c r="W31" i="60"/>
  <c r="V31" i="60"/>
  <c r="BJ21" i="60"/>
  <c r="BI21" i="60"/>
  <c r="BH21" i="60"/>
  <c r="BG21" i="60"/>
  <c r="BF21" i="60"/>
  <c r="BE21" i="60"/>
  <c r="BD21" i="60"/>
  <c r="BC21" i="60"/>
  <c r="BB21" i="60"/>
  <c r="BA21" i="60"/>
  <c r="AZ21" i="60"/>
  <c r="AY21" i="60"/>
  <c r="AX21" i="60"/>
  <c r="AW21" i="60"/>
  <c r="AV21" i="60"/>
  <c r="AU21" i="60"/>
  <c r="AT21" i="60"/>
  <c r="AS21" i="60"/>
  <c r="AR21" i="60"/>
  <c r="AQ21" i="60"/>
  <c r="AP21" i="60"/>
  <c r="AO21" i="60"/>
  <c r="AN21" i="60"/>
  <c r="AM21" i="60"/>
  <c r="AL21" i="60"/>
  <c r="AK21" i="60"/>
  <c r="AJ21" i="60"/>
  <c r="AI21" i="60"/>
  <c r="AH21" i="60"/>
  <c r="AG21" i="60"/>
  <c r="AF21" i="60"/>
  <c r="AE21" i="60"/>
  <c r="AD21" i="60"/>
  <c r="AC21" i="60"/>
  <c r="AB21" i="60"/>
  <c r="AA21" i="60"/>
  <c r="Z21" i="60"/>
  <c r="Y21" i="60"/>
  <c r="X21" i="60"/>
  <c r="W21" i="60"/>
  <c r="V21" i="60"/>
  <c r="BJ20" i="60"/>
  <c r="BJ22" i="60" s="1"/>
  <c r="BI20" i="60"/>
  <c r="BH20" i="60"/>
  <c r="BG20" i="60"/>
  <c r="BF20" i="60"/>
  <c r="BE20" i="60"/>
  <c r="BD20" i="60"/>
  <c r="BC20" i="60"/>
  <c r="BB20" i="60"/>
  <c r="BA20" i="60"/>
  <c r="AZ20" i="60"/>
  <c r="AY20" i="60"/>
  <c r="AX20" i="60"/>
  <c r="AX22" i="60" s="1"/>
  <c r="AW20" i="60"/>
  <c r="AV20" i="60"/>
  <c r="AU20" i="60"/>
  <c r="AT20" i="60"/>
  <c r="AS20" i="60"/>
  <c r="AR20" i="60"/>
  <c r="AQ20" i="60"/>
  <c r="AP20" i="60"/>
  <c r="AO20" i="60"/>
  <c r="AN20" i="60"/>
  <c r="AM20" i="60"/>
  <c r="AL20" i="60"/>
  <c r="AK20" i="60"/>
  <c r="AJ20" i="60"/>
  <c r="AI20" i="60"/>
  <c r="AH20" i="60"/>
  <c r="AH22" i="60" s="1"/>
  <c r="AG20" i="60"/>
  <c r="AF20" i="60"/>
  <c r="AE20" i="60"/>
  <c r="AD20" i="60"/>
  <c r="AC20" i="60"/>
  <c r="AB20" i="60"/>
  <c r="AA20" i="60"/>
  <c r="Z20" i="60"/>
  <c r="Y20" i="60"/>
  <c r="X20" i="60"/>
  <c r="W20" i="60"/>
  <c r="V20" i="60"/>
  <c r="BJ16" i="60"/>
  <c r="BI16" i="60"/>
  <c r="BH16" i="60"/>
  <c r="BG16" i="60"/>
  <c r="BF16" i="60"/>
  <c r="BE16" i="60"/>
  <c r="BD16" i="60"/>
  <c r="BC16" i="60"/>
  <c r="BB16" i="60"/>
  <c r="BA16" i="60"/>
  <c r="AZ16" i="60"/>
  <c r="AY16" i="60"/>
  <c r="AX16" i="60"/>
  <c r="AW16" i="60"/>
  <c r="AV16" i="60"/>
  <c r="AU16" i="60"/>
  <c r="AT16" i="60"/>
  <c r="AS16" i="60"/>
  <c r="AR16" i="60"/>
  <c r="AQ16" i="60"/>
  <c r="AP16" i="60"/>
  <c r="AO16" i="60"/>
  <c r="AN16" i="60"/>
  <c r="AM16" i="60"/>
  <c r="AL16" i="60"/>
  <c r="AK16" i="60"/>
  <c r="AJ16" i="60"/>
  <c r="AI16" i="60"/>
  <c r="AH16" i="60"/>
  <c r="AG16" i="60"/>
  <c r="AF16" i="60"/>
  <c r="AE16" i="60"/>
  <c r="AD16" i="60"/>
  <c r="AC16" i="60"/>
  <c r="AB16" i="60"/>
  <c r="AA16" i="60"/>
  <c r="Z16" i="60"/>
  <c r="Y16" i="60"/>
  <c r="X16" i="60"/>
  <c r="W16" i="60"/>
  <c r="V16" i="60"/>
  <c r="BJ15" i="60"/>
  <c r="BI15" i="60"/>
  <c r="BH15" i="60"/>
  <c r="BG15" i="60"/>
  <c r="BF15" i="60"/>
  <c r="BE15" i="60"/>
  <c r="BD15" i="60"/>
  <c r="BC15" i="60"/>
  <c r="BB15" i="60"/>
  <c r="BA15" i="60"/>
  <c r="AZ15" i="60"/>
  <c r="AY15" i="60"/>
  <c r="AX15" i="60"/>
  <c r="AW15" i="60"/>
  <c r="AV15" i="60"/>
  <c r="AU15" i="60"/>
  <c r="AT15" i="60"/>
  <c r="AS15" i="60"/>
  <c r="AR15" i="60"/>
  <c r="AQ15" i="60"/>
  <c r="AP15" i="60"/>
  <c r="AO15" i="60"/>
  <c r="AN15" i="60"/>
  <c r="AM15" i="60"/>
  <c r="AL15" i="60"/>
  <c r="AK15" i="60"/>
  <c r="AJ15" i="60"/>
  <c r="AI15" i="60"/>
  <c r="AH15" i="60"/>
  <c r="AG15" i="60"/>
  <c r="AF15" i="60"/>
  <c r="AE15" i="60"/>
  <c r="AD15" i="60"/>
  <c r="AC15" i="60"/>
  <c r="AB15" i="60"/>
  <c r="AA15" i="60"/>
  <c r="Z15" i="60"/>
  <c r="Y15" i="60"/>
  <c r="X15" i="60"/>
  <c r="W15" i="60"/>
  <c r="V15" i="60"/>
  <c r="BJ11" i="60"/>
  <c r="BI11" i="60"/>
  <c r="BH11" i="60"/>
  <c r="BG11" i="60"/>
  <c r="BF11" i="60"/>
  <c r="BE11" i="60"/>
  <c r="BD11" i="60"/>
  <c r="BC11" i="60"/>
  <c r="BB11" i="60"/>
  <c r="BA11" i="60"/>
  <c r="AZ11" i="60"/>
  <c r="AY11" i="60"/>
  <c r="AX11" i="60"/>
  <c r="AW11" i="60"/>
  <c r="AV11" i="60"/>
  <c r="AU11" i="60"/>
  <c r="AT11" i="60"/>
  <c r="AS11" i="60"/>
  <c r="AR11" i="60"/>
  <c r="AQ11" i="60"/>
  <c r="AP11" i="60"/>
  <c r="AO11" i="60"/>
  <c r="AN11" i="60"/>
  <c r="AM11" i="60"/>
  <c r="AL11" i="60"/>
  <c r="AK11" i="60"/>
  <c r="AJ11" i="60"/>
  <c r="AI11" i="60"/>
  <c r="AH11" i="60"/>
  <c r="AG11" i="60"/>
  <c r="AF11" i="60"/>
  <c r="AE11" i="60"/>
  <c r="AD11" i="60"/>
  <c r="AC11" i="60"/>
  <c r="AB11" i="60"/>
  <c r="AA11" i="60"/>
  <c r="Z11" i="60"/>
  <c r="Y11" i="60"/>
  <c r="X11" i="60"/>
  <c r="W11" i="60"/>
  <c r="V11" i="60"/>
  <c r="BJ10" i="60"/>
  <c r="BI10" i="60"/>
  <c r="BH10" i="60"/>
  <c r="BG10" i="60"/>
  <c r="BF10" i="60"/>
  <c r="BE10" i="60"/>
  <c r="BD10" i="60"/>
  <c r="BC10" i="60"/>
  <c r="BB10" i="60"/>
  <c r="BA10" i="60"/>
  <c r="AZ10" i="60"/>
  <c r="AY10" i="60"/>
  <c r="AX10" i="60"/>
  <c r="AW10" i="60"/>
  <c r="AV10" i="60"/>
  <c r="AU10" i="60"/>
  <c r="AT10" i="60"/>
  <c r="AS10" i="60"/>
  <c r="AR10" i="60"/>
  <c r="AQ10" i="60"/>
  <c r="AP10" i="60"/>
  <c r="AO10" i="60"/>
  <c r="AN10" i="60"/>
  <c r="AM10" i="60"/>
  <c r="AL10" i="60"/>
  <c r="AK10" i="60"/>
  <c r="AJ10" i="60"/>
  <c r="AI10" i="60"/>
  <c r="AH10" i="60"/>
  <c r="AG10" i="60"/>
  <c r="AF10" i="60"/>
  <c r="AE10" i="60"/>
  <c r="AD10" i="60"/>
  <c r="AC10" i="60"/>
  <c r="AB10" i="60"/>
  <c r="AA10" i="60"/>
  <c r="Z10" i="60"/>
  <c r="Y10" i="60"/>
  <c r="X10" i="60"/>
  <c r="W10" i="60"/>
  <c r="V10" i="60"/>
  <c r="BB38" i="60" l="1"/>
  <c r="Z33" i="60"/>
  <c r="BF33" i="60"/>
  <c r="AL43" i="60"/>
  <c r="BB43" i="60"/>
  <c r="AT63" i="60"/>
  <c r="BB63" i="60"/>
  <c r="AH28" i="60"/>
  <c r="AT38" i="60"/>
  <c r="AH17" i="60"/>
  <c r="AX17" i="60"/>
  <c r="AT53" i="60"/>
  <c r="AC12" i="60"/>
  <c r="AK12" i="60"/>
  <c r="AS12" i="60"/>
  <c r="BA12" i="60"/>
  <c r="BI12" i="60"/>
  <c r="AA17" i="60"/>
  <c r="AI17" i="60"/>
  <c r="AQ17" i="60"/>
  <c r="AY17" i="60"/>
  <c r="BG17" i="60"/>
  <c r="AB33" i="60"/>
  <c r="AJ33" i="60"/>
  <c r="AR33" i="60"/>
  <c r="AZ33" i="60"/>
  <c r="BH33" i="60"/>
  <c r="X53" i="60"/>
  <c r="AF53" i="60"/>
  <c r="AN53" i="60"/>
  <c r="AV53" i="60"/>
  <c r="BD53" i="60"/>
  <c r="Z63" i="60"/>
  <c r="AH63" i="60"/>
  <c r="AP63" i="60"/>
  <c r="AX63" i="60"/>
  <c r="BF63" i="60"/>
  <c r="AD33" i="60"/>
  <c r="AT33" i="60"/>
  <c r="BJ33" i="60"/>
  <c r="AP38" i="60"/>
  <c r="Z53" i="60"/>
  <c r="AP53" i="60"/>
  <c r="AX53" i="60"/>
  <c r="BF53" i="60"/>
  <c r="AK48" i="60"/>
  <c r="BA48" i="60"/>
  <c r="Z68" i="60"/>
  <c r="AP68" i="60"/>
  <c r="BF68" i="60"/>
  <c r="AF73" i="60"/>
  <c r="AV73" i="60"/>
  <c r="V28" i="60"/>
  <c r="BK28" i="60" s="1"/>
  <c r="AL28" i="60"/>
  <c r="AD48" i="60"/>
  <c r="AL48" i="60"/>
  <c r="AT48" i="60"/>
  <c r="BJ48" i="60"/>
  <c r="V63" i="60"/>
  <c r="BK63" i="60" s="1"/>
  <c r="AC48" i="60"/>
  <c r="AS48" i="60"/>
  <c r="BI48" i="60"/>
  <c r="AH68" i="60"/>
  <c r="AX68" i="60"/>
  <c r="AN73" i="60"/>
  <c r="BD73" i="60"/>
  <c r="AD28" i="60"/>
  <c r="BJ28" i="60"/>
  <c r="V38" i="60"/>
  <c r="BK38" i="60" s="1"/>
  <c r="AL38" i="60"/>
  <c r="AD53" i="60"/>
  <c r="BJ53" i="60"/>
  <c r="Z38" i="60"/>
  <c r="BF38" i="60"/>
  <c r="Z43" i="60"/>
  <c r="AH43" i="60"/>
  <c r="AP43" i="60"/>
  <c r="AX43" i="60"/>
  <c r="BF43" i="60"/>
  <c r="AG22" i="60"/>
  <c r="AW22" i="60"/>
  <c r="AX38" i="60"/>
  <c r="AG53" i="60"/>
  <c r="AW53" i="60"/>
  <c r="AA63" i="60"/>
  <c r="AQ63" i="60"/>
  <c r="BG63" i="60"/>
  <c r="AH73" i="60"/>
  <c r="AP73" i="60"/>
  <c r="BF73" i="60"/>
  <c r="V17" i="60"/>
  <c r="BK17" i="60" s="1"/>
  <c r="AL17" i="60"/>
  <c r="BB17" i="60"/>
  <c r="AA38" i="60"/>
  <c r="AQ38" i="60"/>
  <c r="BG38" i="60"/>
  <c r="AM58" i="60"/>
  <c r="AU58" i="60"/>
  <c r="AG12" i="60"/>
  <c r="AW12" i="60"/>
  <c r="X33" i="60"/>
  <c r="AN33" i="60"/>
  <c r="BD33" i="60"/>
  <c r="Y48" i="60"/>
  <c r="AO48" i="60"/>
  <c r="AW48" i="60"/>
  <c r="AN58" i="60"/>
  <c r="BD58" i="60"/>
  <c r="AC63" i="60"/>
  <c r="BA63" i="60"/>
  <c r="V68" i="60"/>
  <c r="BK68" i="60" s="1"/>
  <c r="AT68" i="60"/>
  <c r="BJ68" i="60"/>
  <c r="AH12" i="60"/>
  <c r="AX12" i="60"/>
  <c r="BJ43" i="60"/>
  <c r="AH48" i="60"/>
  <c r="AJ53" i="60"/>
  <c r="AR53" i="60"/>
  <c r="BH53" i="60"/>
  <c r="Z28" i="60"/>
  <c r="AC22" i="60"/>
  <c r="AK22" i="60"/>
  <c r="AS22" i="60"/>
  <c r="BA22" i="60"/>
  <c r="BI22" i="60"/>
  <c r="AH33" i="60"/>
  <c r="AP33" i="60"/>
  <c r="AX33" i="60"/>
  <c r="W63" i="60"/>
  <c r="AE63" i="60"/>
  <c r="AM63" i="60"/>
  <c r="AU63" i="60"/>
  <c r="BC63" i="60"/>
  <c r="V73" i="60"/>
  <c r="BK73" i="60" s="1"/>
  <c r="AD73" i="60"/>
  <c r="AL73" i="60"/>
  <c r="AT73" i="60"/>
  <c r="BB73" i="60"/>
  <c r="BJ73" i="60"/>
  <c r="AT28" i="60"/>
  <c r="BB28" i="60"/>
  <c r="Y22" i="60"/>
  <c r="AO22" i="60"/>
  <c r="BE22" i="60"/>
  <c r="AH38" i="60"/>
  <c r="Y53" i="60"/>
  <c r="AO53" i="60"/>
  <c r="BE53" i="60"/>
  <c r="AI63" i="60"/>
  <c r="AY63" i="60"/>
  <c r="Z73" i="60"/>
  <c r="AX73" i="60"/>
  <c r="AD17" i="60"/>
  <c r="AT17" i="60"/>
  <c r="BJ17" i="60"/>
  <c r="AI38" i="60"/>
  <c r="AY38" i="60"/>
  <c r="W58" i="60"/>
  <c r="AE58" i="60"/>
  <c r="BC58" i="60"/>
  <c r="Y12" i="60"/>
  <c r="AO12" i="60"/>
  <c r="BE12" i="60"/>
  <c r="AF33" i="60"/>
  <c r="AV33" i="60"/>
  <c r="AG48" i="60"/>
  <c r="BE48" i="60"/>
  <c r="X58" i="60"/>
  <c r="AF58" i="60"/>
  <c r="AV58" i="60"/>
  <c r="AK63" i="60"/>
  <c r="AS63" i="60"/>
  <c r="BI63" i="60"/>
  <c r="AD68" i="60"/>
  <c r="AL68" i="60"/>
  <c r="BB68" i="60"/>
  <c r="Z12" i="60"/>
  <c r="AP12" i="60"/>
  <c r="BF12" i="60"/>
  <c r="V43" i="60"/>
  <c r="BK43" i="60" s="1"/>
  <c r="AD43" i="60"/>
  <c r="AT43" i="60"/>
  <c r="AX48" i="60"/>
  <c r="AB53" i="60"/>
  <c r="AZ53" i="60"/>
  <c r="AP28" i="60"/>
  <c r="AX28" i="60"/>
  <c r="BF28" i="60"/>
  <c r="Z17" i="60"/>
  <c r="AP17" i="60"/>
  <c r="BF17" i="60"/>
  <c r="V22" i="60"/>
  <c r="BK22" i="60" s="1"/>
  <c r="AD22" i="60"/>
  <c r="AT22" i="60"/>
  <c r="BB22" i="60"/>
  <c r="W38" i="60"/>
  <c r="AE38" i="60"/>
  <c r="AM38" i="60"/>
  <c r="AU38" i="60"/>
  <c r="BC38" i="60"/>
  <c r="X43" i="60"/>
  <c r="AF43" i="60"/>
  <c r="AN43" i="60"/>
  <c r="AV43" i="60"/>
  <c r="BD43" i="60"/>
  <c r="AA58" i="60"/>
  <c r="AI58" i="60"/>
  <c r="AQ58" i="60"/>
  <c r="AY58" i="60"/>
  <c r="BG58" i="60"/>
  <c r="X73" i="60"/>
  <c r="AA12" i="60"/>
  <c r="BG12" i="60"/>
  <c r="AL22" i="60"/>
  <c r="BA33" i="60"/>
  <c r="AB38" i="60"/>
  <c r="AZ38" i="60"/>
  <c r="AI43" i="60"/>
  <c r="BG43" i="60"/>
  <c r="Z48" i="60"/>
  <c r="AG58" i="60"/>
  <c r="AW58" i="60"/>
  <c r="AF63" i="60"/>
  <c r="AM68" i="60"/>
  <c r="AM17" i="60"/>
  <c r="W22" i="60"/>
  <c r="AU22" i="60"/>
  <c r="BB33" i="60"/>
  <c r="BA38" i="60"/>
  <c r="AA48" i="60"/>
  <c r="BG48" i="60"/>
  <c r="AX58" i="60"/>
  <c r="AF68" i="60"/>
  <c r="AV68" i="60"/>
  <c r="AB17" i="60"/>
  <c r="AJ17" i="60"/>
  <c r="AR17" i="60"/>
  <c r="AZ17" i="60"/>
  <c r="BH17" i="60"/>
  <c r="AD63" i="60"/>
  <c r="BJ63" i="60"/>
  <c r="AA28" i="60"/>
  <c r="AI28" i="60"/>
  <c r="AQ28" i="60"/>
  <c r="AY28" i="60"/>
  <c r="BG28" i="60"/>
  <c r="AI12" i="60"/>
  <c r="AQ12" i="60"/>
  <c r="AK33" i="60"/>
  <c r="BI33" i="60"/>
  <c r="AR38" i="60"/>
  <c r="AQ43" i="60"/>
  <c r="BF48" i="60"/>
  <c r="AH53" i="60"/>
  <c r="AO58" i="60"/>
  <c r="W68" i="60"/>
  <c r="AU68" i="60"/>
  <c r="W17" i="60"/>
  <c r="BC17" i="60"/>
  <c r="AM22" i="60"/>
  <c r="V33" i="60"/>
  <c r="BK33" i="60" s="1"/>
  <c r="AK38" i="60"/>
  <c r="BI38" i="60"/>
  <c r="AY48" i="60"/>
  <c r="AN68" i="60"/>
  <c r="BJ38" i="60"/>
  <c r="V12" i="60"/>
  <c r="BK12" i="60" s="1"/>
  <c r="BB12" i="60"/>
  <c r="AC53" i="60"/>
  <c r="AK53" i="60"/>
  <c r="AS53" i="60"/>
  <c r="BA53" i="60"/>
  <c r="BI53" i="60"/>
  <c r="AB58" i="60"/>
  <c r="AJ58" i="60"/>
  <c r="AR58" i="60"/>
  <c r="AZ58" i="60"/>
  <c r="BH58" i="60"/>
  <c r="AY12" i="60"/>
  <c r="AC33" i="60"/>
  <c r="AS33" i="60"/>
  <c r="AJ38" i="60"/>
  <c r="BH38" i="60"/>
  <c r="AA43" i="60"/>
  <c r="AY43" i="60"/>
  <c r="AP48" i="60"/>
  <c r="Y58" i="60"/>
  <c r="BE58" i="60"/>
  <c r="X63" i="60"/>
  <c r="AE68" i="60"/>
  <c r="BC68" i="60"/>
  <c r="AE17" i="60"/>
  <c r="AU17" i="60"/>
  <c r="AE22" i="60"/>
  <c r="BC22" i="60"/>
  <c r="AL33" i="60"/>
  <c r="AC38" i="60"/>
  <c r="AS38" i="60"/>
  <c r="AI48" i="60"/>
  <c r="AQ48" i="60"/>
  <c r="AH58" i="60"/>
  <c r="X68" i="60"/>
  <c r="AD38" i="60"/>
  <c r="AD12" i="60"/>
  <c r="AL12" i="60"/>
  <c r="AT12" i="60"/>
  <c r="BJ12" i="60"/>
  <c r="Z22" i="60"/>
  <c r="AP22" i="60"/>
  <c r="BF22" i="60"/>
  <c r="Y33" i="60"/>
  <c r="AG33" i="60"/>
  <c r="AO33" i="60"/>
  <c r="AW33" i="60"/>
  <c r="BE33" i="60"/>
  <c r="X38" i="60"/>
  <c r="AF38" i="60"/>
  <c r="AN38" i="60"/>
  <c r="AV38" i="60"/>
  <c r="BD38" i="60"/>
  <c r="W43" i="60"/>
  <c r="AE43" i="60"/>
  <c r="AM43" i="60"/>
  <c r="AU43" i="60"/>
  <c r="BC43" i="60"/>
  <c r="V48" i="60"/>
  <c r="BK48" i="60" s="1"/>
  <c r="BB48" i="60"/>
  <c r="V53" i="60"/>
  <c r="AL53" i="60"/>
  <c r="BB53" i="60"/>
  <c r="AB63" i="60"/>
  <c r="AJ63" i="60"/>
  <c r="AR63" i="60"/>
  <c r="AZ63" i="60"/>
  <c r="BH63" i="60"/>
  <c r="W73" i="60"/>
  <c r="AE73" i="60"/>
  <c r="AM73" i="60"/>
  <c r="AU73" i="60"/>
  <c r="BC73" i="60"/>
  <c r="BD68" i="60"/>
  <c r="AB28" i="60"/>
  <c r="AJ28" i="60"/>
  <c r="AR28" i="60"/>
  <c r="AZ28" i="60"/>
  <c r="BH28" i="60"/>
  <c r="AB12" i="60"/>
  <c r="AJ12" i="60"/>
  <c r="AR12" i="60"/>
  <c r="AZ12" i="60"/>
  <c r="BH12" i="60"/>
  <c r="AC17" i="60"/>
  <c r="AK17" i="60"/>
  <c r="AS17" i="60"/>
  <c r="BA17" i="60"/>
  <c r="BI17" i="60"/>
  <c r="X22" i="60"/>
  <c r="AF22" i="60"/>
  <c r="AN22" i="60"/>
  <c r="AV22" i="60"/>
  <c r="BD22" i="60"/>
  <c r="AA33" i="60"/>
  <c r="AI33" i="60"/>
  <c r="AQ33" i="60"/>
  <c r="AY33" i="60"/>
  <c r="BG33" i="60"/>
  <c r="Y43" i="60"/>
  <c r="AG43" i="60"/>
  <c r="AO43" i="60"/>
  <c r="AW43" i="60"/>
  <c r="BE43" i="60"/>
  <c r="AB48" i="60"/>
  <c r="AJ48" i="60"/>
  <c r="AR48" i="60"/>
  <c r="AZ48" i="60"/>
  <c r="BH48" i="60"/>
  <c r="W53" i="60"/>
  <c r="AE53" i="60"/>
  <c r="AM53" i="60"/>
  <c r="AU53" i="60"/>
  <c r="BC53" i="60"/>
  <c r="Y68" i="60"/>
  <c r="AG68" i="60"/>
  <c r="AO68" i="60"/>
  <c r="AW68" i="60"/>
  <c r="BE68" i="60"/>
  <c r="Y73" i="60"/>
  <c r="AG73" i="60"/>
  <c r="AO73" i="60"/>
  <c r="AW73" i="60"/>
  <c r="BE73" i="60"/>
  <c r="AC28" i="60"/>
  <c r="AK28" i="60"/>
  <c r="AS28" i="60"/>
  <c r="BA28" i="60"/>
  <c r="BI28" i="60"/>
  <c r="AN63" i="60"/>
  <c r="BD63" i="60"/>
  <c r="AI68" i="60"/>
  <c r="AY68" i="60"/>
  <c r="AI73" i="60"/>
  <c r="AQ73" i="60"/>
  <c r="BG73" i="60"/>
  <c r="W28" i="60"/>
  <c r="AM28" i="60"/>
  <c r="BC28" i="60"/>
  <c r="W12" i="60"/>
  <c r="AE12" i="60"/>
  <c r="AM12" i="60"/>
  <c r="AU12" i="60"/>
  <c r="BC12" i="60"/>
  <c r="X17" i="60"/>
  <c r="AF17" i="60"/>
  <c r="AN17" i="60"/>
  <c r="AV17" i="60"/>
  <c r="BD17" i="60"/>
  <c r="AA22" i="60"/>
  <c r="AI22" i="60"/>
  <c r="AQ22" i="60"/>
  <c r="AY22" i="60"/>
  <c r="BG22" i="60"/>
  <c r="Y38" i="60"/>
  <c r="AG38" i="60"/>
  <c r="AO38" i="60"/>
  <c r="AW38" i="60"/>
  <c r="BE38" i="60"/>
  <c r="AB43" i="60"/>
  <c r="AJ43" i="60"/>
  <c r="AR43" i="60"/>
  <c r="AZ43" i="60"/>
  <c r="BH43" i="60"/>
  <c r="W48" i="60"/>
  <c r="AE48" i="60"/>
  <c r="AM48" i="60"/>
  <c r="AU48" i="60"/>
  <c r="BC48" i="60"/>
  <c r="AC58" i="60"/>
  <c r="AK58" i="60"/>
  <c r="AS58" i="60"/>
  <c r="BA58" i="60"/>
  <c r="BI58" i="60"/>
  <c r="Y63" i="60"/>
  <c r="AG63" i="60"/>
  <c r="AO63" i="60"/>
  <c r="AW63" i="60"/>
  <c r="BE63" i="60"/>
  <c r="AB68" i="60"/>
  <c r="AJ68" i="60"/>
  <c r="AR68" i="60"/>
  <c r="AZ68" i="60"/>
  <c r="BH68" i="60"/>
  <c r="AB73" i="60"/>
  <c r="AJ73" i="60"/>
  <c r="AR73" i="60"/>
  <c r="AZ73" i="60"/>
  <c r="BH73" i="60"/>
  <c r="X28" i="60"/>
  <c r="AF28" i="60"/>
  <c r="AN28" i="60"/>
  <c r="AV28" i="60"/>
  <c r="BD28" i="60"/>
  <c r="AV63" i="60"/>
  <c r="AA68" i="60"/>
  <c r="AQ68" i="60"/>
  <c r="BG68" i="60"/>
  <c r="AA73" i="60"/>
  <c r="AY73" i="60"/>
  <c r="AE28" i="60"/>
  <c r="AU28" i="60"/>
  <c r="X12" i="60"/>
  <c r="AF12" i="60"/>
  <c r="AN12" i="60"/>
  <c r="AV12" i="60"/>
  <c r="BD12" i="60"/>
  <c r="Y17" i="60"/>
  <c r="AG17" i="60"/>
  <c r="AO17" i="60"/>
  <c r="AW17" i="60"/>
  <c r="BE17" i="60"/>
  <c r="AB22" i="60"/>
  <c r="AJ22" i="60"/>
  <c r="AR22" i="60"/>
  <c r="AZ22" i="60"/>
  <c r="BH22" i="60"/>
  <c r="W33" i="60"/>
  <c r="AE33" i="60"/>
  <c r="AM33" i="60"/>
  <c r="AU33" i="60"/>
  <c r="BC33" i="60"/>
  <c r="AC43" i="60"/>
  <c r="AK43" i="60"/>
  <c r="AS43" i="60"/>
  <c r="BA43" i="60"/>
  <c r="BI43" i="60"/>
  <c r="X48" i="60"/>
  <c r="AF48" i="60"/>
  <c r="AN48" i="60"/>
  <c r="AV48" i="60"/>
  <c r="BD48" i="60"/>
  <c r="AA53" i="60"/>
  <c r="AI53" i="60"/>
  <c r="AQ53" i="60"/>
  <c r="AY53" i="60"/>
  <c r="BG53" i="60"/>
  <c r="V58" i="60"/>
  <c r="BK58" i="60" s="1"/>
  <c r="AD58" i="60"/>
  <c r="AL58" i="60"/>
  <c r="AT58" i="60"/>
  <c r="BB58" i="60"/>
  <c r="BJ58" i="60"/>
  <c r="AC68" i="60"/>
  <c r="AK68" i="60"/>
  <c r="AS68" i="60"/>
  <c r="BA68" i="60"/>
  <c r="BI68" i="60"/>
  <c r="AC73" i="60"/>
  <c r="AK73" i="60"/>
  <c r="AS73" i="60"/>
  <c r="BA73" i="60"/>
  <c r="BI73" i="60"/>
  <c r="Y28" i="60"/>
  <c r="AG28" i="60"/>
  <c r="AO28" i="60"/>
  <c r="AW28" i="60"/>
  <c r="BE28" i="60"/>
  <c r="BL38" i="60" l="1" a="1"/>
  <c r="BL38" i="60" s="1"/>
  <c r="BL33" i="60" a="1"/>
  <c r="BL33" i="60" s="1"/>
  <c r="BL58" i="60" a="1"/>
  <c r="BL58" i="60" s="1"/>
  <c r="BL22" i="60" a="1"/>
  <c r="BL22" i="60" s="1"/>
  <c r="BL43" i="60" a="1"/>
  <c r="BL43" i="60" s="1"/>
  <c r="BL63" i="60" a="1"/>
  <c r="BL63" i="60" s="1"/>
  <c r="BL68" i="60" a="1"/>
  <c r="BL68" i="60" s="1"/>
  <c r="BL28" i="60" a="1"/>
  <c r="BL28" i="60" s="1"/>
  <c r="BL12" i="60" a="1"/>
  <c r="BL12" i="60" s="1"/>
  <c r="BL48" i="60" a="1"/>
  <c r="BL48" i="60" s="1"/>
  <c r="BL17" i="60" a="1"/>
  <c r="BL17" i="60" s="1"/>
  <c r="BL73" i="60" a="1"/>
  <c r="BL73" i="60" s="1"/>
  <c r="BL53" i="60" a="1"/>
  <c r="BL53" i="60" s="1"/>
  <c r="BK53" i="60"/>
  <c r="BJ16" i="61" l="1"/>
  <c r="BI16" i="61"/>
  <c r="BH16" i="61"/>
  <c r="BG16" i="61"/>
  <c r="BF16" i="61"/>
  <c r="BE16" i="61"/>
  <c r="BD16" i="61"/>
  <c r="BC16" i="61"/>
  <c r="BB16" i="61"/>
  <c r="BA16" i="61"/>
  <c r="AZ16" i="61"/>
  <c r="AY16" i="61"/>
  <c r="AX16" i="61"/>
  <c r="AW16" i="61"/>
  <c r="AV16" i="61"/>
  <c r="AU16" i="61"/>
  <c r="AT16" i="61"/>
  <c r="AS16" i="61"/>
  <c r="AR16" i="61"/>
  <c r="AQ16" i="61"/>
  <c r="AP16" i="61"/>
  <c r="AO16" i="61"/>
  <c r="AN16" i="61"/>
  <c r="AM16" i="61"/>
  <c r="AL16" i="61"/>
  <c r="AK16" i="61"/>
  <c r="AJ16" i="61"/>
  <c r="AI16" i="61"/>
  <c r="AH16" i="61"/>
  <c r="AG16" i="61"/>
  <c r="AF16" i="61"/>
  <c r="AE16" i="61"/>
  <c r="AD16" i="61"/>
  <c r="AC16" i="61"/>
  <c r="AB16" i="61"/>
  <c r="AA16" i="61"/>
  <c r="Z16" i="61"/>
  <c r="Y16" i="61"/>
  <c r="X16" i="61"/>
  <c r="W16" i="61"/>
  <c r="V16" i="61"/>
  <c r="BJ15" i="61"/>
  <c r="BJ17" i="61" s="1"/>
  <c r="BI15" i="61"/>
  <c r="BI17" i="61" s="1"/>
  <c r="BH15" i="61"/>
  <c r="BG15" i="61"/>
  <c r="BF15" i="61"/>
  <c r="BE15" i="61"/>
  <c r="BD15" i="61"/>
  <c r="BC15" i="61"/>
  <c r="BB15" i="61"/>
  <c r="BB17" i="61" s="1"/>
  <c r="BA15" i="61"/>
  <c r="BA17" i="61" s="1"/>
  <c r="AZ15" i="61"/>
  <c r="AY15" i="61"/>
  <c r="AX15" i="61"/>
  <c r="AW15" i="61"/>
  <c r="AV15" i="61"/>
  <c r="AU15" i="61"/>
  <c r="AT15" i="61"/>
  <c r="AT17" i="61" s="1"/>
  <c r="AS15" i="61"/>
  <c r="AS17" i="61" s="1"/>
  <c r="AR15" i="61"/>
  <c r="AQ15" i="61"/>
  <c r="AP15" i="61"/>
  <c r="AO15" i="61"/>
  <c r="AN15" i="61"/>
  <c r="AM15" i="61"/>
  <c r="AL15" i="61"/>
  <c r="AL17" i="61" s="1"/>
  <c r="AK15" i="61"/>
  <c r="AK17" i="61" s="1"/>
  <c r="AJ15" i="61"/>
  <c r="AI15" i="61"/>
  <c r="AH15" i="61"/>
  <c r="AG15" i="61"/>
  <c r="AF15" i="61"/>
  <c r="AE15" i="61"/>
  <c r="AD15" i="61"/>
  <c r="AD17" i="61" s="1"/>
  <c r="AC15" i="61"/>
  <c r="AC17" i="61" s="1"/>
  <c r="AB15" i="61"/>
  <c r="AA15" i="61"/>
  <c r="Z15" i="61"/>
  <c r="Y15" i="61"/>
  <c r="X15" i="61"/>
  <c r="W15" i="61"/>
  <c r="V15" i="61"/>
  <c r="V17" i="61" s="1"/>
  <c r="BJ11" i="61"/>
  <c r="BI11" i="61"/>
  <c r="BH11" i="61"/>
  <c r="BG11" i="61"/>
  <c r="BF11" i="61"/>
  <c r="BE11" i="61"/>
  <c r="BD11" i="61"/>
  <c r="BC11" i="61"/>
  <c r="BB11" i="61"/>
  <c r="BA11" i="61"/>
  <c r="AZ11" i="61"/>
  <c r="AY11" i="61"/>
  <c r="AX11" i="61"/>
  <c r="AW11" i="61"/>
  <c r="AV11" i="61"/>
  <c r="AU11" i="61"/>
  <c r="AT11" i="61"/>
  <c r="AS11" i="61"/>
  <c r="AR11" i="61"/>
  <c r="AQ11" i="61"/>
  <c r="AP11" i="61"/>
  <c r="AO11" i="61"/>
  <c r="AN11" i="61"/>
  <c r="AM11" i="61"/>
  <c r="AL11" i="61"/>
  <c r="AK11" i="61"/>
  <c r="AJ11" i="61"/>
  <c r="AI11" i="61"/>
  <c r="AH11" i="61"/>
  <c r="AG11" i="61"/>
  <c r="AF11" i="61"/>
  <c r="AE11" i="61"/>
  <c r="AD11" i="61"/>
  <c r="AC11" i="61"/>
  <c r="AB11" i="61"/>
  <c r="AA11" i="61"/>
  <c r="Z11" i="61"/>
  <c r="Y11" i="61"/>
  <c r="X11" i="61"/>
  <c r="W11" i="61"/>
  <c r="V11" i="61"/>
  <c r="BJ10" i="61"/>
  <c r="BI10" i="61"/>
  <c r="BI12" i="61" s="1"/>
  <c r="BH10" i="61"/>
  <c r="BH12" i="61" s="1"/>
  <c r="BG10" i="61"/>
  <c r="BG12" i="61" s="1"/>
  <c r="BF10" i="61"/>
  <c r="BE10" i="61"/>
  <c r="BD10" i="61"/>
  <c r="BC10" i="61"/>
  <c r="BB10" i="61"/>
  <c r="BA10" i="61"/>
  <c r="BA12" i="61" s="1"/>
  <c r="AZ10" i="61"/>
  <c r="AZ12" i="61" s="1"/>
  <c r="AY10" i="61"/>
  <c r="AY12" i="61" s="1"/>
  <c r="AX10" i="61"/>
  <c r="AW10" i="61"/>
  <c r="AV10" i="61"/>
  <c r="AU10" i="61"/>
  <c r="AT10" i="61"/>
  <c r="AS10" i="61"/>
  <c r="AS12" i="61" s="1"/>
  <c r="AR10" i="61"/>
  <c r="AR12" i="61" s="1"/>
  <c r="AQ10" i="61"/>
  <c r="AQ12" i="61" s="1"/>
  <c r="AP10" i="61"/>
  <c r="AO10" i="61"/>
  <c r="AN10" i="61"/>
  <c r="AM10" i="61"/>
  <c r="AL10" i="61"/>
  <c r="AK10" i="61"/>
  <c r="AK12" i="61" s="1"/>
  <c r="AJ10" i="61"/>
  <c r="AJ12" i="61" s="1"/>
  <c r="AI10" i="61"/>
  <c r="AI12" i="61" s="1"/>
  <c r="AH10" i="61"/>
  <c r="AG10" i="61"/>
  <c r="AF10" i="61"/>
  <c r="AE10" i="61"/>
  <c r="AD10" i="61"/>
  <c r="AC10" i="61"/>
  <c r="AC12" i="61" s="1"/>
  <c r="AB10" i="61"/>
  <c r="AB12" i="61" s="1"/>
  <c r="AA10" i="61"/>
  <c r="Z10" i="61"/>
  <c r="Y10" i="61"/>
  <c r="X10" i="61"/>
  <c r="W10" i="61"/>
  <c r="V10" i="61"/>
  <c r="Z12" i="61" l="1"/>
  <c r="AX12" i="61"/>
  <c r="X17" i="61"/>
  <c r="AV17" i="61"/>
  <c r="AP12" i="61"/>
  <c r="BF12" i="61"/>
  <c r="AN17" i="61"/>
  <c r="AB17" i="61"/>
  <c r="AZ17" i="61"/>
  <c r="AH12" i="61"/>
  <c r="AF17" i="61"/>
  <c r="BD17" i="61"/>
  <c r="AJ17" i="61"/>
  <c r="AR17" i="61"/>
  <c r="BH17" i="61"/>
  <c r="W17" i="61"/>
  <c r="AE17" i="61"/>
  <c r="AM17" i="61"/>
  <c r="AU17" i="61"/>
  <c r="BC17" i="61"/>
  <c r="Y17" i="61"/>
  <c r="AW17" i="61"/>
  <c r="BE17" i="61"/>
  <c r="Z17" i="61"/>
  <c r="AH17" i="61"/>
  <c r="AP17" i="61"/>
  <c r="AX17" i="61"/>
  <c r="BF17" i="61"/>
  <c r="V12" i="61"/>
  <c r="BK12" i="61" s="1"/>
  <c r="AD12" i="61"/>
  <c r="AL12" i="61"/>
  <c r="AT12" i="61"/>
  <c r="BB12" i="61"/>
  <c r="BJ12" i="61"/>
  <c r="AA17" i="61"/>
  <c r="AI17" i="61"/>
  <c r="AQ17" i="61"/>
  <c r="AY17" i="61"/>
  <c r="BG17" i="61"/>
  <c r="AO17" i="61"/>
  <c r="W12" i="61"/>
  <c r="AM12" i="61"/>
  <c r="BC12" i="61"/>
  <c r="X12" i="61"/>
  <c r="BL12" i="61" s="1" a="1"/>
  <c r="BL12" i="61" s="1"/>
  <c r="AF12" i="61"/>
  <c r="AN12" i="61"/>
  <c r="AV12" i="61"/>
  <c r="BD12" i="61"/>
  <c r="AA12" i="61"/>
  <c r="AG17" i="61"/>
  <c r="AE12" i="61"/>
  <c r="AU12" i="61"/>
  <c r="Y12" i="61"/>
  <c r="AG12" i="61"/>
  <c r="AO12" i="61"/>
  <c r="AW12" i="61"/>
  <c r="BE12" i="61"/>
  <c r="BL17" i="61" a="1"/>
  <c r="BL17" i="61" s="1"/>
  <c r="BK17" i="61"/>
</calcChain>
</file>

<file path=xl/comments1.xml><?xml version="1.0" encoding="utf-8"?>
<comments xmlns="http://schemas.openxmlformats.org/spreadsheetml/2006/main">
  <authors>
    <author>csthoma1</author>
  </authors>
  <commentList>
    <comment ref="F31" authorId="0" shapeId="0">
      <text>
        <r>
          <rPr>
            <b/>
            <sz val="9"/>
            <color indexed="81"/>
            <rFont val="Tahoma"/>
            <family val="2"/>
          </rPr>
          <t>csthoma1:</t>
        </r>
        <r>
          <rPr>
            <sz val="9"/>
            <color indexed="81"/>
            <rFont val="Tahoma"/>
            <family val="2"/>
          </rPr>
          <t xml:space="preserve">
originally blank. Not filled in on paper logs, but based on other sample info (for same bottles), this is correct Vf</t>
        </r>
      </text>
    </comment>
    <comment ref="C44" authorId="0" shapeId="0">
      <text>
        <r>
          <rPr>
            <b/>
            <sz val="9"/>
            <color indexed="81"/>
            <rFont val="Tahoma"/>
            <family val="2"/>
          </rPr>
          <t>csthoma1:</t>
        </r>
        <r>
          <rPr>
            <sz val="9"/>
            <color indexed="81"/>
            <rFont val="Tahoma"/>
            <family val="2"/>
          </rPr>
          <t xml:space="preserve">
labled dupli, therefore 825 ml correct volume?</t>
        </r>
      </text>
    </comment>
    <comment ref="F44" authorId="0" shapeId="0">
      <text>
        <r>
          <rPr>
            <b/>
            <sz val="9"/>
            <color indexed="81"/>
            <rFont val="Tahoma"/>
            <family val="2"/>
          </rPr>
          <t>csthoma1:</t>
        </r>
        <r>
          <rPr>
            <sz val="9"/>
            <color indexed="81"/>
            <rFont val="Tahoma"/>
            <family val="2"/>
          </rPr>
          <t xml:space="preserve">
Used 825 ml as Vf for this sample. See note from original sample log at end of spreadsheet. I have no way of knowing which sample corresponds with which filtration volume. Have made my best guess based on results.</t>
        </r>
      </text>
    </comment>
    <comment ref="F49" authorId="0" shapeId="0">
      <text>
        <r>
          <rPr>
            <b/>
            <sz val="9"/>
            <color indexed="81"/>
            <rFont val="Tahoma"/>
            <family val="2"/>
          </rPr>
          <t>csthoma1:</t>
        </r>
        <r>
          <rPr>
            <sz val="9"/>
            <color indexed="81"/>
            <rFont val="Tahoma"/>
            <family val="2"/>
          </rPr>
          <t xml:space="preserve">
Used 1000 ml as Vf for this sample. See note from original sample log at end of spreadsheet. I have no way of knowing which sample corresponds with which filtration volume. Have made my best guess based on results.</t>
        </r>
      </text>
    </comment>
    <comment ref="C51" authorId="0" shapeId="0">
      <text>
        <r>
          <rPr>
            <b/>
            <sz val="9"/>
            <color indexed="81"/>
            <rFont val="Tahoma"/>
            <family val="2"/>
          </rPr>
          <t>csthoma1:</t>
        </r>
        <r>
          <rPr>
            <sz val="9"/>
            <color indexed="81"/>
            <rFont val="Tahoma"/>
            <family val="2"/>
          </rPr>
          <t xml:space="preserve">
SOCCOM number unclear on sample foil.
Sample doesn't appear to be in original spreadsheet, no #21 unaccounted for</t>
        </r>
      </text>
    </comment>
    <comment ref="G51" authorId="0" shapeId="0">
      <text>
        <r>
          <rPr>
            <b/>
            <sz val="9"/>
            <color indexed="81"/>
            <rFont val="Tahoma"/>
            <family val="2"/>
          </rPr>
          <t>csthoma1:</t>
        </r>
        <r>
          <rPr>
            <sz val="9"/>
            <color indexed="81"/>
            <rFont val="Tahoma"/>
            <family val="2"/>
          </rPr>
          <t xml:space="preserve">
SOCCOM number unclear on sample foil</t>
        </r>
      </text>
    </comment>
    <comment ref="C52" authorId="0" shapeId="0">
      <text>
        <r>
          <rPr>
            <b/>
            <sz val="9"/>
            <color indexed="81"/>
            <rFont val="Tahoma"/>
            <family val="2"/>
          </rPr>
          <t>csthoma1:</t>
        </r>
        <r>
          <rPr>
            <sz val="9"/>
            <color indexed="81"/>
            <rFont val="Tahoma"/>
            <family val="2"/>
          </rPr>
          <t xml:space="preserve">
SOCCOM number unclear on sample foil</t>
        </r>
      </text>
    </comment>
    <comment ref="G52" authorId="0" shapeId="0">
      <text>
        <r>
          <rPr>
            <b/>
            <sz val="9"/>
            <color indexed="81"/>
            <rFont val="Tahoma"/>
            <family val="2"/>
          </rPr>
          <t>csthoma1:</t>
        </r>
        <r>
          <rPr>
            <sz val="9"/>
            <color indexed="81"/>
            <rFont val="Tahoma"/>
            <family val="2"/>
          </rPr>
          <t xml:space="preserve">
SOCCOM number unclear on sample foil</t>
        </r>
      </text>
    </comment>
  </commentList>
</comments>
</file>

<file path=xl/comments2.xml><?xml version="1.0" encoding="utf-8"?>
<comments xmlns="http://schemas.openxmlformats.org/spreadsheetml/2006/main">
  <authors>
    <author>csthoma1</author>
  </authors>
  <commentList>
    <comment ref="C69" authorId="0" shapeId="0">
      <text>
        <r>
          <rPr>
            <b/>
            <sz val="9"/>
            <color indexed="81"/>
            <rFont val="Tahoma"/>
            <family val="2"/>
          </rPr>
          <t>csthoma1:</t>
        </r>
        <r>
          <rPr>
            <sz val="9"/>
            <color indexed="81"/>
            <rFont val="Tahoma"/>
            <family val="2"/>
          </rPr>
          <t xml:space="preserve">
labled dupli, therefore 825 ml correct volume?</t>
        </r>
      </text>
    </comment>
    <comment ref="F69" authorId="0" shapeId="0">
      <text>
        <r>
          <rPr>
            <b/>
            <sz val="9"/>
            <color indexed="81"/>
            <rFont val="Tahoma"/>
            <family val="2"/>
          </rPr>
          <t>csthoma1:</t>
        </r>
        <r>
          <rPr>
            <sz val="9"/>
            <color indexed="81"/>
            <rFont val="Tahoma"/>
            <family val="2"/>
          </rPr>
          <t xml:space="preserve">
Used 825 ml as Vf for this sample. See note from original sample log at end of spreadsheet. I have no way of knowing which sample corresponds with which filtration volume. Have made my best guess based on results.</t>
        </r>
      </text>
    </comment>
    <comment ref="F70" authorId="0" shapeId="0">
      <text>
        <r>
          <rPr>
            <b/>
            <sz val="9"/>
            <color indexed="81"/>
            <rFont val="Tahoma"/>
            <family val="2"/>
          </rPr>
          <t>csthoma1:</t>
        </r>
        <r>
          <rPr>
            <sz val="9"/>
            <color indexed="81"/>
            <rFont val="Tahoma"/>
            <family val="2"/>
          </rPr>
          <t xml:space="preserve">
Used 1000 ml as Vf for this sample. See note from original sample log at end of spreadsheet. I have no way of knowing which sample corresponds with which filtration volume. Have made my best guess based on results.</t>
        </r>
      </text>
    </comment>
  </commentList>
</comments>
</file>

<file path=xl/comments3.xml><?xml version="1.0" encoding="utf-8"?>
<comments xmlns="http://schemas.openxmlformats.org/spreadsheetml/2006/main">
  <authors>
    <author>Microsoft Office User</author>
    <author>csthoma1</author>
  </authors>
  <commentList>
    <comment ref="F17"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0 = no replicates
</t>
        </r>
        <r>
          <rPr>
            <sz val="10"/>
            <color rgb="FF000000"/>
            <rFont val="Tahoma"/>
            <family val="2"/>
          </rPr>
          <t>same number = samples are replicates</t>
        </r>
      </text>
    </comment>
    <comment ref="G40" authorId="1" shapeId="0">
      <text>
        <r>
          <rPr>
            <b/>
            <sz val="9"/>
            <color indexed="81"/>
            <rFont val="Tahoma"/>
            <family val="2"/>
          </rPr>
          <t>csthoma1:</t>
        </r>
        <r>
          <rPr>
            <sz val="9"/>
            <color indexed="81"/>
            <rFont val="Tahoma"/>
            <family val="2"/>
          </rPr>
          <t xml:space="preserve">
originally blank. Not filled in on paper logs, but based on other sample info (for same bottles), this is correct Vf</t>
        </r>
      </text>
    </comment>
    <comment ref="D54" authorId="1" shapeId="0">
      <text>
        <r>
          <rPr>
            <b/>
            <sz val="9"/>
            <color indexed="81"/>
            <rFont val="Tahoma"/>
            <family val="2"/>
          </rPr>
          <t>csthoma1:</t>
        </r>
        <r>
          <rPr>
            <sz val="9"/>
            <color indexed="81"/>
            <rFont val="Tahoma"/>
            <family val="2"/>
          </rPr>
          <t xml:space="preserve">
labled dupli, therefore 825 ml correct volume?</t>
        </r>
      </text>
    </comment>
    <comment ref="G54" authorId="1" shapeId="0">
      <text>
        <r>
          <rPr>
            <b/>
            <sz val="9"/>
            <color indexed="81"/>
            <rFont val="Tahoma"/>
            <family val="2"/>
          </rPr>
          <t>csthoma1:</t>
        </r>
        <r>
          <rPr>
            <sz val="9"/>
            <color indexed="81"/>
            <rFont val="Tahoma"/>
            <family val="2"/>
          </rPr>
          <t xml:space="preserve">
see note from original sample log. I have no way of knowing which sample corresponds with which filtration volume. Have made my best guess based on results.</t>
        </r>
      </text>
    </comment>
    <comment ref="G59" authorId="1" shapeId="0">
      <text>
        <r>
          <rPr>
            <b/>
            <sz val="9"/>
            <color indexed="81"/>
            <rFont val="Tahoma"/>
            <family val="2"/>
          </rPr>
          <t>csthoma1:</t>
        </r>
        <r>
          <rPr>
            <sz val="9"/>
            <color indexed="81"/>
            <rFont val="Tahoma"/>
            <family val="2"/>
          </rPr>
          <t xml:space="preserve">
see note from original sample log. I have no way of knowing which sample corresponds with which filtration volume. Have made my best guess based on results.</t>
        </r>
      </text>
    </comment>
    <comment ref="D61" authorId="1" shapeId="0">
      <text>
        <r>
          <rPr>
            <b/>
            <sz val="9"/>
            <color indexed="81"/>
            <rFont val="Tahoma"/>
            <family val="2"/>
          </rPr>
          <t>csthoma1:</t>
        </r>
        <r>
          <rPr>
            <sz val="9"/>
            <color indexed="81"/>
            <rFont val="Tahoma"/>
            <family val="2"/>
          </rPr>
          <t xml:space="preserve">
SOCCOM number unclear on sample foil.
Sample doesn't appear to be in original spreadsheet, no #21 unaccounted for</t>
        </r>
      </text>
    </comment>
    <comment ref="H61" authorId="1" shapeId="0">
      <text>
        <r>
          <rPr>
            <b/>
            <sz val="9"/>
            <color indexed="81"/>
            <rFont val="Tahoma"/>
            <family val="2"/>
          </rPr>
          <t>csthoma1:</t>
        </r>
        <r>
          <rPr>
            <sz val="9"/>
            <color indexed="81"/>
            <rFont val="Tahoma"/>
            <family val="2"/>
          </rPr>
          <t xml:space="preserve">
SOCCOM number unclear on sample foil</t>
        </r>
      </text>
    </comment>
    <comment ref="D62" authorId="1" shapeId="0">
      <text>
        <r>
          <rPr>
            <b/>
            <sz val="9"/>
            <color indexed="81"/>
            <rFont val="Tahoma"/>
            <family val="2"/>
          </rPr>
          <t>csthoma1:</t>
        </r>
        <r>
          <rPr>
            <sz val="9"/>
            <color indexed="81"/>
            <rFont val="Tahoma"/>
            <family val="2"/>
          </rPr>
          <t xml:space="preserve">
SOCCOM number unclear on sample foil</t>
        </r>
      </text>
    </comment>
    <comment ref="H62" authorId="1" shapeId="0">
      <text>
        <r>
          <rPr>
            <b/>
            <sz val="9"/>
            <color indexed="81"/>
            <rFont val="Tahoma"/>
            <family val="2"/>
          </rPr>
          <t>csthoma1:</t>
        </r>
        <r>
          <rPr>
            <sz val="9"/>
            <color indexed="81"/>
            <rFont val="Tahoma"/>
            <family val="2"/>
          </rPr>
          <t xml:space="preserve">
SOCCOM number unclear on sample foil</t>
        </r>
      </text>
    </comment>
  </commentList>
</comments>
</file>

<file path=xl/sharedStrings.xml><?xml version="1.0" encoding="utf-8"?>
<sst xmlns="http://schemas.openxmlformats.org/spreadsheetml/2006/main" count="1703" uniqueCount="424">
  <si>
    <t>DV chl a</t>
  </si>
  <si>
    <t>MV chla</t>
  </si>
  <si>
    <t>ug/L</t>
  </si>
  <si>
    <t>Vc (ml)</t>
  </si>
  <si>
    <t>Perid</t>
  </si>
  <si>
    <t>Fuco</t>
  </si>
  <si>
    <t>Chl c3</t>
  </si>
  <si>
    <t>But fuco</t>
  </si>
  <si>
    <t>Neo</t>
  </si>
  <si>
    <t>Pras</t>
  </si>
  <si>
    <t>Viola</t>
  </si>
  <si>
    <t>Hex fuco</t>
  </si>
  <si>
    <t>Diadino</t>
  </si>
  <si>
    <t>Allo</t>
  </si>
  <si>
    <t>Diato</t>
  </si>
  <si>
    <t>Zea</t>
  </si>
  <si>
    <t>Lut</t>
  </si>
  <si>
    <t>Gyr diester</t>
  </si>
  <si>
    <t>Caro</t>
  </si>
  <si>
    <t>Chlide a</t>
  </si>
  <si>
    <t>Phytin a</t>
  </si>
  <si>
    <t>Phide a</t>
  </si>
  <si>
    <t>AVG</t>
  </si>
  <si>
    <t>Effective LOQ for filtration volumes used</t>
  </si>
  <si>
    <t>Vol Filtered (ml)</t>
  </si>
  <si>
    <t>MV chl b</t>
  </si>
  <si>
    <t>ug/l</t>
  </si>
  <si>
    <t>[TChl]</t>
  </si>
  <si>
    <t>[PPC]</t>
  </si>
  <si>
    <t>[PSC]</t>
  </si>
  <si>
    <t>[TAcc]/[Tchla]</t>
  </si>
  <si>
    <t>[PSP]</t>
  </si>
  <si>
    <t>[TAcc]</t>
  </si>
  <si>
    <t>comments</t>
  </si>
  <si>
    <t>[TChl]/[TCaro]</t>
  </si>
  <si>
    <t>[Allo]</t>
  </si>
  <si>
    <t>[Diato]</t>
  </si>
  <si>
    <t>[Fuco]</t>
  </si>
  <si>
    <t>[Zea]</t>
  </si>
  <si>
    <t>[Lut]</t>
  </si>
  <si>
    <t>[Neo]</t>
  </si>
  <si>
    <t>[Pras]</t>
  </si>
  <si>
    <t>[Viola]</t>
  </si>
  <si>
    <t>[DP]</t>
  </si>
  <si>
    <t>[TChl a]</t>
  </si>
  <si>
    <t>[TChl b]</t>
  </si>
  <si>
    <t>[TChl c]</t>
  </si>
  <si>
    <t>[But fuco]</t>
  </si>
  <si>
    <t>[Hex fuco]</t>
  </si>
  <si>
    <t>[Perid]</t>
  </si>
  <si>
    <t>Primary pigments</t>
  </si>
  <si>
    <t>Secondary pigments</t>
  </si>
  <si>
    <t>Tertiary pigments</t>
  </si>
  <si>
    <t>Ancillary pigment</t>
  </si>
  <si>
    <t>Pigment ratios</t>
  </si>
  <si>
    <t>Pigment Sums</t>
  </si>
  <si>
    <t>TChl a</t>
  </si>
  <si>
    <t>But-fuco</t>
  </si>
  <si>
    <t>Hex-fuco</t>
  </si>
  <si>
    <t>Chlorophyll c3</t>
  </si>
  <si>
    <t>Peridinin</t>
  </si>
  <si>
    <t>Neoxanthin</t>
  </si>
  <si>
    <t>Prasinoxanthin</t>
  </si>
  <si>
    <t>Violaxanthin</t>
  </si>
  <si>
    <t>Zeaxanthin</t>
  </si>
  <si>
    <t>Lutein</t>
  </si>
  <si>
    <t>GSFC Lab sample code</t>
  </si>
  <si>
    <t>alloxanthin</t>
  </si>
  <si>
    <t>Primary Pigments</t>
  </si>
  <si>
    <t>full name</t>
  </si>
  <si>
    <t>notes</t>
  </si>
  <si>
    <t>alpha-beta-Car</t>
  </si>
  <si>
    <t>carotenes</t>
  </si>
  <si>
    <t>alpha (beta, epsilon) + beta (beta, beta) carotene. Unresolved and therefore undifferentiated</t>
  </si>
  <si>
    <t>19'-butanoyloxyfucoxanthin</t>
  </si>
  <si>
    <t>Chl_c3</t>
  </si>
  <si>
    <t>Chlide_a</t>
  </si>
  <si>
    <t>chlorophyllide a</t>
  </si>
  <si>
    <t>Diad</t>
  </si>
  <si>
    <t>diadinoxanthin</t>
  </si>
  <si>
    <t>diatoxanthin</t>
  </si>
  <si>
    <t>DP</t>
  </si>
  <si>
    <t>total diagnostic pigments</t>
  </si>
  <si>
    <t>DV_Chl_a</t>
  </si>
  <si>
    <t>DV_Chl_b</t>
  </si>
  <si>
    <t>DVChl a</t>
  </si>
  <si>
    <t>DVChl b</t>
  </si>
  <si>
    <t>divinyl chlorophyll a</t>
  </si>
  <si>
    <t>divinyl chlorophyll b</t>
  </si>
  <si>
    <t>Gyro</t>
  </si>
  <si>
    <t>Gyroxanthin diester</t>
  </si>
  <si>
    <t>19'-hexanoyloxyfucoxanthin</t>
  </si>
  <si>
    <t>MV_Chl_a</t>
  </si>
  <si>
    <t>MV_Chl_b</t>
  </si>
  <si>
    <t>Chl a</t>
  </si>
  <si>
    <t>Chl b</t>
  </si>
  <si>
    <t>monovinyl chlorophyll a</t>
  </si>
  <si>
    <t>monovinyl chlorophyll b</t>
  </si>
  <si>
    <t>Phide_a</t>
  </si>
  <si>
    <t>Phytin_a</t>
  </si>
  <si>
    <t>pheophytin a + pheophytin a'</t>
  </si>
  <si>
    <t>total pheophytin a</t>
  </si>
  <si>
    <t>total pheophorbide a</t>
  </si>
  <si>
    <t>multiple peaks</t>
  </si>
  <si>
    <t>PPC</t>
  </si>
  <si>
    <t>photoprotective carotenoids</t>
  </si>
  <si>
    <t>allo + diadino + diato + zea + alpha-beta-car</t>
  </si>
  <si>
    <t>[PPC]/[Tcar]</t>
  </si>
  <si>
    <t>PSC</t>
  </si>
  <si>
    <t>photosynthetic carotenoids</t>
  </si>
  <si>
    <t>but-fuco + fuco + hex-fuco + perid</t>
  </si>
  <si>
    <t>PSP</t>
  </si>
  <si>
    <t>phosynthetic pigments</t>
  </si>
  <si>
    <t>total accessory pigments</t>
  </si>
  <si>
    <t>PPC + PSC + Tot_Chl_b + Tot_Chl_c</t>
  </si>
  <si>
    <t>ratio of total accessory pigments to total chlorophll a</t>
  </si>
  <si>
    <t>[Tacc]/[Tchla]</t>
  </si>
  <si>
    <t xml:space="preserve">total carotenoids </t>
  </si>
  <si>
    <t>PPC + PSC</t>
  </si>
  <si>
    <t>total chlorophylls</t>
  </si>
  <si>
    <t>Tot_Chl_a +Tot_Chl_b +Tot_Chl_c</t>
  </si>
  <si>
    <t>ratio of total chlorophyll to total carotenoids</t>
  </si>
  <si>
    <t>raito of total chlorophyll a to total pigments</t>
  </si>
  <si>
    <t>Tot_Chl_a</t>
  </si>
  <si>
    <t>Tot_Chl_c</t>
  </si>
  <si>
    <t>Tot_Chl_b</t>
  </si>
  <si>
    <t>TChl b</t>
  </si>
  <si>
    <t>TChl c</t>
  </si>
  <si>
    <t>total chlorophyll a</t>
  </si>
  <si>
    <t>total chlorophyll b</t>
  </si>
  <si>
    <t>total chlorophyll c</t>
  </si>
  <si>
    <t>total pigments</t>
  </si>
  <si>
    <t>DV_Chl_a + MV_Chl_a + Chlide_a + Chl_a allomers + Chl_a epimers</t>
  </si>
  <si>
    <t>DV_Chl_b + MV_Chl_b + Chl_b epimers</t>
  </si>
  <si>
    <t>Chl c12</t>
  </si>
  <si>
    <t>Chlorophyll c2 + chlorophyll c1 + MGDVP</t>
  </si>
  <si>
    <t>MGDVP</t>
  </si>
  <si>
    <t>Mg-2,4-divnyl pheoporphyrin a5 monomethyl ester</t>
  </si>
  <si>
    <t>description</t>
  </si>
  <si>
    <t>Secondary Pigments</t>
  </si>
  <si>
    <t>Tertiary Pigments</t>
  </si>
  <si>
    <t>Ancillary Pigment</t>
  </si>
  <si>
    <t>[Alpha_beta_Car]</t>
  </si>
  <si>
    <t>[Diadino]</t>
  </si>
  <si>
    <t>[Tot_Chl_a]</t>
  </si>
  <si>
    <t>[Tot_Chl_b]</t>
  </si>
  <si>
    <t>[Tot_Chl_c]</t>
  </si>
  <si>
    <t>[MV_Chl_a]</t>
  </si>
  <si>
    <t>[MV_Chl _b]</t>
  </si>
  <si>
    <t>[DV_Chl_b]</t>
  </si>
  <si>
    <t>[DV_Chl_a]</t>
  </si>
  <si>
    <t>[Chlide_a]</t>
  </si>
  <si>
    <t>[Gyro]</t>
  </si>
  <si>
    <t>[Phide_a]</t>
  </si>
  <si>
    <t>[Phytin_a]</t>
  </si>
  <si>
    <t>SeaBASS and</t>
  </si>
  <si>
    <t>current report abbreviation</t>
  </si>
  <si>
    <t>previous report abbreviation</t>
  </si>
  <si>
    <t>SeaHARRE and/or</t>
  </si>
  <si>
    <t>TChla_Tpg</t>
  </si>
  <si>
    <t>TChl</t>
  </si>
  <si>
    <t>TCar</t>
  </si>
  <si>
    <t>TAcc</t>
  </si>
  <si>
    <t>TAcc_TChla</t>
  </si>
  <si>
    <t>TChl_TCar</t>
  </si>
  <si>
    <t>[TPg]</t>
  </si>
  <si>
    <t>[PSP]/[TPg]</t>
  </si>
  <si>
    <t>[PPC]/[Tpg]</t>
  </si>
  <si>
    <t>SeaBASS abbreviation</t>
  </si>
  <si>
    <t>TPg</t>
  </si>
  <si>
    <t>PSC + TChl</t>
  </si>
  <si>
    <t>[PSC]/[TCar]</t>
  </si>
  <si>
    <t>[TChla]/[TPg]</t>
  </si>
  <si>
    <t>PPC_TCar</t>
  </si>
  <si>
    <t>PPC_TPg</t>
  </si>
  <si>
    <t>PSC_TCar</t>
  </si>
  <si>
    <t>PSP_TPg</t>
  </si>
  <si>
    <t>PSC + allo + zea + Tot_Chl_b</t>
  </si>
  <si>
    <t>TAcc + Tot_Chl_a</t>
  </si>
  <si>
    <t>ratio of photprotective carotenoids to total carotenoids</t>
  </si>
  <si>
    <t>ratio of photoprotective carotenoids to total pigments</t>
  </si>
  <si>
    <t>ratio of photsynthetic carotenoids to total carotenoids</t>
  </si>
  <si>
    <t>ratio of photsynthetic pigments to to total pigments</t>
  </si>
  <si>
    <t>Abbreviations</t>
  </si>
  <si>
    <t>The analysis precision page summarizes our results for the same sample extract injected twice. Typically, we reinject the first sample analyzed on a given at the end of the day (the ".5" injection). For example, sample 03-0001</t>
  </si>
  <si>
    <t>and 03-0001.5 are replicate injections of the same extract, injected approximately 24 hours apart (all samples extracted on a particular day require about 24 hours to complete the HPLC analyses). We do this to measure our</t>
  </si>
  <si>
    <t>analysis precision and any effects caused by a sample's residence time in the refrigerated autosampler compartment. Please note that individual results with very large CV% are usually caused by pigments present in very</t>
  </si>
  <si>
    <t xml:space="preserve">On the effective LOQ page, we calculate an effective limit of quantitation based on our calculated LOQs (calculated in ng/injection), our typical extraction volume for this sample set, and the various filtration volumes </t>
  </si>
  <si>
    <t>used with your samples. We make these calculations because our LOQ information is most useful to the data user if it is available in units of concentration (ug/L seawater). The same LOQ can end up looking very different for</t>
  </si>
  <si>
    <t>different filtration volumes. For example, the LOQ of 0.25 ng will result in very different effective LOQs when carried through our calculation equation to represent the ug/L seawater. For an extraction volume of 2.5 ml and a</t>
  </si>
  <si>
    <t>filtration volume of 2800 ml, the calculated effective LOQ would be 0.002 ug/L. However, if the filtration volume were only 100 ml, the effective LOQ would calculate to be 0.042 ug/L. Without these calculations, the end user</t>
  </si>
  <si>
    <t>has no way of knowing that both of these concentrations were acquired at detection-limited concentrations.</t>
  </si>
  <si>
    <t>Replicate filters</t>
  </si>
  <si>
    <t>Replicate injections</t>
  </si>
  <si>
    <t>Effective Limit of Quantitation</t>
  </si>
  <si>
    <t>Analysis method description</t>
  </si>
  <si>
    <t>The HPLC used for pigment analysis is an Agilent RR1200 with a programmable autoinjector (900 ul syringe head), refrigerated autosampler compartment, thermostatted column compartment, quaternary pump with in-line vacuum</t>
  </si>
  <si>
    <t>The 4.6 x 150 mm HPLC Eclipse XDB column (Agilent Technologies, Palo Alto, CA) is filled with a C8 stationary phase (3.5 um stationary phase); the mobile phase consists of a linear gradient from 5-95% solvent B over</t>
  </si>
  <si>
    <t>27 minutes, for which solvent A is 70 parts methanol, 30 parts 28 mM tetrabutylammononium acetate (pH 6.5) and solvent B is methanol. The column temperature is 60 C and the photo diode array detector is set to</t>
  </si>
  <si>
    <t>plot chromatograms at 450, 665, and 222 nm to acquire visible absorbance spectra between 350 and 750 nm.</t>
  </si>
  <si>
    <t>Vitamin E acetate is used as the internal standard (ISTD) for determining extraction volumes. Its absorbance is monitored at 222 nm; it has negligible absorbance at 450 nm and none at 665 nm. Therefore, it does not interfere</t>
  </si>
  <si>
    <t>at wavelengths used to quantify pigments and can be used in very high concentrations with S:N ratios much higher than are possible with pigments. The high signal:noise ratio contributes to excellent analysis precision, for which</t>
  </si>
  <si>
    <t>injection repeatability averages 0.6%. It is stable under conditions of extraction and analysis.</t>
  </si>
  <si>
    <t>Calibration is performed with individual pigment standards, whose concentrations have been determined spectrophotometrically using absorption coefficients in common with those used by most other laboratories (Hooker et al. 2005)</t>
  </si>
  <si>
    <t>and the commercial vendor, DHI Water and Environment (Horsholm, Denmark). Standards are either purchased from DHI (in solution with concentrations provided) or purchased in solid form and suspended in solvent at GSFC.</t>
  </si>
  <si>
    <t>Thirty-six peaks are individually quantified by HPLC, from which 26 pigments are reported (some pigments contain individual components that are summed and reported as one pigment).</t>
  </si>
  <si>
    <t>The HPLC analysis method can be cited as Van Heukelem and Thomas (2001), further described in Hooker et al. (2005). For a more detailed description, please see below; contact Crystal for a tailored description.</t>
  </si>
  <si>
    <t>degasser, and photo-diode array detector with deuterium and tungsten lamps. The HPLC is controlled by Agilent Chemstation software.</t>
  </si>
  <si>
    <t>SeaBASS submission</t>
  </si>
  <si>
    <t>!</t>
  </si>
  <si>
    <t>! Comments</t>
  </si>
  <si>
    <t>fucoxanthin</t>
  </si>
  <si>
    <t>CV%</t>
  </si>
  <si>
    <t>The replicate filter precision page summarizes our results for any replicate filters you submitted. On both the replicate filter and analysis precision page, pairs with precision worse than 10% (15% for degradation products)</t>
  </si>
  <si>
    <t>are flagged in yellow. If a simple reason can be determined (ex. Concentration is below the effective LOQ), it is noted in a comment.</t>
  </si>
  <si>
    <t xml:space="preserve">low concentrations. On both the replicate filter and analysis precision page, pairs with precision worse than 10% (15% for degradation products) are flagged in yellow. If a simple reason can be determined (ex. Concentration is </t>
  </si>
  <si>
    <t>below the effective LOQ), it is noted in a comment.</t>
  </si>
  <si>
    <t>For pigments that have a replacement value in the respective cell, the pigment was investigated and determined to be "not found" (this is different than a "missing" value, which would imply that the measurement was not performed).</t>
  </si>
  <si>
    <r>
      <t>Instead of including zeros, pigments that were "not found" (not detected) are noted with a replacement value of</t>
    </r>
    <r>
      <rPr>
        <b/>
        <sz val="12"/>
        <color rgb="FFFF0000"/>
        <rFont val="Helvetica"/>
      </rPr>
      <t xml:space="preserve"> -8888 </t>
    </r>
    <r>
      <rPr>
        <b/>
        <sz val="12"/>
        <rFont val="Helvetica"/>
      </rPr>
      <t>(NEW VALUE AS OF MARCH 2016)</t>
    </r>
    <r>
      <rPr>
        <sz val="12"/>
        <rFont val="Helvetica"/>
      </rPr>
      <t xml:space="preserve">. Pigments that were "not found" are considered to below detection limits. </t>
    </r>
  </si>
  <si>
    <t>/below_detection_limit=-8888</t>
  </si>
  <si>
    <t>Average extraction volume (ml)</t>
  </si>
  <si>
    <t>Client sample information spreadsheet</t>
  </si>
  <si>
    <t xml:space="preserve">The sample information sheet sent by the research group is included with results, on the "SS from clients" page. Any necessary clarifying comments are made using the comment function. Information that needs to be checked is </t>
  </si>
  <si>
    <t>highlighted in yellow. Information that was added or changed by GSFC is recorded with red text. The information for any samples that were listed in the original spreadsheet but were not received is moved to the bottom of the spreadsheet.</t>
  </si>
  <si>
    <t>Project:</t>
  </si>
  <si>
    <t>Grant #:</t>
  </si>
  <si>
    <t>revised:</t>
  </si>
  <si>
    <t>CST</t>
  </si>
  <si>
    <t>Contact person for ID questions:</t>
  </si>
  <si>
    <t>Instructions:</t>
  </si>
  <si>
    <t>1.  Fill in the necessary information in cells highlighted in blue- columns C-X as well as project and grant #.</t>
  </si>
  <si>
    <t>1. Use one column per sample (replicate filters should have multiple rows).</t>
  </si>
  <si>
    <t>As it is written on the outside of your sample container</t>
  </si>
  <si>
    <t>No slang</t>
  </si>
  <si>
    <t>If a sample is: Individual=S Duplicate=D Triplicate=T</t>
  </si>
  <si>
    <t>yyyy</t>
  </si>
  <si>
    <t>mm</t>
  </si>
  <si>
    <t>dd</t>
  </si>
  <si>
    <t>ddd</t>
  </si>
  <si>
    <t>hhmm(ss)</t>
  </si>
  <si>
    <t>sddd.dddd</t>
  </si>
  <si>
    <t>-80C, Liquid Nitrogen, Other (specify)</t>
  </si>
  <si>
    <t>GSFC sample code</t>
  </si>
  <si>
    <t>Sequential Sample Number</t>
  </si>
  <si>
    <t>PI</t>
  </si>
  <si>
    <t>Sample Label</t>
  </si>
  <si>
    <t>Cruise ID</t>
  </si>
  <si>
    <t>Indicate if filters are replicates</t>
  </si>
  <si>
    <t>Volume filtered (ml)</t>
  </si>
  <si>
    <t>Station</t>
  </si>
  <si>
    <t>Bottle Number</t>
  </si>
  <si>
    <t>Sampling Depth (meters)</t>
  </si>
  <si>
    <t>Total Water Depth (meters)</t>
  </si>
  <si>
    <t>Name of Water Body</t>
  </si>
  <si>
    <t>Year</t>
  </si>
  <si>
    <t>Month</t>
  </si>
  <si>
    <t>Day of Gregorian Month</t>
  </si>
  <si>
    <t>Sequential Day of Year</t>
  </si>
  <si>
    <t>GMT Time</t>
  </si>
  <si>
    <t>Longitude</t>
  </si>
  <si>
    <t>Latitude</t>
  </si>
  <si>
    <t>Filter type</t>
  </si>
  <si>
    <t>Filter Diameter (mm)</t>
  </si>
  <si>
    <t>Filter storage before shipping to GSFC</t>
  </si>
  <si>
    <t>GF/F</t>
  </si>
  <si>
    <t>25 mm</t>
  </si>
  <si>
    <t>D</t>
  </si>
  <si>
    <t>Chl_c1c2</t>
  </si>
  <si>
    <t>[TCar]</t>
  </si>
  <si>
    <t>[PPC]/[TCar]</t>
  </si>
  <si>
    <t>[TChl]/[TCar]</t>
  </si>
  <si>
    <t>[TChl a]/[TPg]</t>
  </si>
  <si>
    <t>Chl_c3 + Chl_c1c2</t>
  </si>
  <si>
    <r>
      <t xml:space="preserve">We have also adopted </t>
    </r>
    <r>
      <rPr>
        <b/>
        <sz val="12"/>
        <rFont val="Helvetica"/>
      </rPr>
      <t xml:space="preserve">(NEW PROCEDURE AS OF JUNE 2017) </t>
    </r>
    <r>
      <rPr>
        <sz val="12"/>
        <rFont val="Helvetica"/>
      </rPr>
      <t>the use of -9999 to fill any cells for which we are missing information.</t>
    </r>
  </si>
  <si>
    <t>Zeros/Missing data</t>
  </si>
  <si>
    <t>Additional columns included in sample metadata sheet are included after the results</t>
  </si>
  <si>
    <t>Alpha_beta_Car</t>
  </si>
  <si>
    <t>-8888 is used for any pigments "not found"</t>
  </si>
  <si>
    <t>-9999 is used to fill any empty cells</t>
  </si>
  <si>
    <t xml:space="preserve">Please refer to the "Contribute Data" menu on the SeaBASS website for information on how to prepare your data files for submission. </t>
  </si>
  <si>
    <t>https://seabass.gsfc.nasa.gov/wiki/Data_Submission</t>
  </si>
  <si>
    <r>
      <t xml:space="preserve">Data contained in this worksheet should be reviewed for quality assurance by the PI </t>
    </r>
    <r>
      <rPr>
        <sz val="12"/>
        <color rgb="FFFF0000"/>
        <rFont val="Arial"/>
        <family val="2"/>
      </rPr>
      <t>BEFORE</t>
    </r>
    <r>
      <rPr>
        <sz val="12"/>
        <color theme="1"/>
        <rFont val="Arial"/>
        <family val="2"/>
      </rPr>
      <t xml:space="preserve"> being submitted to the SeaBASS data archive.</t>
    </r>
  </si>
  <si>
    <r>
      <t>Data deemed satisfactory for science and reporting by the PI must then be converted into the SeaBASS data format (see above link) either manually, or using this web tool (</t>
    </r>
    <r>
      <rPr>
        <sz val="12"/>
        <color rgb="FFFF0000"/>
        <rFont val="Arial"/>
        <family val="2"/>
      </rPr>
      <t>NEW, as of June 2017</t>
    </r>
    <r>
      <rPr>
        <sz val="12"/>
        <rFont val="Arial"/>
        <family val="2"/>
        <charset val="1"/>
      </rPr>
      <t>):</t>
    </r>
  </si>
  <si>
    <t>https://seabass.gsfc.nasa.gov/hplc2sb/</t>
  </si>
  <si>
    <t>Please ensure that each row of data on the Report sheet has all relevant columns and fields of metadata filled in, and</t>
  </si>
  <si>
    <t>please add comments to your SeaBASS file(s) header section indicating who and where your HPLC analysis was run:</t>
  </si>
  <si>
    <t>! HPLC analysis was run at NASA GSFC by Crystal Thomas.</t>
  </si>
  <si>
    <t>If your data file contains measurements that were below detection limits ("not found", see Zeros section), those values were set to -8888,</t>
  </si>
  <si>
    <t>and the following information should be included in your metadata headers:</t>
  </si>
  <si>
    <t>/missing=-9999</t>
  </si>
  <si>
    <t>Information in red was entered or extrapolated by C. Thomas</t>
  </si>
  <si>
    <t>07-0521</t>
  </si>
  <si>
    <t>07-0521.5</t>
  </si>
  <si>
    <t>07-0522</t>
  </si>
  <si>
    <t>07-0523</t>
  </si>
  <si>
    <t>07-0524</t>
  </si>
  <si>
    <t>07-0525</t>
  </si>
  <si>
    <t>07-0526</t>
  </si>
  <si>
    <t>07-0527</t>
  </si>
  <si>
    <t>07-0528</t>
  </si>
  <si>
    <t>07-0529</t>
  </si>
  <si>
    <t>07-0530</t>
  </si>
  <si>
    <t>07-0531</t>
  </si>
  <si>
    <t>07-0532</t>
  </si>
  <si>
    <t>07-0533</t>
  </si>
  <si>
    <t>07-0534</t>
  </si>
  <si>
    <t>07-0535</t>
  </si>
  <si>
    <t>07-0536</t>
  </si>
  <si>
    <t>07-0537</t>
  </si>
  <si>
    <t>07-0538</t>
  </si>
  <si>
    <t>07-0539</t>
  </si>
  <si>
    <t>07-0540</t>
  </si>
  <si>
    <t>07-0541</t>
  </si>
  <si>
    <t>07-0542</t>
  </si>
  <si>
    <t>07-0543</t>
  </si>
  <si>
    <t>07-0544</t>
  </si>
  <si>
    <t>07-0545</t>
  </si>
  <si>
    <t>07-0546</t>
  </si>
  <si>
    <t>07-0547</t>
  </si>
  <si>
    <t>07-0548</t>
  </si>
  <si>
    <t>07-0549</t>
  </si>
  <si>
    <t>07-0549.5</t>
  </si>
  <si>
    <t>07-0550</t>
  </si>
  <si>
    <t>07-0551</t>
  </si>
  <si>
    <t>07-0552</t>
  </si>
  <si>
    <t>07-0553</t>
  </si>
  <si>
    <t>07-0554</t>
  </si>
  <si>
    <t>07-0555</t>
  </si>
  <si>
    <t>07-0556</t>
  </si>
  <si>
    <t>07-0557</t>
  </si>
  <si>
    <t>07-0558</t>
  </si>
  <si>
    <t>07-0559</t>
  </si>
  <si>
    <t>07-0560</t>
  </si>
  <si>
    <t>07-0561</t>
  </si>
  <si>
    <t>07-0562</t>
  </si>
  <si>
    <t>07-0563</t>
  </si>
  <si>
    <t>07-0564</t>
  </si>
  <si>
    <t>Please fill in the information in columns shaded in blue.  The other columns will be filled out by GSFC.</t>
  </si>
  <si>
    <t>Row 17 gives additional instructions on how to make data entries.  Rows 19-25 gives examples.</t>
  </si>
  <si>
    <r>
      <t xml:space="preserve">2. For column F, please fill in all cells. If a sample has no replicate, indicate </t>
    </r>
    <r>
      <rPr>
        <b/>
        <sz val="10"/>
        <rFont val="Geneva"/>
      </rPr>
      <t>S</t>
    </r>
    <r>
      <rPr>
        <sz val="10"/>
        <rFont val="Helvetica"/>
      </rPr>
      <t xml:space="preserve">. If samples are duplicates, indicate </t>
    </r>
    <r>
      <rPr>
        <b/>
        <sz val="10"/>
        <rFont val="Geneva"/>
      </rPr>
      <t>D</t>
    </r>
    <r>
      <rPr>
        <sz val="10"/>
        <rFont val="Helvetica"/>
      </rPr>
      <t xml:space="preserve">. If samples are triplicates, indicate </t>
    </r>
    <r>
      <rPr>
        <b/>
        <sz val="10"/>
        <rFont val="Geneva"/>
      </rPr>
      <t>T</t>
    </r>
    <r>
      <rPr>
        <sz val="10"/>
        <rFont val="Helvetica"/>
      </rPr>
      <t>.</t>
    </r>
  </si>
  <si>
    <r>
      <t xml:space="preserve">2.  If you have any other information that is useful to further identify your samples (ex. size fraction, etc.), please note that in columns </t>
    </r>
    <r>
      <rPr>
        <b/>
        <sz val="10"/>
        <color rgb="FFFF0000"/>
        <rFont val="Geneva"/>
      </rPr>
      <t>AFTER</t>
    </r>
    <r>
      <rPr>
        <b/>
        <sz val="10"/>
        <rFont val="Geneva"/>
      </rPr>
      <t xml:space="preserve"> 'filter diameter'.</t>
    </r>
  </si>
  <si>
    <t>2.  Use -999 to fill in any cells for which information is missing.</t>
  </si>
  <si>
    <t>3.  Save file with filename using your last first, followed by the sample submission date and cruise (example: Smith_05072015_MB05).</t>
  </si>
  <si>
    <t>4.  Email the completed spreadsheet to crystal.s.thomas@nasa.gov</t>
  </si>
  <si>
    <t>5.  This completed form (and receipt of your dry shipper by GSFC) will put your samples in the queue.</t>
  </si>
  <si>
    <t>Person who is listed on the project as PI</t>
  </si>
  <si>
    <t>YYYYMMDD</t>
  </si>
  <si>
    <t>source</t>
  </si>
  <si>
    <t>cast</t>
  </si>
  <si>
    <t>Talley, Lynne</t>
  </si>
  <si>
    <t>P06</t>
  </si>
  <si>
    <t>Pacific Ocean</t>
  </si>
  <si>
    <t>GFF</t>
  </si>
  <si>
    <t>LN</t>
  </si>
  <si>
    <t>UNDERWAY</t>
  </si>
  <si>
    <t>CTD</t>
  </si>
  <si>
    <t>SOCCOM</t>
  </si>
  <si>
    <t>NBP1704</t>
  </si>
  <si>
    <t>SOCCOM1</t>
  </si>
  <si>
    <t>April</t>
  </si>
  <si>
    <t>NBP1704 SOCCOM1 #23</t>
  </si>
  <si>
    <t>5 m on foil</t>
  </si>
  <si>
    <t>NBP1704 SOCCOM1 #24</t>
  </si>
  <si>
    <t>dry blank</t>
  </si>
  <si>
    <t>NBP1704 SOCCOM2 #20</t>
  </si>
  <si>
    <t>SOCCOM2</t>
  </si>
  <si>
    <t>85 m on foil</t>
  </si>
  <si>
    <t>NBP1704 SOCCOM2 #24</t>
  </si>
  <si>
    <t>NBP1704 SOCCOM2 #24 dup</t>
  </si>
  <si>
    <t>NBP1704 SOCCOM3 #21</t>
  </si>
  <si>
    <t>SOCCOM3</t>
  </si>
  <si>
    <t>45 m on foil</t>
  </si>
  <si>
    <t>NBP1704 SOCCOM3 #24</t>
  </si>
  <si>
    <t>NBP1704 SOCCOM3 #24 dup</t>
  </si>
  <si>
    <t>NBP1704 SOCCOM4 #24</t>
  </si>
  <si>
    <t>1000/825</t>
  </si>
  <si>
    <t>SOCCOM4</t>
  </si>
  <si>
    <t>40 m on foil</t>
  </si>
  <si>
    <t>dry blank and wet blank done</t>
  </si>
  <si>
    <t>2 samples taken, plus dry blank</t>
  </si>
  <si>
    <t>two samples, two different volumes</t>
  </si>
  <si>
    <t>Information in blue was in red in original spreadsheet.</t>
  </si>
  <si>
    <t>NPB1704 SOCCOM1 dry blank</t>
  </si>
  <si>
    <t>NPB1704 SOCCOM3 dry blank</t>
  </si>
  <si>
    <t>NPB1704 SOCCOM4 #21</t>
  </si>
  <si>
    <t>NBP1704 SOCCOM1 #21</t>
  </si>
  <si>
    <t>Date (GMT)</t>
  </si>
  <si>
    <t>Time</t>
  </si>
  <si>
    <t>Station Cast#</t>
  </si>
  <si>
    <t>Niskin number</t>
  </si>
  <si>
    <t>Depth (m)</t>
  </si>
  <si>
    <t>Temp (deg C)</t>
  </si>
  <si>
    <t>Salinity</t>
  </si>
  <si>
    <t>DIC Bottle#</t>
  </si>
  <si>
    <t>TA/pH bottle</t>
  </si>
  <si>
    <t>HPLC vol filtered</t>
  </si>
  <si>
    <t>Notes</t>
  </si>
  <si>
    <t>Fluo Max</t>
  </si>
  <si>
    <t>2 samples taken,plus dry blank</t>
  </si>
  <si>
    <t>in original spreadsheet, no corresponding sample received</t>
  </si>
  <si>
    <t>Chl c1c2</t>
  </si>
  <si>
    <t>[Car]</t>
  </si>
  <si>
    <t>[Diad]</t>
  </si>
  <si>
    <t>[Chl a]</t>
  </si>
  <si>
    <t>[DVChl a]</t>
  </si>
  <si>
    <t>[Chlide a]</t>
  </si>
  <si>
    <t>[Chl b]</t>
  </si>
  <si>
    <t>[DVChl b]</t>
  </si>
  <si>
    <t>[Chl c1c2]</t>
  </si>
  <si>
    <t>[Chl c3]</t>
  </si>
  <si>
    <t>[Phytin a]</t>
  </si>
  <si>
    <t>[Phide a]</t>
  </si>
  <si>
    <t>[Gyr diester]</t>
  </si>
  <si>
    <t>PPIG</t>
  </si>
  <si>
    <t>S.D.</t>
  </si>
  <si>
    <t>TChl a =</t>
  </si>
  <si>
    <t>Ppig =</t>
  </si>
  <si>
    <t>n =</t>
  </si>
  <si>
    <t>NOTE: Spreadsheet received for NBP1704 was not in proper format. Please check metadata information</t>
  </si>
  <si>
    <t>carefully, as I arranged it but could have interpreted something incorrectly. The original version is at the bottom of the "SS from clients" page.</t>
  </si>
  <si>
    <t>ACTUAL ORIGINAL SPREADSHEET FOR NBP1704</t>
  </si>
  <si>
    <t>date extracted (month/day/year)</t>
  </si>
  <si>
    <t>Vx (ml)</t>
  </si>
  <si>
    <t>[Chl_c3]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</si>
</sst>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00"/>
    <numFmt numFmtId="165" formatCode="0.00000"/>
    <numFmt numFmtId="166" formatCode="0.000"/>
    <numFmt numFmtId="167" formatCode="0.0"/>
    <numFmt numFmtId="168" formatCode="[$-F400]h:mm:ss\ AM/PM"/>
    <numFmt numFmtId="169" formatCode="hh:mm:ss"/>
    <numFmt numFmtId="170" formatCode="h:mm;@"/>
    <numFmt numFmtId="171" formatCode="[$-409]d\-mmm\-yy;@"/>
    <numFmt numFmtId="172" formatCode="0.0000000"/>
    <numFmt numFmtId="173" formatCode="m/d/yy;@"/>
  </numFmts>
  <fonts count="87">
    <font>
      <sz val="10"/>
      <name val="Helvetica"/>
    </font>
    <font>
      <b/>
      <sz val="10"/>
      <name val="Helvetica"/>
    </font>
    <font>
      <sz val="10"/>
      <name val="Helvetica"/>
    </font>
    <font>
      <sz val="8"/>
      <name val="Helvetica"/>
    </font>
    <font>
      <b/>
      <sz val="10"/>
      <color indexed="10"/>
      <name val="Helvetica"/>
    </font>
    <font>
      <sz val="10"/>
      <color indexed="12"/>
      <name val="Helvetica"/>
    </font>
    <font>
      <sz val="10"/>
      <color indexed="10"/>
      <name val="Helvetica"/>
    </font>
    <font>
      <b/>
      <sz val="10"/>
      <color indexed="12"/>
      <name val="Helvetica"/>
    </font>
    <font>
      <sz val="10"/>
      <name val="Helvetica"/>
    </font>
    <font>
      <sz val="10"/>
      <color indexed="17"/>
      <name val="Helvetica"/>
    </font>
    <font>
      <sz val="10"/>
      <name val="Helvetica"/>
    </font>
    <font>
      <b/>
      <sz val="14"/>
      <name val="Geneva"/>
    </font>
    <font>
      <sz val="10"/>
      <name val="Geneva"/>
    </font>
    <font>
      <b/>
      <sz val="10"/>
      <name val="Geneva"/>
    </font>
    <font>
      <b/>
      <sz val="10"/>
      <color indexed="8"/>
      <name val="Geneva"/>
    </font>
    <font>
      <sz val="10"/>
      <color indexed="12"/>
      <name val="Geneva"/>
    </font>
    <font>
      <sz val="10"/>
      <color indexed="17"/>
      <name val="Geneva"/>
    </font>
    <font>
      <sz val="10"/>
      <color indexed="8"/>
      <name val="Arial"/>
      <family val="2"/>
    </font>
    <font>
      <sz val="10"/>
      <color indexed="12"/>
      <name val="Arial"/>
      <family val="2"/>
    </font>
    <font>
      <sz val="10"/>
      <color indexed="8"/>
      <name val="Geneva"/>
    </font>
    <font>
      <b/>
      <sz val="10"/>
      <color indexed="10"/>
      <name val="Geneva"/>
    </font>
    <font>
      <sz val="12"/>
      <name val="Helvetica"/>
    </font>
    <font>
      <b/>
      <sz val="12"/>
      <name val="Geneva"/>
    </font>
    <font>
      <sz val="12"/>
      <name val="Geneva"/>
    </font>
    <font>
      <b/>
      <sz val="14"/>
      <color indexed="44"/>
      <name val="Geneva"/>
    </font>
    <font>
      <b/>
      <sz val="14"/>
      <color indexed="43"/>
      <name val="Geneva"/>
    </font>
    <font>
      <b/>
      <sz val="14"/>
      <color indexed="12"/>
      <name val="Geneva"/>
    </font>
    <font>
      <b/>
      <sz val="14"/>
      <color indexed="41"/>
      <name val="Geneva"/>
    </font>
    <font>
      <b/>
      <sz val="14"/>
      <color indexed="45"/>
      <name val="Geneva"/>
    </font>
    <font>
      <b/>
      <sz val="14"/>
      <color indexed="46"/>
      <name val="Geneva"/>
    </font>
    <font>
      <b/>
      <sz val="12"/>
      <name val="Helvetica"/>
    </font>
    <font>
      <u/>
      <sz val="10"/>
      <color theme="10"/>
      <name val="Helvetica"/>
    </font>
    <font>
      <u/>
      <sz val="10"/>
      <color theme="11"/>
      <name val="Helvetica"/>
    </font>
    <font>
      <b/>
      <sz val="10"/>
      <color rgb="FFFF0000"/>
      <name val="Helvetica"/>
    </font>
    <font>
      <b/>
      <sz val="14"/>
      <name val="Helvetica"/>
    </font>
    <font>
      <b/>
      <sz val="12"/>
      <color rgb="FFFF0000"/>
      <name val="Helvetica"/>
    </font>
    <font>
      <b/>
      <sz val="8"/>
      <color indexed="12"/>
      <name val="Geneva"/>
    </font>
    <font>
      <b/>
      <sz val="8"/>
      <color indexed="17"/>
      <name val="Geneva"/>
    </font>
    <font>
      <sz val="8"/>
      <name val="Geneva"/>
    </font>
    <font>
      <u/>
      <sz val="12"/>
      <color theme="10"/>
      <name val="Helvetica"/>
    </font>
    <font>
      <b/>
      <sz val="10"/>
      <color rgb="FFFF0000"/>
      <name val="Geneva"/>
    </font>
    <font>
      <b/>
      <sz val="10"/>
      <color theme="1"/>
      <name val="Geneva"/>
    </font>
    <font>
      <sz val="12"/>
      <name val="Arial"/>
      <family val="2"/>
      <charset val="1"/>
    </font>
    <font>
      <u/>
      <sz val="12"/>
      <color rgb="FF0000FF"/>
      <name val="Arial"/>
      <family val="2"/>
      <charset val="1"/>
    </font>
    <font>
      <sz val="12"/>
      <color rgb="FFFF0000"/>
      <name val="Arial"/>
      <family val="2"/>
    </font>
    <font>
      <sz val="12"/>
      <color theme="1"/>
      <name val="Arial"/>
      <family val="2"/>
    </font>
    <font>
      <b/>
      <sz val="14"/>
      <color indexed="47"/>
      <name val="Geneva"/>
    </font>
    <font>
      <sz val="11"/>
      <color rgb="FFFF0000"/>
      <name val="Calibri"/>
      <family val="2"/>
      <scheme val="minor"/>
    </font>
    <font>
      <sz val="10"/>
      <color indexed="12"/>
      <name val="Geneva"/>
      <family val="2"/>
    </font>
    <font>
      <sz val="10"/>
      <name val="Geneva"/>
      <family val="2"/>
    </font>
    <font>
      <sz val="10"/>
      <color indexed="8"/>
      <name val="Geneva"/>
      <family val="2"/>
    </font>
    <font>
      <b/>
      <sz val="10"/>
      <color rgb="FF000000"/>
      <name val="Tahoma"/>
      <family val="2"/>
    </font>
    <font>
      <sz val="10"/>
      <color rgb="FF000000"/>
      <name val="Tahoma"/>
      <family val="2"/>
    </font>
    <font>
      <sz val="10"/>
      <color rgb="FFFF0000"/>
      <name val="Geneva"/>
    </font>
    <font>
      <sz val="10"/>
      <color rgb="FFFF0000"/>
      <name val="Helvetica"/>
    </font>
    <font>
      <sz val="9"/>
      <color indexed="81"/>
      <name val="Tahoma"/>
      <family val="2"/>
    </font>
    <font>
      <b/>
      <sz val="9"/>
      <color indexed="81"/>
      <name val="Tahoma"/>
      <family val="2"/>
    </font>
    <font>
      <sz val="11"/>
      <color rgb="FF0000D4"/>
      <name val="Calibri"/>
      <family val="2"/>
      <scheme val="minor"/>
    </font>
    <font>
      <sz val="10"/>
      <color rgb="FFFF0000"/>
      <name val="Arial"/>
      <family val="2"/>
    </font>
    <font>
      <b/>
      <sz val="10"/>
      <color rgb="FF0000D4"/>
      <name val="Helvetica"/>
    </font>
    <font>
      <sz val="10"/>
      <name val="Arial"/>
      <family val="2"/>
    </font>
    <font>
      <sz val="10"/>
      <color theme="1"/>
      <name val="Arial"/>
      <family val="2"/>
    </font>
    <font>
      <sz val="12"/>
      <name val="Arial"/>
      <family val="2"/>
    </font>
    <font>
      <b/>
      <sz val="12"/>
      <name val="Arial"/>
      <family val="2"/>
    </font>
    <font>
      <b/>
      <sz val="14"/>
      <color indexed="43"/>
      <name val="Arial"/>
      <family val="2"/>
    </font>
    <font>
      <b/>
      <sz val="14"/>
      <color indexed="12"/>
      <name val="Arial"/>
      <family val="2"/>
    </font>
    <font>
      <b/>
      <sz val="14"/>
      <color indexed="41"/>
      <name val="Arial"/>
      <family val="2"/>
    </font>
    <font>
      <b/>
      <sz val="14"/>
      <color indexed="45"/>
      <name val="Arial"/>
      <family val="2"/>
    </font>
    <font>
      <b/>
      <sz val="12"/>
      <color indexed="47"/>
      <name val="Arial"/>
      <family val="2"/>
    </font>
    <font>
      <b/>
      <sz val="14"/>
      <color indexed="46"/>
      <name val="Arial"/>
      <family val="2"/>
    </font>
    <font>
      <b/>
      <sz val="14"/>
      <color indexed="44"/>
      <name val="Arial"/>
      <family val="2"/>
    </font>
    <font>
      <b/>
      <sz val="10"/>
      <color indexed="12"/>
      <name val="Arial"/>
      <family val="2"/>
    </font>
    <font>
      <b/>
      <sz val="14"/>
      <color rgb="FFFFFF99"/>
      <name val="Arial"/>
      <family val="2"/>
    </font>
    <font>
      <b/>
      <sz val="14"/>
      <color rgb="FFCCFFFF"/>
      <name val="Arial"/>
      <family val="2"/>
    </font>
    <font>
      <b/>
      <sz val="14"/>
      <color rgb="FFFF99CC"/>
      <name val="Arial"/>
      <family val="2"/>
    </font>
    <font>
      <b/>
      <sz val="12"/>
      <color rgb="FFFFCC99"/>
      <name val="Arial"/>
      <family val="2"/>
    </font>
    <font>
      <b/>
      <sz val="14"/>
      <color rgb="FFCC99FF"/>
      <name val="Arial"/>
      <family val="2"/>
    </font>
    <font>
      <b/>
      <sz val="14"/>
      <color rgb="FF0000D4"/>
      <name val="Arial"/>
      <family val="2"/>
    </font>
    <font>
      <b/>
      <sz val="14"/>
      <color rgb="FF99CCFF"/>
      <name val="Arial"/>
      <family val="2"/>
    </font>
    <font>
      <b/>
      <sz val="10"/>
      <name val="Arial"/>
      <family val="2"/>
    </font>
    <font>
      <b/>
      <sz val="10"/>
      <color indexed="43"/>
      <name val="Arial"/>
      <family val="2"/>
    </font>
    <font>
      <b/>
      <sz val="10"/>
      <color indexed="41"/>
      <name val="Arial"/>
      <family val="2"/>
    </font>
    <font>
      <b/>
      <sz val="10"/>
      <color indexed="45"/>
      <name val="Arial"/>
      <family val="2"/>
    </font>
    <font>
      <b/>
      <sz val="10"/>
      <color indexed="47"/>
      <name val="Arial"/>
      <family val="2"/>
    </font>
    <font>
      <b/>
      <sz val="10"/>
      <color indexed="46"/>
      <name val="Arial"/>
      <family val="2"/>
    </font>
    <font>
      <b/>
      <sz val="10"/>
      <color indexed="44"/>
      <name val="Arial"/>
      <family val="2"/>
    </font>
    <font>
      <b/>
      <sz val="14"/>
      <color rgb="FFFF0000"/>
      <name val="Geneva"/>
    </font>
  </fonts>
  <fills count="1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23"/>
        <bgColor indexed="64"/>
      </patternFill>
    </fill>
    <fill>
      <patternFill patternType="solid">
        <fgColor theme="0" tint="-0.499984740745262"/>
        <bgColor indexed="64"/>
      </patternFill>
    </fill>
    <fill>
      <patternFill patternType="solid">
        <fgColor rgb="FFFFFF00"/>
        <bgColor indexed="64"/>
      </patternFill>
    </fill>
    <fill>
      <patternFill patternType="solid">
        <fgColor rgb="FF808080"/>
        <bgColor rgb="FF000000"/>
      </patternFill>
    </fill>
  </fills>
  <borders count="11">
    <border>
      <left/>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bottom style="hair">
        <color indexed="22"/>
      </bottom>
      <diagonal/>
    </border>
    <border>
      <left style="hair">
        <color indexed="22"/>
      </left>
      <right style="hair">
        <color indexed="22"/>
      </right>
      <top style="hair">
        <color indexed="22"/>
      </top>
      <bottom/>
      <diagonal/>
    </border>
    <border>
      <left style="hair">
        <color indexed="22"/>
      </left>
      <right/>
      <top style="hair">
        <color indexed="22"/>
      </top>
      <bottom/>
      <diagonal/>
    </border>
    <border>
      <left/>
      <right style="hair">
        <color indexed="22"/>
      </right>
      <top style="hair">
        <color indexed="22"/>
      </top>
      <bottom/>
      <diagonal/>
    </border>
    <border>
      <left/>
      <right/>
      <top style="hair">
        <color indexed="22"/>
      </top>
      <bottom/>
      <diagonal/>
    </border>
    <border>
      <left/>
      <right/>
      <top/>
      <bottom style="thin">
        <color indexed="22"/>
      </bottom>
      <diagonal/>
    </border>
    <border>
      <left style="dotted">
        <color indexed="22"/>
      </left>
      <right style="dotted">
        <color indexed="22"/>
      </right>
      <top style="dotted">
        <color indexed="22"/>
      </top>
      <bottom style="dotted">
        <color indexed="22"/>
      </bottom>
      <diagonal/>
    </border>
  </borders>
  <cellStyleXfs count="126">
    <xf numFmtId="0" fontId="0" fillId="0" borderId="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cellStyleXfs>
  <cellXfs count="325">
    <xf numFmtId="0" fontId="0" fillId="0" borderId="0" xfId="0"/>
    <xf numFmtId="0" fontId="0" fillId="0" borderId="0" xfId="0" applyAlignment="1">
      <alignment horizontal="center"/>
    </xf>
    <xf numFmtId="166" fontId="5"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xf>
    <xf numFmtId="164" fontId="5" fillId="0" borderId="2" xfId="0" applyNumberFormat="1" applyFont="1" applyFill="1" applyBorder="1" applyAlignment="1">
      <alignment horizontal="center" vertical="center"/>
    </xf>
    <xf numFmtId="0" fontId="0" fillId="0" borderId="2" xfId="0" applyBorder="1"/>
    <xf numFmtId="0" fontId="8" fillId="0" borderId="2" xfId="0" applyFont="1" applyBorder="1" applyAlignment="1">
      <alignment horizontal="center"/>
    </xf>
    <xf numFmtId="0" fontId="4" fillId="0" borderId="2" xfId="0" applyFont="1" applyBorder="1"/>
    <xf numFmtId="0" fontId="8" fillId="0" borderId="2" xfId="0" applyFont="1" applyBorder="1"/>
    <xf numFmtId="0" fontId="10" fillId="0" borderId="2" xfId="0" applyFont="1" applyBorder="1" applyAlignment="1">
      <alignment horizontal="center"/>
    </xf>
    <xf numFmtId="0" fontId="10" fillId="0" borderId="2" xfId="0" applyFont="1" applyBorder="1"/>
    <xf numFmtId="0" fontId="7" fillId="0" borderId="2" xfId="0" applyFont="1" applyBorder="1"/>
    <xf numFmtId="0" fontId="7" fillId="0" borderId="2" xfId="0" applyFont="1" applyBorder="1" applyAlignment="1">
      <alignment horizontal="center"/>
    </xf>
    <xf numFmtId="14" fontId="7" fillId="0" borderId="2" xfId="0" applyNumberFormat="1" applyFont="1" applyBorder="1"/>
    <xf numFmtId="164" fontId="7" fillId="0" borderId="2" xfId="0" applyNumberFormat="1" applyFont="1" applyBorder="1" applyAlignment="1">
      <alignment horizontal="center" vertical="center"/>
    </xf>
    <xf numFmtId="164" fontId="7" fillId="0" borderId="2" xfId="0" applyNumberFormat="1" applyFont="1" applyFill="1" applyBorder="1" applyAlignment="1">
      <alignment horizontal="center" vertical="center"/>
    </xf>
    <xf numFmtId="164"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164" fontId="7" fillId="0" borderId="2" xfId="0" applyNumberFormat="1" applyFont="1" applyFill="1" applyBorder="1" applyAlignment="1">
      <alignment horizontal="center" vertical="center" wrapText="1"/>
    </xf>
    <xf numFmtId="0" fontId="7" fillId="0" borderId="2" xfId="0" applyFont="1" applyBorder="1" applyAlignment="1">
      <alignment horizontal="center" wrapText="1"/>
    </xf>
    <xf numFmtId="0" fontId="0" fillId="0" borderId="2" xfId="0" applyBorder="1" applyAlignment="1">
      <alignment horizontal="center"/>
    </xf>
    <xf numFmtId="164" fontId="0" fillId="0" borderId="2" xfId="0" applyNumberFormat="1" applyBorder="1"/>
    <xf numFmtId="1" fontId="0" fillId="0" borderId="2" xfId="0" applyNumberFormat="1" applyBorder="1" applyAlignment="1">
      <alignment horizontal="center"/>
    </xf>
    <xf numFmtId="0" fontId="0" fillId="0" borderId="2" xfId="0" applyFill="1" applyBorder="1" applyAlignment="1">
      <alignment horizontal="center"/>
    </xf>
    <xf numFmtId="164" fontId="15" fillId="4" borderId="1"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164" fontId="15" fillId="5" borderId="1" xfId="0" applyNumberFormat="1" applyFont="1" applyFill="1" applyBorder="1" applyAlignment="1">
      <alignment horizontal="center" vertical="center" wrapText="1"/>
    </xf>
    <xf numFmtId="164" fontId="15" fillId="6"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66" fontId="15" fillId="7"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0" fillId="0" borderId="3" xfId="0" applyFill="1" applyBorder="1" applyAlignment="1">
      <alignment horizontal="center"/>
    </xf>
    <xf numFmtId="0" fontId="12" fillId="0" borderId="3" xfId="0" applyNumberFormat="1" applyFont="1" applyFill="1" applyBorder="1" applyAlignment="1">
      <alignment horizontal="center"/>
    </xf>
    <xf numFmtId="0" fontId="2" fillId="0" borderId="3" xfId="0" applyNumberFormat="1" applyFont="1" applyFill="1" applyBorder="1" applyAlignment="1">
      <alignment horizontal="center"/>
    </xf>
    <xf numFmtId="167" fontId="6" fillId="0" borderId="3" xfId="0" applyNumberFormat="1" applyFont="1" applyFill="1" applyBorder="1" applyAlignment="1">
      <alignment horizontal="center"/>
    </xf>
    <xf numFmtId="165" fontId="0" fillId="0" borderId="3" xfId="0" applyNumberFormat="1" applyFill="1" applyBorder="1" applyAlignment="1">
      <alignment horizontal="center"/>
    </xf>
    <xf numFmtId="164" fontId="0" fillId="0" borderId="3" xfId="0" applyNumberFormat="1" applyFill="1" applyBorder="1" applyAlignment="1">
      <alignment horizontal="center"/>
    </xf>
    <xf numFmtId="166" fontId="0" fillId="0" borderId="3" xfId="0" applyNumberFormat="1" applyFill="1" applyBorder="1"/>
    <xf numFmtId="164" fontId="0" fillId="0" borderId="3" xfId="0" applyNumberFormat="1" applyFill="1" applyBorder="1"/>
    <xf numFmtId="0" fontId="0" fillId="0" borderId="3" xfId="0" applyFill="1" applyBorder="1"/>
    <xf numFmtId="0" fontId="12" fillId="0" borderId="3" xfId="0" applyFont="1" applyFill="1" applyBorder="1" applyAlignment="1">
      <alignment horizontal="center"/>
    </xf>
    <xf numFmtId="166" fontId="12" fillId="0" borderId="3" xfId="0" applyNumberFormat="1" applyFont="1" applyFill="1" applyBorder="1" applyAlignment="1">
      <alignment horizontal="center"/>
    </xf>
    <xf numFmtId="0" fontId="13" fillId="0" borderId="3" xfId="0" applyFont="1" applyFill="1" applyBorder="1" applyAlignment="1">
      <alignment horizontal="left"/>
    </xf>
    <xf numFmtId="0" fontId="13" fillId="0" borderId="3" xfId="0" applyFont="1" applyFill="1" applyBorder="1"/>
    <xf numFmtId="0" fontId="13" fillId="0" borderId="3" xfId="0" applyFont="1" applyFill="1" applyBorder="1" applyAlignment="1">
      <alignment horizontal="center"/>
    </xf>
    <xf numFmtId="0" fontId="13" fillId="0" borderId="3" xfId="0" applyNumberFormat="1" applyFont="1" applyFill="1" applyBorder="1" applyAlignment="1">
      <alignment horizontal="center"/>
    </xf>
    <xf numFmtId="14" fontId="0" fillId="0" borderId="3" xfId="0" applyNumberFormat="1" applyFill="1" applyBorder="1" applyAlignment="1">
      <alignment horizontal="center"/>
    </xf>
    <xf numFmtId="167" fontId="20" fillId="0" borderId="3" xfId="0" applyNumberFormat="1" applyFont="1" applyFill="1" applyBorder="1" applyAlignment="1">
      <alignment horizontal="center"/>
    </xf>
    <xf numFmtId="165" fontId="13" fillId="0" borderId="3" xfId="0" applyNumberFormat="1" applyFont="1" applyFill="1" applyBorder="1" applyAlignment="1">
      <alignment horizontal="center"/>
    </xf>
    <xf numFmtId="164" fontId="13" fillId="0" borderId="3" xfId="0" applyNumberFormat="1" applyFont="1" applyFill="1" applyBorder="1" applyAlignment="1">
      <alignment horizontal="center"/>
    </xf>
    <xf numFmtId="166" fontId="13" fillId="0" borderId="3" xfId="0" applyNumberFormat="1" applyFont="1" applyFill="1" applyBorder="1"/>
    <xf numFmtId="164" fontId="13" fillId="0" borderId="3" xfId="0" applyNumberFormat="1" applyFont="1" applyFill="1" applyBorder="1"/>
    <xf numFmtId="0" fontId="14" fillId="0" borderId="3" xfId="0" applyFont="1" applyFill="1" applyBorder="1" applyAlignment="1">
      <alignment horizontal="left"/>
    </xf>
    <xf numFmtId="0" fontId="14" fillId="0" borderId="3" xfId="0" applyFont="1" applyFill="1" applyBorder="1" applyAlignment="1">
      <alignment horizontal="center"/>
    </xf>
    <xf numFmtId="0" fontId="14" fillId="0" borderId="3" xfId="0" applyNumberFormat="1" applyFont="1" applyFill="1" applyBorder="1" applyAlignment="1">
      <alignment horizontal="center"/>
    </xf>
    <xf numFmtId="165" fontId="14" fillId="0" borderId="3" xfId="0" applyNumberFormat="1" applyFont="1" applyFill="1" applyBorder="1" applyAlignment="1">
      <alignment horizontal="center"/>
    </xf>
    <xf numFmtId="164" fontId="14" fillId="0" borderId="3" xfId="0" applyNumberFormat="1" applyFont="1" applyFill="1" applyBorder="1" applyAlignment="1">
      <alignment horizontal="center"/>
    </xf>
    <xf numFmtId="166" fontId="14" fillId="0" borderId="3" xfId="0" applyNumberFormat="1" applyFont="1" applyFill="1" applyBorder="1"/>
    <xf numFmtId="164" fontId="14" fillId="0" borderId="3" xfId="0" applyNumberFormat="1" applyFont="1" applyFill="1" applyBorder="1"/>
    <xf numFmtId="0" fontId="14" fillId="0" borderId="3" xfId="0" applyFont="1" applyFill="1" applyBorder="1"/>
    <xf numFmtId="0" fontId="16" fillId="0" borderId="3" xfId="0" applyNumberFormat="1" applyFont="1" applyFill="1" applyBorder="1" applyAlignment="1">
      <alignment horizontal="center"/>
    </xf>
    <xf numFmtId="0" fontId="16" fillId="0" borderId="3" xfId="0" applyFont="1" applyFill="1" applyBorder="1" applyAlignment="1">
      <alignment horizontal="center"/>
    </xf>
    <xf numFmtId="20" fontId="9" fillId="0" borderId="3" xfId="0" applyNumberFormat="1" applyFont="1" applyFill="1" applyBorder="1" applyAlignment="1">
      <alignment horizontal="center"/>
    </xf>
    <xf numFmtId="165" fontId="16" fillId="0" borderId="3" xfId="0" applyNumberFormat="1" applyFont="1" applyFill="1" applyBorder="1" applyAlignment="1">
      <alignment horizontal="center"/>
    </xf>
    <xf numFmtId="164" fontId="16" fillId="0" borderId="3" xfId="0" applyNumberFormat="1" applyFont="1" applyFill="1" applyBorder="1" applyAlignment="1">
      <alignment horizontal="center"/>
    </xf>
    <xf numFmtId="0" fontId="12" fillId="0" borderId="3" xfId="0" applyFont="1" applyFill="1" applyBorder="1" applyAlignment="1">
      <alignment horizontal="center" vertical="center"/>
    </xf>
    <xf numFmtId="164" fontId="12" fillId="0" borderId="3" xfId="0" applyNumberFormat="1" applyFont="1" applyFill="1" applyBorder="1" applyAlignment="1">
      <alignment horizontal="center"/>
    </xf>
    <xf numFmtId="166" fontId="12" fillId="0" borderId="3" xfId="0"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167" fontId="6" fillId="0" borderId="3" xfId="0" applyNumberFormat="1" applyFont="1" applyFill="1" applyBorder="1"/>
    <xf numFmtId="0" fontId="12" fillId="0" borderId="4" xfId="0" applyFont="1" applyFill="1" applyBorder="1" applyAlignment="1">
      <alignment horizontal="center" vertical="center"/>
    </xf>
    <xf numFmtId="166" fontId="12" fillId="0" borderId="4" xfId="0" applyNumberFormat="1" applyFont="1" applyFill="1" applyBorder="1" applyAlignment="1">
      <alignment horizontal="center" vertical="center" wrapText="1"/>
    </xf>
    <xf numFmtId="0" fontId="22" fillId="0" borderId="3" xfId="0" applyFont="1" applyFill="1" applyBorder="1"/>
    <xf numFmtId="0" fontId="21" fillId="0" borderId="5" xfId="0" applyFont="1" applyFill="1" applyBorder="1"/>
    <xf numFmtId="0" fontId="22" fillId="0" borderId="5" xfId="0" applyFont="1" applyFill="1" applyBorder="1" applyAlignment="1">
      <alignment horizontal="center" vertical="center"/>
    </xf>
    <xf numFmtId="0" fontId="22" fillId="0" borderId="5" xfId="0" applyNumberFormat="1" applyFont="1" applyFill="1" applyBorder="1" applyAlignment="1">
      <alignment horizontal="center" vertical="center"/>
    </xf>
    <xf numFmtId="20" fontId="21" fillId="0" borderId="5" xfId="0" applyNumberFormat="1" applyFont="1" applyFill="1" applyBorder="1" applyAlignment="1">
      <alignment horizontal="center"/>
    </xf>
    <xf numFmtId="0" fontId="23" fillId="0" borderId="5" xfId="0" applyNumberFormat="1" applyFont="1" applyFill="1" applyBorder="1" applyAlignment="1">
      <alignment horizontal="center"/>
    </xf>
    <xf numFmtId="167" fontId="22" fillId="0" borderId="5" xfId="0" applyNumberFormat="1" applyFont="1" applyFill="1" applyBorder="1" applyAlignment="1">
      <alignment horizontal="center" vertical="center"/>
    </xf>
    <xf numFmtId="165" fontId="22" fillId="0" borderId="5"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4" fontId="15" fillId="8" borderId="1" xfId="0" applyNumberFormat="1" applyFont="1" applyFill="1" applyBorder="1" applyAlignment="1">
      <alignment horizontal="center" vertical="center" wrapText="1"/>
    </xf>
    <xf numFmtId="0" fontId="11" fillId="0" borderId="3" xfId="0" applyFont="1" applyFill="1" applyBorder="1"/>
    <xf numFmtId="2" fontId="12" fillId="0" borderId="4" xfId="0" applyNumberFormat="1" applyFont="1" applyFill="1" applyBorder="1" applyAlignment="1">
      <alignment horizontal="center" vertical="center" wrapText="1"/>
    </xf>
    <xf numFmtId="0" fontId="21" fillId="0" borderId="0" xfId="0" applyFont="1" applyFill="1" applyBorder="1"/>
    <xf numFmtId="0" fontId="22" fillId="0" borderId="0" xfId="0" applyFont="1" applyFill="1" applyBorder="1" applyAlignment="1">
      <alignment horizontal="center" vertical="center"/>
    </xf>
    <xf numFmtId="0" fontId="22" fillId="0" borderId="0" xfId="0" applyNumberFormat="1" applyFont="1" applyFill="1" applyBorder="1" applyAlignment="1">
      <alignment horizontal="center" vertical="center"/>
    </xf>
    <xf numFmtId="20" fontId="21" fillId="0" borderId="0" xfId="0" applyNumberFormat="1" applyFont="1" applyFill="1" applyBorder="1" applyAlignment="1">
      <alignment horizontal="center"/>
    </xf>
    <xf numFmtId="0" fontId="23" fillId="0" borderId="0" xfId="0" applyNumberFormat="1" applyFont="1" applyFill="1" applyBorder="1" applyAlignment="1">
      <alignment horizontal="center"/>
    </xf>
    <xf numFmtId="167" fontId="22" fillId="0" borderId="0" xfId="0" applyNumberFormat="1" applyFont="1" applyFill="1" applyBorder="1" applyAlignment="1">
      <alignment horizontal="center" vertical="center"/>
    </xf>
    <xf numFmtId="165" fontId="22" fillId="0" borderId="0" xfId="0" applyNumberFormat="1" applyFont="1" applyFill="1" applyBorder="1" applyAlignment="1">
      <alignment horizontal="center" vertical="center"/>
    </xf>
    <xf numFmtId="164" fontId="22" fillId="0" borderId="0" xfId="0" applyNumberFormat="1" applyFont="1" applyFill="1" applyBorder="1" applyAlignment="1">
      <alignment horizontal="center" vertical="center"/>
    </xf>
    <xf numFmtId="164" fontId="25" fillId="9" borderId="0" xfId="0" applyNumberFormat="1" applyFont="1" applyFill="1" applyBorder="1"/>
    <xf numFmtId="164" fontId="27" fillId="9" borderId="0" xfId="0" applyNumberFormat="1" applyFont="1" applyFill="1" applyBorder="1"/>
    <xf numFmtId="164" fontId="28" fillId="9" borderId="0" xfId="0" applyNumberFormat="1" applyFont="1" applyFill="1" applyBorder="1"/>
    <xf numFmtId="166" fontId="26" fillId="9" borderId="0" xfId="0" applyNumberFormat="1" applyFont="1" applyFill="1" applyBorder="1"/>
    <xf numFmtId="166" fontId="29" fillId="9" borderId="0" xfId="0" applyNumberFormat="1" applyFont="1" applyFill="1" applyBorder="1"/>
    <xf numFmtId="0" fontId="24" fillId="9" borderId="0" xfId="0" applyFont="1" applyFill="1" applyBorder="1"/>
    <xf numFmtId="0" fontId="26" fillId="9" borderId="0" xfId="0" applyFont="1" applyFill="1" applyBorder="1"/>
    <xf numFmtId="166" fontId="0" fillId="0" borderId="2" xfId="0" applyNumberFormat="1" applyBorder="1"/>
    <xf numFmtId="166" fontId="0" fillId="0" borderId="2" xfId="0" applyNumberFormat="1" applyBorder="1" applyAlignment="1">
      <alignment horizontal="center"/>
    </xf>
    <xf numFmtId="0" fontId="0" fillId="0" borderId="0" xfId="0" applyFont="1"/>
    <xf numFmtId="164" fontId="28" fillId="10" borderId="0" xfId="0" applyNumberFormat="1" applyFont="1" applyFill="1" applyBorder="1"/>
    <xf numFmtId="0" fontId="30" fillId="0" borderId="0" xfId="0" applyFont="1"/>
    <xf numFmtId="0" fontId="30" fillId="0" borderId="0" xfId="0" applyFont="1" applyAlignment="1">
      <alignment wrapText="1"/>
    </xf>
    <xf numFmtId="2" fontId="0" fillId="0" borderId="2" xfId="0" applyNumberFormat="1" applyBorder="1" applyAlignment="1">
      <alignment horizontal="center"/>
    </xf>
    <xf numFmtId="0" fontId="21" fillId="0" borderId="7" xfId="0" applyFont="1" applyFill="1" applyBorder="1"/>
    <xf numFmtId="0" fontId="14" fillId="0" borderId="5" xfId="0" applyFont="1" applyFill="1" applyBorder="1"/>
    <xf numFmtId="164" fontId="26" fillId="9" borderId="0" xfId="0" applyNumberFormat="1" applyFont="1" applyFill="1" applyBorder="1"/>
    <xf numFmtId="164" fontId="26" fillId="10" borderId="0" xfId="0" applyNumberFormat="1" applyFont="1" applyFill="1" applyBorder="1"/>
    <xf numFmtId="0" fontId="34" fillId="0" borderId="0" xfId="0" applyFont="1"/>
    <xf numFmtId="0" fontId="21" fillId="0" borderId="0" xfId="0" applyFont="1"/>
    <xf numFmtId="0" fontId="21" fillId="0" borderId="0" xfId="0" applyFont="1" applyFill="1"/>
    <xf numFmtId="166" fontId="7" fillId="0" borderId="2" xfId="0" applyNumberFormat="1" applyFont="1" applyFill="1" applyBorder="1" applyAlignment="1">
      <alignment horizontal="center" vertical="center"/>
    </xf>
    <xf numFmtId="14" fontId="0" fillId="0" borderId="0" xfId="0" applyNumberFormat="1"/>
    <xf numFmtId="0" fontId="36" fillId="0" borderId="0" xfId="0" applyFont="1" applyFill="1" applyAlignment="1">
      <alignment horizontal="center"/>
    </xf>
    <xf numFmtId="15" fontId="36" fillId="0" borderId="0" xfId="0" applyNumberFormat="1" applyFont="1" applyFill="1" applyAlignment="1">
      <alignment horizontal="center"/>
    </xf>
    <xf numFmtId="0" fontId="31" fillId="0" borderId="0" xfId="125"/>
    <xf numFmtId="0" fontId="21" fillId="0" borderId="0" xfId="0" applyFont="1" applyAlignment="1">
      <alignment horizontal="right"/>
    </xf>
    <xf numFmtId="0" fontId="39" fillId="0" borderId="0" xfId="125" applyFont="1"/>
    <xf numFmtId="0" fontId="40" fillId="0" borderId="0" xfId="0" applyNumberFormat="1" applyFont="1" applyAlignment="1">
      <alignment horizontal="left"/>
    </xf>
    <xf numFmtId="0" fontId="1" fillId="0" borderId="3" xfId="0" quotePrefix="1" applyFont="1" applyFill="1" applyBorder="1" applyAlignment="1">
      <alignment horizontal="left"/>
    </xf>
    <xf numFmtId="1" fontId="41" fillId="0" borderId="3" xfId="0" quotePrefix="1" applyNumberFormat="1" applyFont="1" applyFill="1" applyBorder="1" applyAlignment="1">
      <alignment horizontal="left"/>
    </xf>
    <xf numFmtId="0" fontId="42" fillId="0" borderId="0" xfId="0" applyFont="1"/>
    <xf numFmtId="0" fontId="43" fillId="0" borderId="0" xfId="125" applyFont="1"/>
    <xf numFmtId="0" fontId="42" fillId="0" borderId="0" xfId="125" applyFont="1"/>
    <xf numFmtId="164" fontId="46" fillId="9" borderId="0" xfId="0" applyNumberFormat="1" applyFont="1" applyFill="1" applyBorder="1"/>
    <xf numFmtId="164" fontId="46" fillId="9" borderId="0" xfId="0" applyNumberFormat="1" applyFont="1" applyFill="1" applyBorder="1" applyAlignment="1">
      <alignment wrapText="1"/>
    </xf>
    <xf numFmtId="0" fontId="0" fillId="0" borderId="0" xfId="0" applyFont="1" applyAlignment="1">
      <alignment horizontal="center"/>
    </xf>
    <xf numFmtId="0" fontId="0" fillId="0" borderId="0" xfId="0" applyFill="1" applyAlignment="1">
      <alignment horizontal="left"/>
    </xf>
    <xf numFmtId="0" fontId="0" fillId="0" borderId="0" xfId="0" applyFill="1" applyAlignment="1">
      <alignment horizontal="center"/>
    </xf>
    <xf numFmtId="167" fontId="0" fillId="0" borderId="0" xfId="0" applyNumberFormat="1" applyFill="1" applyAlignment="1">
      <alignment horizontal="center"/>
    </xf>
    <xf numFmtId="164" fontId="0" fillId="0" borderId="0" xfId="0" applyNumberFormat="1" applyAlignment="1">
      <alignment horizontal="right"/>
    </xf>
    <xf numFmtId="0" fontId="0" fillId="0" borderId="0" xfId="0" applyFill="1"/>
    <xf numFmtId="0" fontId="14" fillId="0" borderId="0" xfId="0" applyFont="1" applyFill="1" applyAlignment="1">
      <alignment horizontal="center"/>
    </xf>
    <xf numFmtId="164" fontId="0" fillId="0" borderId="0" xfId="0" applyNumberFormat="1" applyFill="1" applyAlignment="1">
      <alignment horizontal="center"/>
    </xf>
    <xf numFmtId="167" fontId="14" fillId="0" borderId="0" xfId="0" applyNumberFormat="1" applyFont="1" applyFill="1" applyAlignment="1">
      <alignment horizontal="center"/>
    </xf>
    <xf numFmtId="0" fontId="37" fillId="0" borderId="0" xfId="0" applyFont="1" applyFill="1" applyAlignment="1">
      <alignment horizontal="center"/>
    </xf>
    <xf numFmtId="0" fontId="38" fillId="0" borderId="0" xfId="0" applyFont="1" applyFill="1" applyAlignment="1">
      <alignment horizontal="center"/>
    </xf>
    <xf numFmtId="0" fontId="13" fillId="0" borderId="0" xfId="0" applyFont="1" applyFill="1" applyAlignment="1">
      <alignment horizontal="center"/>
    </xf>
    <xf numFmtId="168" fontId="0" fillId="0" borderId="0" xfId="0" applyNumberFormat="1" applyFill="1" applyAlignment="1">
      <alignment horizontal="center"/>
    </xf>
    <xf numFmtId="0" fontId="38" fillId="0" borderId="0" xfId="0" applyFont="1" applyFill="1"/>
    <xf numFmtId="0" fontId="11" fillId="0" borderId="0" xfId="0" applyFont="1" applyFill="1" applyAlignment="1">
      <alignment horizontal="left"/>
    </xf>
    <xf numFmtId="0" fontId="12" fillId="0" borderId="0" xfId="0" applyNumberFormat="1" applyFont="1" applyFill="1" applyAlignment="1">
      <alignment horizontal="center"/>
    </xf>
    <xf numFmtId="0" fontId="13" fillId="0" borderId="0" xfId="0" applyFont="1" applyFill="1" applyAlignment="1">
      <alignment horizontal="left"/>
    </xf>
    <xf numFmtId="167" fontId="13" fillId="0" borderId="0" xfId="0" applyNumberFormat="1" applyFont="1" applyFill="1" applyAlignment="1">
      <alignment horizontal="center"/>
    </xf>
    <xf numFmtId="0" fontId="13" fillId="0" borderId="0" xfId="0" applyNumberFormat="1" applyFont="1" applyFill="1" applyAlignment="1">
      <alignment horizontal="center"/>
    </xf>
    <xf numFmtId="168" fontId="13" fillId="0" borderId="0" xfId="0" applyNumberFormat="1" applyFont="1" applyFill="1" applyAlignment="1">
      <alignment horizontal="center"/>
    </xf>
    <xf numFmtId="0" fontId="13" fillId="0" borderId="0" xfId="0" applyFont="1" applyFill="1"/>
    <xf numFmtId="0" fontId="14" fillId="0" borderId="0" xfId="0" applyFont="1" applyFill="1" applyAlignment="1">
      <alignment horizontal="left"/>
    </xf>
    <xf numFmtId="0" fontId="14" fillId="0" borderId="0" xfId="0" applyNumberFormat="1" applyFont="1" applyFill="1" applyAlignment="1">
      <alignment horizontal="center"/>
    </xf>
    <xf numFmtId="168" fontId="14" fillId="0" borderId="0" xfId="0" applyNumberFormat="1" applyFont="1" applyFill="1" applyAlignment="1">
      <alignment horizontal="center"/>
    </xf>
    <xf numFmtId="0" fontId="14" fillId="0" borderId="0" xfId="0" applyFont="1" applyFill="1"/>
    <xf numFmtId="0" fontId="16" fillId="0" borderId="0" xfId="0" applyFont="1" applyFill="1" applyAlignment="1">
      <alignment horizontal="center" vertical="center" wrapText="1"/>
    </xf>
    <xf numFmtId="167"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Alignment="1">
      <alignment horizontal="center" vertical="center"/>
    </xf>
    <xf numFmtId="164" fontId="16" fillId="0" borderId="0" xfId="0" applyNumberFormat="1" applyFont="1" applyFill="1" applyAlignment="1">
      <alignment horizontal="center" vertical="center"/>
    </xf>
    <xf numFmtId="0" fontId="16" fillId="0" borderId="0" xfId="0" quotePrefix="1" applyFont="1" applyFill="1" applyBorder="1" applyAlignment="1">
      <alignment horizontal="center" vertical="center" wrapText="1"/>
    </xf>
    <xf numFmtId="0" fontId="15" fillId="0" borderId="0" xfId="0" applyFont="1" applyFill="1" applyAlignment="1">
      <alignment horizontal="center" vertical="center" wrapText="1"/>
    </xf>
    <xf numFmtId="167" fontId="15" fillId="0" borderId="0" xfId="0" applyNumberFormat="1" applyFont="1" applyFill="1" applyAlignment="1">
      <alignment horizontal="center" vertical="center" wrapText="1"/>
    </xf>
    <xf numFmtId="0" fontId="15" fillId="0" borderId="0" xfId="0" applyNumberFormat="1" applyFont="1" applyFill="1" applyAlignment="1">
      <alignment horizontal="center" vertical="center" wrapText="1"/>
    </xf>
    <xf numFmtId="168" fontId="15" fillId="0" borderId="0" xfId="0" applyNumberFormat="1" applyFont="1" applyFill="1" applyAlignment="1">
      <alignment horizontal="center" vertical="center" wrapText="1"/>
    </xf>
    <xf numFmtId="0" fontId="48" fillId="0" borderId="0" xfId="0" applyFont="1" applyFill="1" applyAlignment="1">
      <alignment horizontal="center" vertical="center" wrapText="1"/>
    </xf>
    <xf numFmtId="0" fontId="19" fillId="0" borderId="0" xfId="0" applyFont="1" applyFill="1" applyAlignment="1">
      <alignment horizontal="center"/>
    </xf>
    <xf numFmtId="0" fontId="49" fillId="0" borderId="0" xfId="0" applyFont="1" applyAlignment="1">
      <alignment horizontal="center"/>
    </xf>
    <xf numFmtId="0" fontId="17" fillId="0" borderId="0" xfId="0" applyFont="1" applyFill="1" applyAlignment="1">
      <alignment horizontal="center"/>
    </xf>
    <xf numFmtId="1" fontId="19" fillId="0" borderId="0" xfId="0" applyNumberFormat="1" applyFont="1" applyFill="1" applyAlignment="1">
      <alignment horizontal="center"/>
    </xf>
    <xf numFmtId="169" fontId="0" fillId="0" borderId="0" xfId="0" applyNumberFormat="1" applyAlignment="1">
      <alignment horizontal="center"/>
    </xf>
    <xf numFmtId="0" fontId="49" fillId="0" borderId="0" xfId="0" applyFont="1"/>
    <xf numFmtId="0" fontId="50" fillId="0" borderId="0" xfId="0" quotePrefix="1" applyFont="1" applyFill="1" applyAlignment="1">
      <alignment horizontal="center"/>
    </xf>
    <xf numFmtId="0" fontId="19" fillId="0" borderId="0" xfId="0" applyFont="1" applyFill="1"/>
    <xf numFmtId="0" fontId="53" fillId="0" borderId="0" xfId="0" applyFont="1" applyFill="1" applyAlignment="1">
      <alignment horizontal="center"/>
    </xf>
    <xf numFmtId="0" fontId="47" fillId="0" borderId="0" xfId="0" applyFont="1"/>
    <xf numFmtId="20" fontId="0" fillId="0" borderId="0" xfId="0" applyNumberFormat="1"/>
    <xf numFmtId="20" fontId="47" fillId="0" borderId="0" xfId="0" applyNumberFormat="1" applyFont="1"/>
    <xf numFmtId="49" fontId="19" fillId="0" borderId="0" xfId="0" applyNumberFormat="1" applyFont="1" applyFill="1" applyAlignment="1">
      <alignment horizontal="center"/>
    </xf>
    <xf numFmtId="0" fontId="54" fillId="0" borderId="0" xfId="0" applyFont="1" applyFill="1" applyAlignment="1">
      <alignment horizontal="center"/>
    </xf>
    <xf numFmtId="1" fontId="53" fillId="0" borderId="0" xfId="0" applyNumberFormat="1" applyFont="1" applyFill="1" applyAlignment="1">
      <alignment horizontal="center"/>
    </xf>
    <xf numFmtId="0" fontId="57" fillId="0" borderId="0" xfId="0" applyFont="1"/>
    <xf numFmtId="0" fontId="57" fillId="11" borderId="0" xfId="0" applyFont="1" applyFill="1" applyAlignment="1">
      <alignment horizontal="right"/>
    </xf>
    <xf numFmtId="20" fontId="57" fillId="0" borderId="0" xfId="0" applyNumberFormat="1" applyFont="1"/>
    <xf numFmtId="0" fontId="38" fillId="0" borderId="0" xfId="0" applyFont="1" applyFill="1" applyAlignment="1">
      <alignment horizontal="left"/>
    </xf>
    <xf numFmtId="0" fontId="16" fillId="0" borderId="0" xfId="0" applyFont="1" applyFill="1" applyAlignment="1">
      <alignment horizontal="left" vertical="center" wrapText="1"/>
    </xf>
    <xf numFmtId="0" fontId="48" fillId="0" borderId="0" xfId="0" applyFont="1" applyFill="1" applyAlignment="1">
      <alignment horizontal="left" vertical="center" wrapText="1"/>
    </xf>
    <xf numFmtId="0" fontId="0" fillId="0" borderId="0" xfId="0" applyAlignment="1">
      <alignment horizontal="left"/>
    </xf>
    <xf numFmtId="0" fontId="47" fillId="0" borderId="0" xfId="0" applyFont="1" applyFill="1"/>
    <xf numFmtId="0" fontId="58" fillId="0" borderId="0" xfId="0" applyFont="1" applyFill="1" applyAlignment="1">
      <alignment horizontal="center"/>
    </xf>
    <xf numFmtId="0" fontId="53" fillId="0" borderId="0" xfId="0" applyNumberFormat="1" applyFont="1" applyFill="1" applyAlignment="1">
      <alignment horizontal="center"/>
    </xf>
    <xf numFmtId="0" fontId="59" fillId="0" borderId="3" xfId="0" applyFont="1" applyFill="1" applyBorder="1" applyAlignment="1">
      <alignment horizontal="left"/>
    </xf>
    <xf numFmtId="0" fontId="12" fillId="0" borderId="0" xfId="0" applyFont="1" applyFill="1" applyAlignment="1">
      <alignment horizontal="center"/>
    </xf>
    <xf numFmtId="20" fontId="0" fillId="0" borderId="0" xfId="0" applyNumberFormat="1" applyFont="1"/>
    <xf numFmtId="0" fontId="60" fillId="0" borderId="0" xfId="0" applyFont="1" applyFill="1" applyAlignment="1">
      <alignment horizontal="center"/>
    </xf>
    <xf numFmtId="0" fontId="54" fillId="0" borderId="0" xfId="0" applyFont="1" applyFill="1" applyAlignment="1">
      <alignment horizontal="right"/>
    </xf>
    <xf numFmtId="0" fontId="61" fillId="0" borderId="0" xfId="0" applyFont="1" applyFill="1" applyAlignment="1">
      <alignment horizontal="center"/>
    </xf>
    <xf numFmtId="14" fontId="47" fillId="0" borderId="0" xfId="0" applyNumberFormat="1" applyFont="1"/>
    <xf numFmtId="0" fontId="47" fillId="0" borderId="0" xfId="0" applyFont="1" applyAlignment="1">
      <alignment horizontal="right"/>
    </xf>
    <xf numFmtId="0" fontId="54" fillId="0" borderId="0" xfId="0" applyFont="1" applyFill="1" applyAlignment="1">
      <alignment horizontal="left"/>
    </xf>
    <xf numFmtId="0" fontId="33" fillId="0" borderId="0" xfId="0" applyFont="1" applyFill="1" applyAlignment="1">
      <alignment horizontal="left"/>
    </xf>
    <xf numFmtId="0" fontId="0" fillId="0" borderId="0" xfId="0" applyFont="1" applyFill="1" applyAlignment="1">
      <alignment horizontal="center"/>
    </xf>
    <xf numFmtId="1" fontId="0" fillId="0" borderId="2" xfId="0" applyNumberFormat="1" applyFont="1" applyBorder="1" applyAlignment="1">
      <alignment horizontal="center"/>
    </xf>
    <xf numFmtId="1" fontId="0" fillId="0" borderId="3" xfId="0" applyNumberFormat="1" applyFill="1" applyBorder="1"/>
    <xf numFmtId="1" fontId="13" fillId="0" borderId="3" xfId="0" applyNumberFormat="1" applyFont="1" applyFill="1" applyBorder="1"/>
    <xf numFmtId="1" fontId="14" fillId="0" borderId="3" xfId="0" applyNumberFormat="1" applyFont="1" applyFill="1" applyBorder="1"/>
    <xf numFmtId="1" fontId="21" fillId="0" borderId="5" xfId="0" applyNumberFormat="1" applyFont="1" applyFill="1" applyBorder="1"/>
    <xf numFmtId="1" fontId="21" fillId="0" borderId="0" xfId="0" applyNumberFormat="1" applyFont="1" applyFill="1" applyBorder="1"/>
    <xf numFmtId="1" fontId="15" fillId="0" borderId="1"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xf>
    <xf numFmtId="0" fontId="53" fillId="0" borderId="0" xfId="0" applyFont="1" applyFill="1" applyAlignment="1">
      <alignment horizontal="left"/>
    </xf>
    <xf numFmtId="167" fontId="54" fillId="0" borderId="0" xfId="0" applyNumberFormat="1" applyFont="1" applyFill="1" applyAlignment="1">
      <alignment horizontal="center"/>
    </xf>
    <xf numFmtId="1" fontId="54" fillId="0" borderId="0" xfId="0" applyNumberFormat="1" applyFont="1"/>
    <xf numFmtId="14" fontId="1" fillId="0" borderId="2" xfId="0" applyNumberFormat="1" applyFont="1" applyFill="1" applyBorder="1" applyAlignment="1">
      <alignment horizontal="center"/>
    </xf>
    <xf numFmtId="166" fontId="10" fillId="0" borderId="2" xfId="0" applyNumberFormat="1" applyFont="1" applyFill="1" applyBorder="1" applyAlignment="1">
      <alignment horizontal="center"/>
    </xf>
    <xf numFmtId="49" fontId="62" fillId="0" borderId="5" xfId="0" applyNumberFormat="1" applyFont="1" applyFill="1" applyBorder="1"/>
    <xf numFmtId="0" fontId="63" fillId="0" borderId="5" xfId="0" applyFont="1" applyFill="1" applyBorder="1" applyAlignment="1">
      <alignment horizontal="center" vertical="center"/>
    </xf>
    <xf numFmtId="164" fontId="64" fillId="9" borderId="6" xfId="0" applyNumberFormat="1" applyFont="1" applyFill="1" applyBorder="1"/>
    <xf numFmtId="164" fontId="65" fillId="9" borderId="8" xfId="0" applyNumberFormat="1" applyFont="1" applyFill="1" applyBorder="1"/>
    <xf numFmtId="164" fontId="66" fillId="9" borderId="8" xfId="0" applyNumberFormat="1" applyFont="1" applyFill="1" applyBorder="1"/>
    <xf numFmtId="164" fontId="67" fillId="9" borderId="8" xfId="0" applyNumberFormat="1" applyFont="1" applyFill="1" applyBorder="1"/>
    <xf numFmtId="164" fontId="68" fillId="9" borderId="8" xfId="0" applyNumberFormat="1" applyFont="1" applyFill="1" applyBorder="1"/>
    <xf numFmtId="2" fontId="69" fillId="9" borderId="8" xfId="0" applyNumberFormat="1" applyFont="1" applyFill="1" applyBorder="1"/>
    <xf numFmtId="2" fontId="65" fillId="9" borderId="8" xfId="0" applyNumberFormat="1" applyFont="1" applyFill="1" applyBorder="1"/>
    <xf numFmtId="2" fontId="70" fillId="9" borderId="8" xfId="0" applyNumberFormat="1" applyFont="1" applyFill="1" applyBorder="1"/>
    <xf numFmtId="0" fontId="71" fillId="0" borderId="1" xfId="0" applyFont="1" applyBorder="1" applyAlignment="1">
      <alignment horizontal="center" vertical="center"/>
    </xf>
    <xf numFmtId="0" fontId="62" fillId="0" borderId="0" xfId="0" applyFont="1" applyFill="1" applyBorder="1"/>
    <xf numFmtId="164" fontId="72" fillId="12" borderId="9" xfId="0" applyNumberFormat="1" applyFont="1" applyFill="1" applyBorder="1"/>
    <xf numFmtId="164" fontId="73" fillId="12" borderId="9" xfId="0" applyNumberFormat="1" applyFont="1" applyFill="1" applyBorder="1"/>
    <xf numFmtId="164" fontId="74" fillId="12" borderId="9" xfId="0" applyNumberFormat="1" applyFont="1" applyFill="1" applyBorder="1"/>
    <xf numFmtId="164" fontId="75" fillId="12" borderId="9" xfId="0" applyNumberFormat="1" applyFont="1" applyFill="1" applyBorder="1"/>
    <xf numFmtId="166" fontId="76" fillId="12" borderId="9" xfId="0" applyNumberFormat="1" applyFont="1" applyFill="1" applyBorder="1"/>
    <xf numFmtId="166" fontId="77" fillId="12" borderId="9" xfId="0" applyNumberFormat="1" applyFont="1" applyFill="1" applyBorder="1"/>
    <xf numFmtId="0" fontId="78" fillId="12" borderId="9" xfId="0" applyFont="1" applyFill="1" applyBorder="1"/>
    <xf numFmtId="0" fontId="77" fillId="12" borderId="9" xfId="0" applyFont="1" applyFill="1" applyBorder="1"/>
    <xf numFmtId="2" fontId="65" fillId="0" borderId="0" xfId="0" applyNumberFormat="1" applyFont="1" applyFill="1" applyBorder="1"/>
    <xf numFmtId="0" fontId="18" fillId="0" borderId="1" xfId="0" applyFon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64" fontId="18" fillId="2" borderId="1" xfId="0" applyNumberFormat="1" applyFont="1" applyFill="1" applyBorder="1" applyAlignment="1">
      <alignment horizontal="center" vertical="center" wrapText="1"/>
    </xf>
    <xf numFmtId="164" fontId="18" fillId="5" borderId="1" xfId="0" applyNumberFormat="1" applyFont="1" applyFill="1" applyBorder="1" applyAlignment="1">
      <alignment horizontal="center" vertical="center" wrapText="1"/>
    </xf>
    <xf numFmtId="164" fontId="18" fillId="6" borderId="1" xfId="0" applyNumberFormat="1" applyFont="1" applyFill="1" applyBorder="1" applyAlignment="1">
      <alignment horizontal="center" vertical="center" wrapText="1"/>
    </xf>
    <xf numFmtId="2" fontId="18" fillId="7" borderId="1" xfId="0" applyNumberFormat="1" applyFont="1" applyFill="1" applyBorder="1" applyAlignment="1">
      <alignment horizontal="center" vertical="center" wrapText="1"/>
    </xf>
    <xf numFmtId="2" fontId="18" fillId="8" borderId="1" xfId="0" applyNumberFormat="1" applyFont="1" applyFill="1" applyBorder="1" applyAlignment="1">
      <alignment horizontal="center" vertical="center" wrapText="1"/>
    </xf>
    <xf numFmtId="164" fontId="71" fillId="0" borderId="1" xfId="0" applyNumberFormat="1" applyFont="1" applyBorder="1" applyAlignment="1">
      <alignment horizontal="center" vertical="center" wrapText="1"/>
    </xf>
    <xf numFmtId="49" fontId="60" fillId="0" borderId="10" xfId="0" applyNumberFormat="1" applyFont="1" applyFill="1" applyBorder="1" applyAlignment="1">
      <alignment horizontal="center" vertical="center"/>
    </xf>
    <xf numFmtId="166" fontId="17" fillId="0" borderId="10" xfId="0" applyNumberFormat="1" applyFont="1" applyFill="1" applyBorder="1" applyAlignment="1">
      <alignment horizontal="center"/>
    </xf>
    <xf numFmtId="166" fontId="60" fillId="0" borderId="10" xfId="0" applyNumberFormat="1" applyFont="1" applyFill="1" applyBorder="1" applyAlignment="1">
      <alignment horizontal="center" vertical="center" wrapText="1"/>
    </xf>
    <xf numFmtId="49" fontId="18" fillId="3" borderId="1" xfId="0" applyNumberFormat="1" applyFont="1" applyFill="1" applyBorder="1" applyAlignment="1">
      <alignment horizontal="center" vertical="center"/>
    </xf>
    <xf numFmtId="2" fontId="18" fillId="3" borderId="1" xfId="0" applyNumberFormat="1" applyFont="1" applyFill="1" applyBorder="1" applyAlignment="1">
      <alignment horizontal="center" vertical="center"/>
    </xf>
    <xf numFmtId="166" fontId="18" fillId="3" borderId="1" xfId="0" applyNumberFormat="1" applyFont="1" applyFill="1" applyBorder="1" applyAlignment="1">
      <alignment horizontal="center" vertical="center"/>
    </xf>
    <xf numFmtId="166" fontId="18" fillId="3" borderId="1" xfId="0" applyNumberFormat="1" applyFont="1" applyFill="1" applyBorder="1"/>
    <xf numFmtId="49" fontId="18" fillId="6" borderId="1" xfId="0" applyNumberFormat="1" applyFont="1" applyFill="1" applyBorder="1" applyAlignment="1">
      <alignment horizontal="center" vertical="center"/>
    </xf>
    <xf numFmtId="2" fontId="18" fillId="6" borderId="1" xfId="0" applyNumberFormat="1" applyFont="1" applyFill="1" applyBorder="1" applyAlignment="1">
      <alignment horizontal="center" vertical="center"/>
    </xf>
    <xf numFmtId="166" fontId="18" fillId="6" borderId="1" xfId="0" applyNumberFormat="1" applyFont="1" applyFill="1" applyBorder="1" applyAlignment="1">
      <alignment horizontal="center" vertical="center"/>
    </xf>
    <xf numFmtId="166" fontId="18" fillId="6" borderId="1" xfId="0" applyNumberFormat="1" applyFont="1" applyFill="1" applyBorder="1"/>
    <xf numFmtId="164" fontId="18" fillId="2" borderId="1" xfId="0" applyNumberFormat="1" applyFont="1" applyFill="1" applyBorder="1" applyAlignment="1">
      <alignment horizontal="center" vertical="center"/>
    </xf>
    <xf numFmtId="166" fontId="18" fillId="2" borderId="1" xfId="0" applyNumberFormat="1" applyFont="1" applyFill="1" applyBorder="1" applyAlignment="1">
      <alignment horizontal="center" vertical="center"/>
    </xf>
    <xf numFmtId="10" fontId="18" fillId="2" borderId="1" xfId="0" applyNumberFormat="1" applyFont="1" applyFill="1" applyBorder="1" applyAlignment="1">
      <alignment horizontal="center" vertical="center"/>
    </xf>
    <xf numFmtId="10" fontId="18" fillId="2" borderId="1" xfId="0" applyNumberFormat="1" applyFont="1" applyFill="1" applyBorder="1"/>
    <xf numFmtId="49" fontId="60" fillId="0" borderId="5" xfId="0" applyNumberFormat="1" applyFont="1" applyFill="1" applyBorder="1"/>
    <xf numFmtId="0" fontId="79" fillId="0" borderId="5" xfId="0" applyFont="1" applyFill="1" applyBorder="1" applyAlignment="1">
      <alignment horizontal="center" vertical="center"/>
    </xf>
    <xf numFmtId="170" fontId="79" fillId="0" borderId="5" xfId="0" applyNumberFormat="1" applyFont="1" applyFill="1" applyBorder="1" applyAlignment="1">
      <alignment horizontal="center" vertical="center"/>
    </xf>
    <xf numFmtId="164" fontId="80" fillId="9" borderId="6" xfId="0" applyNumberFormat="1" applyFont="1" applyFill="1" applyBorder="1"/>
    <xf numFmtId="164" fontId="71" fillId="9" borderId="8" xfId="0" applyNumberFormat="1" applyFont="1" applyFill="1" applyBorder="1"/>
    <xf numFmtId="164" fontId="81" fillId="9" borderId="8" xfId="0" applyNumberFormat="1" applyFont="1" applyFill="1" applyBorder="1"/>
    <xf numFmtId="164" fontId="82" fillId="9" borderId="8" xfId="0" applyNumberFormat="1" applyFont="1" applyFill="1" applyBorder="1"/>
    <xf numFmtId="164" fontId="83" fillId="9" borderId="8" xfId="0" applyNumberFormat="1" applyFont="1" applyFill="1" applyBorder="1"/>
    <xf numFmtId="2" fontId="84" fillId="9" borderId="8" xfId="0" applyNumberFormat="1" applyFont="1" applyFill="1" applyBorder="1"/>
    <xf numFmtId="2" fontId="71" fillId="9" borderId="8" xfId="0" applyNumberFormat="1" applyFont="1" applyFill="1" applyBorder="1"/>
    <xf numFmtId="2" fontId="85" fillId="9" borderId="8" xfId="0" applyNumberFormat="1" applyFont="1" applyFill="1" applyBorder="1"/>
    <xf numFmtId="164" fontId="79" fillId="0" borderId="0" xfId="0" applyNumberFormat="1" applyFont="1" applyFill="1" applyBorder="1" applyAlignment="1">
      <alignment horizontal="center" vertical="center"/>
    </xf>
    <xf numFmtId="0" fontId="79" fillId="0" borderId="0" xfId="0" applyFont="1" applyFill="1" applyBorder="1" applyAlignment="1">
      <alignment horizontal="center" vertical="center"/>
    </xf>
    <xf numFmtId="170" fontId="79" fillId="0" borderId="0" xfId="0" applyNumberFormat="1" applyFont="1" applyFill="1" applyBorder="1" applyAlignment="1">
      <alignment horizontal="center" vertical="center"/>
    </xf>
    <xf numFmtId="164" fontId="80" fillId="9" borderId="9" xfId="0" applyNumberFormat="1" applyFont="1" applyFill="1" applyBorder="1"/>
    <xf numFmtId="164" fontId="81" fillId="9" borderId="9" xfId="0" applyNumberFormat="1" applyFont="1" applyFill="1" applyBorder="1"/>
    <xf numFmtId="164" fontId="82" fillId="9" borderId="9" xfId="0" applyNumberFormat="1" applyFont="1" applyFill="1" applyBorder="1"/>
    <xf numFmtId="164" fontId="82" fillId="10" borderId="9" xfId="0" applyNumberFormat="1" applyFont="1" applyFill="1" applyBorder="1"/>
    <xf numFmtId="164" fontId="83" fillId="9" borderId="9" xfId="0" applyNumberFormat="1" applyFont="1" applyFill="1" applyBorder="1"/>
    <xf numFmtId="166" fontId="84" fillId="9" borderId="9" xfId="0" applyNumberFormat="1" applyFont="1" applyFill="1" applyBorder="1"/>
    <xf numFmtId="166" fontId="71" fillId="9" borderId="9" xfId="0" applyNumberFormat="1" applyFont="1" applyFill="1" applyBorder="1"/>
    <xf numFmtId="0" fontId="85" fillId="9" borderId="9" xfId="0" applyFont="1" applyFill="1" applyBorder="1"/>
    <xf numFmtId="0" fontId="71" fillId="9" borderId="9" xfId="0" applyFont="1" applyFill="1" applyBorder="1"/>
    <xf numFmtId="0" fontId="60" fillId="0" borderId="0" xfId="0" applyFont="1" applyFill="1" applyBorder="1"/>
    <xf numFmtId="170" fontId="18" fillId="0" borderId="1" xfId="0" applyNumberFormat="1" applyFont="1" applyFill="1" applyBorder="1" applyAlignment="1">
      <alignment horizontal="center" vertical="center" wrapText="1"/>
    </xf>
    <xf numFmtId="0" fontId="61" fillId="0" borderId="1" xfId="0" applyFont="1" applyFill="1" applyBorder="1" applyAlignment="1">
      <alignment horizontal="center" vertical="center"/>
    </xf>
    <xf numFmtId="170" fontId="61" fillId="0" borderId="1" xfId="0" applyNumberFormat="1" applyFont="1" applyFill="1" applyBorder="1" applyAlignment="1">
      <alignment horizontal="center" vertical="center"/>
    </xf>
    <xf numFmtId="0" fontId="60" fillId="0" borderId="0" xfId="0" applyFont="1"/>
    <xf numFmtId="166" fontId="18" fillId="3" borderId="1" xfId="0" applyNumberFormat="1" applyFont="1" applyFill="1" applyBorder="1" applyAlignment="1">
      <alignment horizontal="center" vertical="center" wrapText="1"/>
    </xf>
    <xf numFmtId="170" fontId="18" fillId="3" borderId="1" xfId="0" applyNumberFormat="1" applyFont="1" applyFill="1" applyBorder="1" applyAlignment="1">
      <alignment horizontal="center" vertical="center" wrapText="1"/>
    </xf>
    <xf numFmtId="166" fontId="18" fillId="6" borderId="1" xfId="0" applyNumberFormat="1" applyFont="1" applyFill="1" applyBorder="1" applyAlignment="1">
      <alignment horizontal="center" vertical="center" wrapText="1"/>
    </xf>
    <xf numFmtId="170" fontId="18" fillId="6" borderId="1" xfId="0" applyNumberFormat="1" applyFont="1" applyFill="1" applyBorder="1" applyAlignment="1">
      <alignment horizontal="center" vertical="center" wrapText="1"/>
    </xf>
    <xf numFmtId="166" fontId="18" fillId="2" borderId="1" xfId="0" applyNumberFormat="1" applyFont="1" applyFill="1" applyBorder="1" applyAlignment="1">
      <alignment horizontal="center" vertical="center" wrapText="1"/>
    </xf>
    <xf numFmtId="170" fontId="18" fillId="2" borderId="1" xfId="0" applyNumberFormat="1" applyFont="1" applyFill="1" applyBorder="1" applyAlignment="1">
      <alignment horizontal="center" vertical="center" wrapText="1"/>
    </xf>
    <xf numFmtId="0" fontId="34" fillId="0" borderId="0" xfId="0" applyFont="1" applyAlignment="1">
      <alignment horizontal="right"/>
    </xf>
    <xf numFmtId="10" fontId="34" fillId="0" borderId="0" xfId="0" applyNumberFormat="1" applyFont="1"/>
    <xf numFmtId="1" fontId="34" fillId="0" borderId="0" xfId="0" applyNumberFormat="1" applyFont="1"/>
    <xf numFmtId="0" fontId="86" fillId="0" borderId="0" xfId="0" applyNumberFormat="1" applyFont="1" applyAlignment="1">
      <alignment horizontal="left"/>
    </xf>
    <xf numFmtId="0" fontId="86" fillId="0" borderId="0" xfId="0" applyFont="1" applyFill="1" applyBorder="1" applyAlignment="1">
      <alignment horizontal="left" vertical="center"/>
    </xf>
    <xf numFmtId="171" fontId="0" fillId="0" borderId="3" xfId="0" applyNumberFormat="1" applyFill="1" applyBorder="1"/>
    <xf numFmtId="0" fontId="11" fillId="0" borderId="3" xfId="0" applyFont="1" applyFill="1" applyBorder="1" applyAlignment="1">
      <alignment horizontal="center" vertical="center"/>
    </xf>
    <xf numFmtId="172" fontId="0" fillId="0" borderId="3" xfId="0" applyNumberFormat="1" applyFill="1" applyBorder="1"/>
    <xf numFmtId="0" fontId="15" fillId="0" borderId="3" xfId="0" applyFont="1" applyFill="1" applyBorder="1" applyAlignment="1">
      <alignment horizontal="center" vertical="center" wrapText="1"/>
    </xf>
    <xf numFmtId="171" fontId="13" fillId="0" borderId="3" xfId="0" applyNumberFormat="1" applyFont="1" applyFill="1" applyBorder="1"/>
    <xf numFmtId="171" fontId="14" fillId="0" borderId="3" xfId="0" applyNumberFormat="1" applyFont="1" applyFill="1" applyBorder="1"/>
    <xf numFmtId="171" fontId="21" fillId="0" borderId="5" xfId="0" applyNumberFormat="1" applyFont="1" applyFill="1" applyBorder="1"/>
    <xf numFmtId="166" fontId="21" fillId="0" borderId="6" xfId="0" applyNumberFormat="1" applyFont="1" applyFill="1" applyBorder="1"/>
    <xf numFmtId="171" fontId="21" fillId="0" borderId="0" xfId="0" applyNumberFormat="1" applyFont="1" applyFill="1" applyBorder="1"/>
    <xf numFmtId="166" fontId="21" fillId="0" borderId="0" xfId="0" applyNumberFormat="1" applyFont="1" applyFill="1" applyBorder="1"/>
    <xf numFmtId="171" fontId="15" fillId="0" borderId="1" xfId="0" applyNumberFormat="1" applyFont="1" applyFill="1" applyBorder="1" applyAlignment="1">
      <alignment horizontal="center" vertical="center" wrapText="1"/>
    </xf>
    <xf numFmtId="166" fontId="15" fillId="0" borderId="1" xfId="0" applyNumberFormat="1" applyFont="1" applyFill="1" applyBorder="1" applyAlignment="1">
      <alignment horizontal="center" vertical="center" wrapText="1"/>
    </xf>
    <xf numFmtId="173" fontId="12" fillId="0" borderId="4" xfId="0" applyNumberFormat="1" applyFont="1" applyFill="1" applyBorder="1" applyAlignment="1">
      <alignment horizontal="center" vertical="center"/>
    </xf>
    <xf numFmtId="173" fontId="12" fillId="0" borderId="3" xfId="0" applyNumberFormat="1" applyFont="1" applyFill="1" applyBorder="1" applyAlignment="1">
      <alignment horizontal="center" vertical="center"/>
    </xf>
    <xf numFmtId="20" fontId="0" fillId="0" borderId="0" xfId="0" applyNumberFormat="1" applyAlignment="1">
      <alignment horizontal="center"/>
    </xf>
    <xf numFmtId="0" fontId="57" fillId="0" borderId="0" xfId="0" applyFont="1" applyAlignment="1">
      <alignment horizontal="center"/>
    </xf>
    <xf numFmtId="20" fontId="0" fillId="0" borderId="0" xfId="0" applyNumberFormat="1" applyFont="1" applyAlignment="1">
      <alignment horizontal="center"/>
    </xf>
    <xf numFmtId="20" fontId="57" fillId="0" borderId="0" xfId="0" applyNumberFormat="1" applyFont="1" applyAlignment="1">
      <alignment horizontal="center"/>
    </xf>
    <xf numFmtId="0" fontId="47" fillId="0" borderId="0" xfId="0" applyFont="1" applyAlignment="1">
      <alignment horizontal="center"/>
    </xf>
    <xf numFmtId="20" fontId="47" fillId="0" borderId="0" xfId="0" applyNumberFormat="1" applyFont="1" applyAlignment="1">
      <alignment horizontal="center"/>
    </xf>
    <xf numFmtId="1" fontId="54" fillId="0" borderId="0" xfId="0" applyNumberFormat="1" applyFont="1" applyAlignment="1">
      <alignment horizontal="center"/>
    </xf>
    <xf numFmtId="0" fontId="2" fillId="0" borderId="3" xfId="0" applyFont="1" applyFill="1" applyBorder="1"/>
    <xf numFmtId="0" fontId="2" fillId="0" borderId="3" xfId="0" applyFont="1" applyFill="1" applyBorder="1" applyAlignment="1">
      <alignment horizontal="center"/>
    </xf>
    <xf numFmtId="167" fontId="2" fillId="0" borderId="3" xfId="0" applyNumberFormat="1" applyFont="1" applyFill="1" applyBorder="1"/>
    <xf numFmtId="165" fontId="2" fillId="0" borderId="3" xfId="0" applyNumberFormat="1" applyFont="1" applyFill="1" applyBorder="1" applyAlignment="1">
      <alignment horizontal="center"/>
    </xf>
    <xf numFmtId="164" fontId="2" fillId="0" borderId="3" xfId="0" applyNumberFormat="1" applyFont="1" applyFill="1" applyBorder="1"/>
    <xf numFmtId="166" fontId="2" fillId="0" borderId="3" xfId="0" applyNumberFormat="1" applyFont="1" applyFill="1" applyBorder="1"/>
    <xf numFmtId="1" fontId="2" fillId="0" borderId="3" xfId="0" applyNumberFormat="1" applyFont="1" applyFill="1" applyBorder="1"/>
  </cellXfs>
  <cellStyles count="1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cellStyle name="Normal" xfId="0" builtinId="0"/>
  </cellStyles>
  <dxfs count="1716">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Effective LOQ for ~2.77 mL extraction volume</a:t>
            </a:r>
          </a:p>
        </c:rich>
      </c:tx>
      <c:overlay val="0"/>
    </c:title>
    <c:autoTitleDeleted val="0"/>
    <c:plotArea>
      <c:layout/>
      <c:scatterChart>
        <c:scatterStyle val="lineMarker"/>
        <c:varyColors val="0"/>
        <c:ser>
          <c:idx val="0"/>
          <c:order val="0"/>
          <c:tx>
            <c:strRef>
              <c:f>'Effective LOQ'!$AD$4</c:f>
              <c:strCache>
                <c:ptCount val="1"/>
                <c:pt idx="0">
                  <c:v>Chl c1c2</c:v>
                </c:pt>
              </c:strCache>
            </c:strRef>
          </c:tx>
          <c:xVal>
            <c:numRef>
              <c:f>'Effective LOQ'!$AC$5:$AC$14</c:f>
              <c:numCache>
                <c:formatCode>0</c:formatCode>
                <c:ptCount val="10"/>
                <c:pt idx="0">
                  <c:v>825</c:v>
                </c:pt>
                <c:pt idx="1">
                  <c:v>1000</c:v>
                </c:pt>
                <c:pt idx="2">
                  <c:v>1260</c:v>
                </c:pt>
                <c:pt idx="3">
                  <c:v>2000</c:v>
                </c:pt>
                <c:pt idx="4">
                  <c:v>2101</c:v>
                </c:pt>
                <c:pt idx="5">
                  <c:v>2116</c:v>
                </c:pt>
                <c:pt idx="6">
                  <c:v>2118</c:v>
                </c:pt>
                <c:pt idx="7">
                  <c:v>2130</c:v>
                </c:pt>
                <c:pt idx="8">
                  <c:v>2146</c:v>
                </c:pt>
                <c:pt idx="9">
                  <c:v>4320</c:v>
                </c:pt>
              </c:numCache>
            </c:numRef>
          </c:xVal>
          <c:yVal>
            <c:numRef>
              <c:f>'Effective LOQ'!$AD$5:$AD$14</c:f>
              <c:numCache>
                <c:formatCode>0.000</c:formatCode>
                <c:ptCount val="10"/>
                <c:pt idx="0">
                  <c:v>1.1000000000000001E-3</c:v>
                </c:pt>
                <c:pt idx="1">
                  <c:v>8.9999999999999998E-4</c:v>
                </c:pt>
                <c:pt idx="2">
                  <c:v>6.9999999999999999E-4</c:v>
                </c:pt>
                <c:pt idx="3">
                  <c:v>4.0000000000000002E-4</c:v>
                </c:pt>
                <c:pt idx="4">
                  <c:v>4.0000000000000002E-4</c:v>
                </c:pt>
                <c:pt idx="5">
                  <c:v>4.0000000000000002E-4</c:v>
                </c:pt>
                <c:pt idx="6">
                  <c:v>4.0000000000000002E-4</c:v>
                </c:pt>
                <c:pt idx="7">
                  <c:v>4.0000000000000002E-4</c:v>
                </c:pt>
                <c:pt idx="8">
                  <c:v>4.0000000000000002E-4</c:v>
                </c:pt>
                <c:pt idx="9">
                  <c:v>2.0000000000000001E-4</c:v>
                </c:pt>
              </c:numCache>
            </c:numRef>
          </c:yVal>
          <c:smooth val="0"/>
          <c:extLst>
            <c:ext xmlns:c16="http://schemas.microsoft.com/office/drawing/2014/chart" uri="{C3380CC4-5D6E-409C-BE32-E72D297353CC}">
              <c16:uniqueId val="{00000000-B69A-4B4B-ADF0-353A9DFF0356}"/>
            </c:ext>
          </c:extLst>
        </c:ser>
        <c:ser>
          <c:idx val="1"/>
          <c:order val="1"/>
          <c:tx>
            <c:strRef>
              <c:f>'Effective LOQ'!$AE$4</c:f>
              <c:strCache>
                <c:ptCount val="1"/>
                <c:pt idx="0">
                  <c:v>Perid</c:v>
                </c:pt>
              </c:strCache>
            </c:strRef>
          </c:tx>
          <c:xVal>
            <c:numRef>
              <c:f>'Effective LOQ'!$AC$5:$AC$14</c:f>
              <c:numCache>
                <c:formatCode>0</c:formatCode>
                <c:ptCount val="10"/>
                <c:pt idx="0">
                  <c:v>825</c:v>
                </c:pt>
                <c:pt idx="1">
                  <c:v>1000</c:v>
                </c:pt>
                <c:pt idx="2">
                  <c:v>1260</c:v>
                </c:pt>
                <c:pt idx="3">
                  <c:v>2000</c:v>
                </c:pt>
                <c:pt idx="4">
                  <c:v>2101</c:v>
                </c:pt>
                <c:pt idx="5">
                  <c:v>2116</c:v>
                </c:pt>
                <c:pt idx="6">
                  <c:v>2118</c:v>
                </c:pt>
                <c:pt idx="7">
                  <c:v>2130</c:v>
                </c:pt>
                <c:pt idx="8">
                  <c:v>2146</c:v>
                </c:pt>
                <c:pt idx="9">
                  <c:v>4320</c:v>
                </c:pt>
              </c:numCache>
            </c:numRef>
          </c:xVal>
          <c:yVal>
            <c:numRef>
              <c:f>'Effective LOQ'!$AE$5:$AE$14</c:f>
              <c:numCache>
                <c:formatCode>0.000</c:formatCode>
                <c:ptCount val="10"/>
                <c:pt idx="0">
                  <c:v>3.0999999999999999E-3</c:v>
                </c:pt>
                <c:pt idx="1">
                  <c:v>2.5000000000000001E-3</c:v>
                </c:pt>
                <c:pt idx="2">
                  <c:v>2E-3</c:v>
                </c:pt>
                <c:pt idx="3">
                  <c:v>1.2999999999999999E-3</c:v>
                </c:pt>
                <c:pt idx="4">
                  <c:v>1.1999999999999999E-3</c:v>
                </c:pt>
                <c:pt idx="5">
                  <c:v>1.1999999999999999E-3</c:v>
                </c:pt>
                <c:pt idx="6">
                  <c:v>1.1999999999999999E-3</c:v>
                </c:pt>
                <c:pt idx="7">
                  <c:v>1.1999999999999999E-3</c:v>
                </c:pt>
                <c:pt idx="8">
                  <c:v>1.1999999999999999E-3</c:v>
                </c:pt>
                <c:pt idx="9">
                  <c:v>5.9999999999999995E-4</c:v>
                </c:pt>
              </c:numCache>
            </c:numRef>
          </c:yVal>
          <c:smooth val="0"/>
          <c:extLst>
            <c:ext xmlns:c16="http://schemas.microsoft.com/office/drawing/2014/chart" uri="{C3380CC4-5D6E-409C-BE32-E72D297353CC}">
              <c16:uniqueId val="{00000001-B69A-4B4B-ADF0-353A9DFF0356}"/>
            </c:ext>
          </c:extLst>
        </c:ser>
        <c:ser>
          <c:idx val="2"/>
          <c:order val="2"/>
          <c:tx>
            <c:strRef>
              <c:f>'Effective LOQ'!$AF$4</c:f>
              <c:strCache>
                <c:ptCount val="1"/>
                <c:pt idx="0">
                  <c:v>But fuco</c:v>
                </c:pt>
              </c:strCache>
            </c:strRef>
          </c:tx>
          <c:xVal>
            <c:numRef>
              <c:f>'Effective LOQ'!$AC$5:$AC$14</c:f>
              <c:numCache>
                <c:formatCode>0</c:formatCode>
                <c:ptCount val="10"/>
                <c:pt idx="0">
                  <c:v>825</c:v>
                </c:pt>
                <c:pt idx="1">
                  <c:v>1000</c:v>
                </c:pt>
                <c:pt idx="2">
                  <c:v>1260</c:v>
                </c:pt>
                <c:pt idx="3">
                  <c:v>2000</c:v>
                </c:pt>
                <c:pt idx="4">
                  <c:v>2101</c:v>
                </c:pt>
                <c:pt idx="5">
                  <c:v>2116</c:v>
                </c:pt>
                <c:pt idx="6">
                  <c:v>2118</c:v>
                </c:pt>
                <c:pt idx="7">
                  <c:v>2130</c:v>
                </c:pt>
                <c:pt idx="8">
                  <c:v>2146</c:v>
                </c:pt>
                <c:pt idx="9">
                  <c:v>4320</c:v>
                </c:pt>
              </c:numCache>
            </c:numRef>
          </c:xVal>
          <c:yVal>
            <c:numRef>
              <c:f>'Effective LOQ'!$AF$5:$AF$14</c:f>
              <c:numCache>
                <c:formatCode>0.000</c:formatCode>
                <c:ptCount val="10"/>
                <c:pt idx="0">
                  <c:v>2.2000000000000001E-3</c:v>
                </c:pt>
                <c:pt idx="1">
                  <c:v>1.8E-3</c:v>
                </c:pt>
                <c:pt idx="2">
                  <c:v>1.4E-3</c:v>
                </c:pt>
                <c:pt idx="3">
                  <c:v>8.9999999999999998E-4</c:v>
                </c:pt>
                <c:pt idx="4">
                  <c:v>8.9999999999999998E-4</c:v>
                </c:pt>
                <c:pt idx="5">
                  <c:v>8.0000000000000004E-4</c:v>
                </c:pt>
                <c:pt idx="6">
                  <c:v>8.0000000000000004E-4</c:v>
                </c:pt>
                <c:pt idx="7">
                  <c:v>8.0000000000000004E-4</c:v>
                </c:pt>
                <c:pt idx="8">
                  <c:v>8.0000000000000004E-4</c:v>
                </c:pt>
                <c:pt idx="9">
                  <c:v>4.0000000000000002E-4</c:v>
                </c:pt>
              </c:numCache>
            </c:numRef>
          </c:yVal>
          <c:smooth val="0"/>
          <c:extLst>
            <c:ext xmlns:c16="http://schemas.microsoft.com/office/drawing/2014/chart" uri="{C3380CC4-5D6E-409C-BE32-E72D297353CC}">
              <c16:uniqueId val="{00000002-B69A-4B4B-ADF0-353A9DFF0356}"/>
            </c:ext>
          </c:extLst>
        </c:ser>
        <c:ser>
          <c:idx val="3"/>
          <c:order val="3"/>
          <c:tx>
            <c:strRef>
              <c:f>'Effective LOQ'!$AG$4</c:f>
              <c:strCache>
                <c:ptCount val="1"/>
                <c:pt idx="0">
                  <c:v>Fuco</c:v>
                </c:pt>
              </c:strCache>
            </c:strRef>
          </c:tx>
          <c:xVal>
            <c:numRef>
              <c:f>'Effective LOQ'!$AC$5:$AC$14</c:f>
              <c:numCache>
                <c:formatCode>0</c:formatCode>
                <c:ptCount val="10"/>
                <c:pt idx="0">
                  <c:v>825</c:v>
                </c:pt>
                <c:pt idx="1">
                  <c:v>1000</c:v>
                </c:pt>
                <c:pt idx="2">
                  <c:v>1260</c:v>
                </c:pt>
                <c:pt idx="3">
                  <c:v>2000</c:v>
                </c:pt>
                <c:pt idx="4">
                  <c:v>2101</c:v>
                </c:pt>
                <c:pt idx="5">
                  <c:v>2116</c:v>
                </c:pt>
                <c:pt idx="6">
                  <c:v>2118</c:v>
                </c:pt>
                <c:pt idx="7">
                  <c:v>2130</c:v>
                </c:pt>
                <c:pt idx="8">
                  <c:v>2146</c:v>
                </c:pt>
                <c:pt idx="9">
                  <c:v>4320</c:v>
                </c:pt>
              </c:numCache>
            </c:numRef>
          </c:xVal>
          <c:yVal>
            <c:numRef>
              <c:f>'Effective LOQ'!$AG$5:$AG$14</c:f>
              <c:numCache>
                <c:formatCode>0.000</c:formatCode>
                <c:ptCount val="10"/>
                <c:pt idx="0">
                  <c:v>2E-3</c:v>
                </c:pt>
                <c:pt idx="1">
                  <c:v>1.6999999999999999E-3</c:v>
                </c:pt>
                <c:pt idx="2">
                  <c:v>1.2999999999999999E-3</c:v>
                </c:pt>
                <c:pt idx="3">
                  <c:v>8.0000000000000004E-4</c:v>
                </c:pt>
                <c:pt idx="4">
                  <c:v>8.0000000000000004E-4</c:v>
                </c:pt>
                <c:pt idx="5">
                  <c:v>8.0000000000000004E-4</c:v>
                </c:pt>
                <c:pt idx="6">
                  <c:v>8.0000000000000004E-4</c:v>
                </c:pt>
                <c:pt idx="7">
                  <c:v>8.0000000000000004E-4</c:v>
                </c:pt>
                <c:pt idx="8">
                  <c:v>8.0000000000000004E-4</c:v>
                </c:pt>
                <c:pt idx="9">
                  <c:v>4.0000000000000002E-4</c:v>
                </c:pt>
              </c:numCache>
            </c:numRef>
          </c:yVal>
          <c:smooth val="0"/>
          <c:extLst>
            <c:ext xmlns:c16="http://schemas.microsoft.com/office/drawing/2014/chart" uri="{C3380CC4-5D6E-409C-BE32-E72D297353CC}">
              <c16:uniqueId val="{00000003-B69A-4B4B-ADF0-353A9DFF0356}"/>
            </c:ext>
          </c:extLst>
        </c:ser>
        <c:ser>
          <c:idx val="4"/>
          <c:order val="4"/>
          <c:tx>
            <c:strRef>
              <c:f>'Effective LOQ'!$AH$4</c:f>
              <c:strCache>
                <c:ptCount val="1"/>
                <c:pt idx="0">
                  <c:v>Hex fuco</c:v>
                </c:pt>
              </c:strCache>
            </c:strRef>
          </c:tx>
          <c:xVal>
            <c:numRef>
              <c:f>'Effective LOQ'!$AC$5:$AC$14</c:f>
              <c:numCache>
                <c:formatCode>0</c:formatCode>
                <c:ptCount val="10"/>
                <c:pt idx="0">
                  <c:v>825</c:v>
                </c:pt>
                <c:pt idx="1">
                  <c:v>1000</c:v>
                </c:pt>
                <c:pt idx="2">
                  <c:v>1260</c:v>
                </c:pt>
                <c:pt idx="3">
                  <c:v>2000</c:v>
                </c:pt>
                <c:pt idx="4">
                  <c:v>2101</c:v>
                </c:pt>
                <c:pt idx="5">
                  <c:v>2116</c:v>
                </c:pt>
                <c:pt idx="6">
                  <c:v>2118</c:v>
                </c:pt>
                <c:pt idx="7">
                  <c:v>2130</c:v>
                </c:pt>
                <c:pt idx="8">
                  <c:v>2146</c:v>
                </c:pt>
                <c:pt idx="9">
                  <c:v>4320</c:v>
                </c:pt>
              </c:numCache>
            </c:numRef>
          </c:xVal>
          <c:yVal>
            <c:numRef>
              <c:f>'Effective LOQ'!$AH$5:$AH$14</c:f>
              <c:numCache>
                <c:formatCode>0.000</c:formatCode>
                <c:ptCount val="10"/>
                <c:pt idx="0">
                  <c:v>1.9E-3</c:v>
                </c:pt>
                <c:pt idx="1">
                  <c:v>1.6000000000000001E-3</c:v>
                </c:pt>
                <c:pt idx="2">
                  <c:v>1.2999999999999999E-3</c:v>
                </c:pt>
                <c:pt idx="3">
                  <c:v>8.0000000000000004E-4</c:v>
                </c:pt>
                <c:pt idx="4">
                  <c:v>8.0000000000000004E-4</c:v>
                </c:pt>
                <c:pt idx="5">
                  <c:v>8.0000000000000004E-4</c:v>
                </c:pt>
                <c:pt idx="6">
                  <c:v>8.0000000000000004E-4</c:v>
                </c:pt>
                <c:pt idx="7">
                  <c:v>8.0000000000000004E-4</c:v>
                </c:pt>
                <c:pt idx="8">
                  <c:v>6.9999999999999999E-4</c:v>
                </c:pt>
                <c:pt idx="9">
                  <c:v>4.0000000000000002E-4</c:v>
                </c:pt>
              </c:numCache>
            </c:numRef>
          </c:yVal>
          <c:smooth val="0"/>
          <c:extLst>
            <c:ext xmlns:c16="http://schemas.microsoft.com/office/drawing/2014/chart" uri="{C3380CC4-5D6E-409C-BE32-E72D297353CC}">
              <c16:uniqueId val="{00000004-B69A-4B4B-ADF0-353A9DFF0356}"/>
            </c:ext>
          </c:extLst>
        </c:ser>
        <c:ser>
          <c:idx val="5"/>
          <c:order val="5"/>
          <c:tx>
            <c:strRef>
              <c:f>'Effective LOQ'!$AI$4</c:f>
              <c:strCache>
                <c:ptCount val="1"/>
                <c:pt idx="0">
                  <c:v>Diadino</c:v>
                </c:pt>
              </c:strCache>
            </c:strRef>
          </c:tx>
          <c:xVal>
            <c:numRef>
              <c:f>'Effective LOQ'!$AC$5:$AC$14</c:f>
              <c:numCache>
                <c:formatCode>0</c:formatCode>
                <c:ptCount val="10"/>
                <c:pt idx="0">
                  <c:v>825</c:v>
                </c:pt>
                <c:pt idx="1">
                  <c:v>1000</c:v>
                </c:pt>
                <c:pt idx="2">
                  <c:v>1260</c:v>
                </c:pt>
                <c:pt idx="3">
                  <c:v>2000</c:v>
                </c:pt>
                <c:pt idx="4">
                  <c:v>2101</c:v>
                </c:pt>
                <c:pt idx="5">
                  <c:v>2116</c:v>
                </c:pt>
                <c:pt idx="6">
                  <c:v>2118</c:v>
                </c:pt>
                <c:pt idx="7">
                  <c:v>2130</c:v>
                </c:pt>
                <c:pt idx="8">
                  <c:v>2146</c:v>
                </c:pt>
                <c:pt idx="9">
                  <c:v>4320</c:v>
                </c:pt>
              </c:numCache>
            </c:numRef>
          </c:xVal>
          <c:yVal>
            <c:numRef>
              <c:f>'Effective LOQ'!$AI$5:$AI$14</c:f>
              <c:numCache>
                <c:formatCode>0.000</c:formatCode>
                <c:ptCount val="10"/>
                <c:pt idx="0">
                  <c:v>1.4E-3</c:v>
                </c:pt>
                <c:pt idx="1">
                  <c:v>1.1000000000000001E-3</c:v>
                </c:pt>
                <c:pt idx="2">
                  <c:v>8.9999999999999998E-4</c:v>
                </c:pt>
                <c:pt idx="3">
                  <c:v>5.9999999999999995E-4</c:v>
                </c:pt>
                <c:pt idx="4">
                  <c:v>5.0000000000000001E-4</c:v>
                </c:pt>
                <c:pt idx="5">
                  <c:v>5.0000000000000001E-4</c:v>
                </c:pt>
                <c:pt idx="6">
                  <c:v>5.0000000000000001E-4</c:v>
                </c:pt>
                <c:pt idx="7">
                  <c:v>5.0000000000000001E-4</c:v>
                </c:pt>
                <c:pt idx="8">
                  <c:v>5.0000000000000001E-4</c:v>
                </c:pt>
                <c:pt idx="9">
                  <c:v>2.9999999999999997E-4</c:v>
                </c:pt>
              </c:numCache>
            </c:numRef>
          </c:yVal>
          <c:smooth val="0"/>
          <c:extLst>
            <c:ext xmlns:c16="http://schemas.microsoft.com/office/drawing/2014/chart" uri="{C3380CC4-5D6E-409C-BE32-E72D297353CC}">
              <c16:uniqueId val="{00000005-B69A-4B4B-ADF0-353A9DFF0356}"/>
            </c:ext>
          </c:extLst>
        </c:ser>
        <c:ser>
          <c:idx val="6"/>
          <c:order val="6"/>
          <c:tx>
            <c:strRef>
              <c:f>'Effective LOQ'!$AJ$4</c:f>
              <c:strCache>
                <c:ptCount val="1"/>
                <c:pt idx="0">
                  <c:v>Allo</c:v>
                </c:pt>
              </c:strCache>
            </c:strRef>
          </c:tx>
          <c:xVal>
            <c:numRef>
              <c:f>'Effective LOQ'!$AC$5:$AC$14</c:f>
              <c:numCache>
                <c:formatCode>0</c:formatCode>
                <c:ptCount val="10"/>
                <c:pt idx="0">
                  <c:v>825</c:v>
                </c:pt>
                <c:pt idx="1">
                  <c:v>1000</c:v>
                </c:pt>
                <c:pt idx="2">
                  <c:v>1260</c:v>
                </c:pt>
                <c:pt idx="3">
                  <c:v>2000</c:v>
                </c:pt>
                <c:pt idx="4">
                  <c:v>2101</c:v>
                </c:pt>
                <c:pt idx="5">
                  <c:v>2116</c:v>
                </c:pt>
                <c:pt idx="6">
                  <c:v>2118</c:v>
                </c:pt>
                <c:pt idx="7">
                  <c:v>2130</c:v>
                </c:pt>
                <c:pt idx="8">
                  <c:v>2146</c:v>
                </c:pt>
                <c:pt idx="9">
                  <c:v>4320</c:v>
                </c:pt>
              </c:numCache>
            </c:numRef>
          </c:xVal>
          <c:yVal>
            <c:numRef>
              <c:f>'Effective LOQ'!$AJ$5:$AJ$14</c:f>
              <c:numCache>
                <c:formatCode>0.000</c:formatCode>
                <c:ptCount val="10"/>
                <c:pt idx="0">
                  <c:v>1.1999999999999999E-3</c:v>
                </c:pt>
                <c:pt idx="1">
                  <c:v>1E-3</c:v>
                </c:pt>
                <c:pt idx="2">
                  <c:v>8.0000000000000004E-4</c:v>
                </c:pt>
                <c:pt idx="3">
                  <c:v>5.0000000000000001E-4</c:v>
                </c:pt>
                <c:pt idx="4">
                  <c:v>5.0000000000000001E-4</c:v>
                </c:pt>
                <c:pt idx="5">
                  <c:v>5.0000000000000001E-4</c:v>
                </c:pt>
                <c:pt idx="6">
                  <c:v>5.0000000000000001E-4</c:v>
                </c:pt>
                <c:pt idx="7">
                  <c:v>5.0000000000000001E-4</c:v>
                </c:pt>
                <c:pt idx="8">
                  <c:v>5.0000000000000001E-4</c:v>
                </c:pt>
                <c:pt idx="9">
                  <c:v>2.0000000000000001E-4</c:v>
                </c:pt>
              </c:numCache>
            </c:numRef>
          </c:yVal>
          <c:smooth val="0"/>
          <c:extLst>
            <c:ext xmlns:c16="http://schemas.microsoft.com/office/drawing/2014/chart" uri="{C3380CC4-5D6E-409C-BE32-E72D297353CC}">
              <c16:uniqueId val="{00000006-B69A-4B4B-ADF0-353A9DFF0356}"/>
            </c:ext>
          </c:extLst>
        </c:ser>
        <c:ser>
          <c:idx val="7"/>
          <c:order val="7"/>
          <c:tx>
            <c:strRef>
              <c:f>'Effective LOQ'!$AK$4</c:f>
              <c:strCache>
                <c:ptCount val="1"/>
                <c:pt idx="0">
                  <c:v>Diato</c:v>
                </c:pt>
              </c:strCache>
            </c:strRef>
          </c:tx>
          <c:xVal>
            <c:numRef>
              <c:f>'Effective LOQ'!$AC$5:$AC$14</c:f>
              <c:numCache>
                <c:formatCode>0</c:formatCode>
                <c:ptCount val="10"/>
                <c:pt idx="0">
                  <c:v>825</c:v>
                </c:pt>
                <c:pt idx="1">
                  <c:v>1000</c:v>
                </c:pt>
                <c:pt idx="2">
                  <c:v>1260</c:v>
                </c:pt>
                <c:pt idx="3">
                  <c:v>2000</c:v>
                </c:pt>
                <c:pt idx="4">
                  <c:v>2101</c:v>
                </c:pt>
                <c:pt idx="5">
                  <c:v>2116</c:v>
                </c:pt>
                <c:pt idx="6">
                  <c:v>2118</c:v>
                </c:pt>
                <c:pt idx="7">
                  <c:v>2130</c:v>
                </c:pt>
                <c:pt idx="8">
                  <c:v>2146</c:v>
                </c:pt>
                <c:pt idx="9">
                  <c:v>4320</c:v>
                </c:pt>
              </c:numCache>
            </c:numRef>
          </c:xVal>
          <c:yVal>
            <c:numRef>
              <c:f>'Effective LOQ'!$AK$5:$AK$14</c:f>
              <c:numCache>
                <c:formatCode>0.000</c:formatCode>
                <c:ptCount val="10"/>
                <c:pt idx="0">
                  <c:v>1.4E-3</c:v>
                </c:pt>
                <c:pt idx="1">
                  <c:v>1.1999999999999999E-3</c:v>
                </c:pt>
                <c:pt idx="2">
                  <c:v>8.9999999999999998E-4</c:v>
                </c:pt>
                <c:pt idx="3">
                  <c:v>5.9999999999999995E-4</c:v>
                </c:pt>
                <c:pt idx="4">
                  <c:v>5.9999999999999995E-4</c:v>
                </c:pt>
                <c:pt idx="5">
                  <c:v>5.9999999999999995E-4</c:v>
                </c:pt>
                <c:pt idx="6">
                  <c:v>5.9999999999999995E-4</c:v>
                </c:pt>
                <c:pt idx="7">
                  <c:v>5.9999999999999995E-4</c:v>
                </c:pt>
                <c:pt idx="8">
                  <c:v>5.0000000000000001E-4</c:v>
                </c:pt>
                <c:pt idx="9">
                  <c:v>2.9999999999999997E-4</c:v>
                </c:pt>
              </c:numCache>
            </c:numRef>
          </c:yVal>
          <c:smooth val="0"/>
          <c:extLst>
            <c:ext xmlns:c16="http://schemas.microsoft.com/office/drawing/2014/chart" uri="{C3380CC4-5D6E-409C-BE32-E72D297353CC}">
              <c16:uniqueId val="{00000007-B69A-4B4B-ADF0-353A9DFF0356}"/>
            </c:ext>
          </c:extLst>
        </c:ser>
        <c:ser>
          <c:idx val="8"/>
          <c:order val="8"/>
          <c:tx>
            <c:strRef>
              <c:f>'Effective LOQ'!$AL$4</c:f>
              <c:strCache>
                <c:ptCount val="1"/>
                <c:pt idx="0">
                  <c:v>Zea</c:v>
                </c:pt>
              </c:strCache>
            </c:strRef>
          </c:tx>
          <c:xVal>
            <c:numRef>
              <c:f>'Effective LOQ'!$AC$5:$AC$14</c:f>
              <c:numCache>
                <c:formatCode>0</c:formatCode>
                <c:ptCount val="10"/>
                <c:pt idx="0">
                  <c:v>825</c:v>
                </c:pt>
                <c:pt idx="1">
                  <c:v>1000</c:v>
                </c:pt>
                <c:pt idx="2">
                  <c:v>1260</c:v>
                </c:pt>
                <c:pt idx="3">
                  <c:v>2000</c:v>
                </c:pt>
                <c:pt idx="4">
                  <c:v>2101</c:v>
                </c:pt>
                <c:pt idx="5">
                  <c:v>2116</c:v>
                </c:pt>
                <c:pt idx="6">
                  <c:v>2118</c:v>
                </c:pt>
                <c:pt idx="7">
                  <c:v>2130</c:v>
                </c:pt>
                <c:pt idx="8">
                  <c:v>2146</c:v>
                </c:pt>
                <c:pt idx="9">
                  <c:v>4320</c:v>
                </c:pt>
              </c:numCache>
            </c:numRef>
          </c:xVal>
          <c:yVal>
            <c:numRef>
              <c:f>'Effective LOQ'!$AL$5:$AL$14</c:f>
              <c:numCache>
                <c:formatCode>0.000</c:formatCode>
                <c:ptCount val="10"/>
                <c:pt idx="0">
                  <c:v>1.4E-3</c:v>
                </c:pt>
                <c:pt idx="1">
                  <c:v>1.1999999999999999E-3</c:v>
                </c:pt>
                <c:pt idx="2">
                  <c:v>8.9999999999999998E-4</c:v>
                </c:pt>
                <c:pt idx="3">
                  <c:v>5.9999999999999995E-4</c:v>
                </c:pt>
                <c:pt idx="4">
                  <c:v>5.9999999999999995E-4</c:v>
                </c:pt>
                <c:pt idx="5">
                  <c:v>5.9999999999999995E-4</c:v>
                </c:pt>
                <c:pt idx="6">
                  <c:v>5.9999999999999995E-4</c:v>
                </c:pt>
                <c:pt idx="7">
                  <c:v>5.9999999999999995E-4</c:v>
                </c:pt>
                <c:pt idx="8">
                  <c:v>5.9999999999999995E-4</c:v>
                </c:pt>
                <c:pt idx="9">
                  <c:v>2.9999999999999997E-4</c:v>
                </c:pt>
              </c:numCache>
            </c:numRef>
          </c:yVal>
          <c:smooth val="0"/>
          <c:extLst>
            <c:ext xmlns:c16="http://schemas.microsoft.com/office/drawing/2014/chart" uri="{C3380CC4-5D6E-409C-BE32-E72D297353CC}">
              <c16:uniqueId val="{00000008-B69A-4B4B-ADF0-353A9DFF0356}"/>
            </c:ext>
          </c:extLst>
        </c:ser>
        <c:ser>
          <c:idx val="9"/>
          <c:order val="9"/>
          <c:tx>
            <c:strRef>
              <c:f>'Effective LOQ'!$AM$4</c:f>
              <c:strCache>
                <c:ptCount val="1"/>
                <c:pt idx="0">
                  <c:v>MV chl b</c:v>
                </c:pt>
              </c:strCache>
            </c:strRef>
          </c:tx>
          <c:xVal>
            <c:numRef>
              <c:f>'Effective LOQ'!$AC$5:$AC$14</c:f>
              <c:numCache>
                <c:formatCode>0</c:formatCode>
                <c:ptCount val="10"/>
                <c:pt idx="0">
                  <c:v>825</c:v>
                </c:pt>
                <c:pt idx="1">
                  <c:v>1000</c:v>
                </c:pt>
                <c:pt idx="2">
                  <c:v>1260</c:v>
                </c:pt>
                <c:pt idx="3">
                  <c:v>2000</c:v>
                </c:pt>
                <c:pt idx="4">
                  <c:v>2101</c:v>
                </c:pt>
                <c:pt idx="5">
                  <c:v>2116</c:v>
                </c:pt>
                <c:pt idx="6">
                  <c:v>2118</c:v>
                </c:pt>
                <c:pt idx="7">
                  <c:v>2130</c:v>
                </c:pt>
                <c:pt idx="8">
                  <c:v>2146</c:v>
                </c:pt>
                <c:pt idx="9">
                  <c:v>4320</c:v>
                </c:pt>
              </c:numCache>
            </c:numRef>
          </c:xVal>
          <c:yVal>
            <c:numRef>
              <c:f>'Effective LOQ'!$AM$5:$AM$14</c:f>
              <c:numCache>
                <c:formatCode>0.000</c:formatCode>
                <c:ptCount val="10"/>
                <c:pt idx="0">
                  <c:v>4.0000000000000001E-3</c:v>
                </c:pt>
                <c:pt idx="1">
                  <c:v>3.3E-3</c:v>
                </c:pt>
                <c:pt idx="2">
                  <c:v>2.5999999999999999E-3</c:v>
                </c:pt>
                <c:pt idx="3">
                  <c:v>1.6000000000000001E-3</c:v>
                </c:pt>
                <c:pt idx="4">
                  <c:v>1.6000000000000001E-3</c:v>
                </c:pt>
                <c:pt idx="5">
                  <c:v>1.5E-3</c:v>
                </c:pt>
                <c:pt idx="6">
                  <c:v>1.5E-3</c:v>
                </c:pt>
                <c:pt idx="7">
                  <c:v>1.5E-3</c:v>
                </c:pt>
                <c:pt idx="8">
                  <c:v>1.5E-3</c:v>
                </c:pt>
                <c:pt idx="9">
                  <c:v>8.0000000000000004E-4</c:v>
                </c:pt>
              </c:numCache>
            </c:numRef>
          </c:yVal>
          <c:smooth val="0"/>
          <c:extLst>
            <c:ext xmlns:c16="http://schemas.microsoft.com/office/drawing/2014/chart" uri="{C3380CC4-5D6E-409C-BE32-E72D297353CC}">
              <c16:uniqueId val="{00000009-B69A-4B4B-ADF0-353A9DFF0356}"/>
            </c:ext>
          </c:extLst>
        </c:ser>
        <c:ser>
          <c:idx val="10"/>
          <c:order val="10"/>
          <c:tx>
            <c:strRef>
              <c:f>'Effective LOQ'!$AN$4</c:f>
              <c:strCache>
                <c:ptCount val="1"/>
                <c:pt idx="0">
                  <c:v>MV chla</c:v>
                </c:pt>
              </c:strCache>
            </c:strRef>
          </c:tx>
          <c:xVal>
            <c:numRef>
              <c:f>'Effective LOQ'!$AC$5:$AC$14</c:f>
              <c:numCache>
                <c:formatCode>0</c:formatCode>
                <c:ptCount val="10"/>
                <c:pt idx="0">
                  <c:v>825</c:v>
                </c:pt>
                <c:pt idx="1">
                  <c:v>1000</c:v>
                </c:pt>
                <c:pt idx="2">
                  <c:v>1260</c:v>
                </c:pt>
                <c:pt idx="3">
                  <c:v>2000</c:v>
                </c:pt>
                <c:pt idx="4">
                  <c:v>2101</c:v>
                </c:pt>
                <c:pt idx="5">
                  <c:v>2116</c:v>
                </c:pt>
                <c:pt idx="6">
                  <c:v>2118</c:v>
                </c:pt>
                <c:pt idx="7">
                  <c:v>2130</c:v>
                </c:pt>
                <c:pt idx="8">
                  <c:v>2146</c:v>
                </c:pt>
                <c:pt idx="9">
                  <c:v>4320</c:v>
                </c:pt>
              </c:numCache>
            </c:numRef>
          </c:xVal>
          <c:yVal>
            <c:numRef>
              <c:f>'Effective LOQ'!$AN$5:$AN$14</c:f>
              <c:numCache>
                <c:formatCode>0.000</c:formatCode>
                <c:ptCount val="10"/>
                <c:pt idx="0">
                  <c:v>3.5000000000000001E-3</c:v>
                </c:pt>
                <c:pt idx="1">
                  <c:v>2.8999999999999998E-3</c:v>
                </c:pt>
                <c:pt idx="2">
                  <c:v>2.3E-3</c:v>
                </c:pt>
                <c:pt idx="3">
                  <c:v>1.5E-3</c:v>
                </c:pt>
                <c:pt idx="4">
                  <c:v>1.4E-3</c:v>
                </c:pt>
                <c:pt idx="5">
                  <c:v>1.4E-3</c:v>
                </c:pt>
                <c:pt idx="6">
                  <c:v>1.4E-3</c:v>
                </c:pt>
                <c:pt idx="7">
                  <c:v>1.4E-3</c:v>
                </c:pt>
                <c:pt idx="8">
                  <c:v>1.4E-3</c:v>
                </c:pt>
                <c:pt idx="9">
                  <c:v>6.9999999999999999E-4</c:v>
                </c:pt>
              </c:numCache>
            </c:numRef>
          </c:yVal>
          <c:smooth val="0"/>
          <c:extLst>
            <c:ext xmlns:c16="http://schemas.microsoft.com/office/drawing/2014/chart" uri="{C3380CC4-5D6E-409C-BE32-E72D297353CC}">
              <c16:uniqueId val="{0000000A-B69A-4B4B-ADF0-353A9DFF0356}"/>
            </c:ext>
          </c:extLst>
        </c:ser>
        <c:ser>
          <c:idx val="11"/>
          <c:order val="11"/>
          <c:tx>
            <c:strRef>
              <c:f>'Effective LOQ'!$AO$4</c:f>
              <c:strCache>
                <c:ptCount val="1"/>
                <c:pt idx="0">
                  <c:v>Alpha_beta_Car</c:v>
                </c:pt>
              </c:strCache>
            </c:strRef>
          </c:tx>
          <c:xVal>
            <c:numRef>
              <c:f>'Effective LOQ'!$AC$5:$AC$14</c:f>
              <c:numCache>
                <c:formatCode>0</c:formatCode>
                <c:ptCount val="10"/>
                <c:pt idx="0">
                  <c:v>825</c:v>
                </c:pt>
                <c:pt idx="1">
                  <c:v>1000</c:v>
                </c:pt>
                <c:pt idx="2">
                  <c:v>1260</c:v>
                </c:pt>
                <c:pt idx="3">
                  <c:v>2000</c:v>
                </c:pt>
                <c:pt idx="4">
                  <c:v>2101</c:v>
                </c:pt>
                <c:pt idx="5">
                  <c:v>2116</c:v>
                </c:pt>
                <c:pt idx="6">
                  <c:v>2118</c:v>
                </c:pt>
                <c:pt idx="7">
                  <c:v>2130</c:v>
                </c:pt>
                <c:pt idx="8">
                  <c:v>2146</c:v>
                </c:pt>
                <c:pt idx="9">
                  <c:v>4320</c:v>
                </c:pt>
              </c:numCache>
            </c:numRef>
          </c:xVal>
          <c:yVal>
            <c:numRef>
              <c:f>'Effective LOQ'!$AO$5:$AO$14</c:f>
              <c:numCache>
                <c:formatCode>0.000</c:formatCode>
                <c:ptCount val="10"/>
                <c:pt idx="0">
                  <c:v>1.2999999999999999E-3</c:v>
                </c:pt>
                <c:pt idx="1">
                  <c:v>1.1000000000000001E-3</c:v>
                </c:pt>
                <c:pt idx="2">
                  <c:v>8.9999999999999998E-4</c:v>
                </c:pt>
                <c:pt idx="3">
                  <c:v>5.0000000000000001E-4</c:v>
                </c:pt>
                <c:pt idx="4">
                  <c:v>5.0000000000000001E-4</c:v>
                </c:pt>
                <c:pt idx="5">
                  <c:v>5.0000000000000001E-4</c:v>
                </c:pt>
                <c:pt idx="6">
                  <c:v>5.0000000000000001E-4</c:v>
                </c:pt>
                <c:pt idx="7">
                  <c:v>5.0000000000000001E-4</c:v>
                </c:pt>
                <c:pt idx="8">
                  <c:v>5.0000000000000001E-4</c:v>
                </c:pt>
                <c:pt idx="9">
                  <c:v>2.0000000000000001E-4</c:v>
                </c:pt>
              </c:numCache>
            </c:numRef>
          </c:yVal>
          <c:smooth val="0"/>
          <c:extLst>
            <c:ext xmlns:c16="http://schemas.microsoft.com/office/drawing/2014/chart" uri="{C3380CC4-5D6E-409C-BE32-E72D297353CC}">
              <c16:uniqueId val="{0000000B-B69A-4B4B-ADF0-353A9DFF0356}"/>
            </c:ext>
          </c:extLst>
        </c:ser>
        <c:dLbls>
          <c:showLegendKey val="0"/>
          <c:showVal val="0"/>
          <c:showCatName val="0"/>
          <c:showSerName val="0"/>
          <c:showPercent val="0"/>
          <c:showBubbleSize val="0"/>
        </c:dLbls>
        <c:axId val="2125124984"/>
        <c:axId val="2125130584"/>
      </c:scatterChart>
      <c:valAx>
        <c:axId val="2125124984"/>
        <c:scaling>
          <c:orientation val="minMax"/>
          <c:max val="4500"/>
          <c:min val="500"/>
        </c:scaling>
        <c:delete val="0"/>
        <c:axPos val="b"/>
        <c:title>
          <c:tx>
            <c:rich>
              <a:bodyPr/>
              <a:lstStyle/>
              <a:p>
                <a:pPr>
                  <a:defRPr/>
                </a:pPr>
                <a:r>
                  <a:rPr lang="en-US"/>
                  <a:t>Filtration volume (mL)</a:t>
                </a:r>
              </a:p>
            </c:rich>
          </c:tx>
          <c:overlay val="0"/>
        </c:title>
        <c:numFmt formatCode="0" sourceLinked="1"/>
        <c:majorTickMark val="out"/>
        <c:minorTickMark val="none"/>
        <c:tickLblPos val="nextTo"/>
        <c:crossAx val="2125130584"/>
        <c:crosses val="autoZero"/>
        <c:crossBetween val="midCat"/>
      </c:valAx>
      <c:valAx>
        <c:axId val="2125130584"/>
        <c:scaling>
          <c:orientation val="minMax"/>
        </c:scaling>
        <c:delete val="0"/>
        <c:axPos val="l"/>
        <c:majorGridlines/>
        <c:title>
          <c:tx>
            <c:rich>
              <a:bodyPr rot="-5400000" vert="horz"/>
              <a:lstStyle/>
              <a:p>
                <a:pPr>
                  <a:defRPr/>
                </a:pPr>
                <a:r>
                  <a:rPr lang="en-US"/>
                  <a:t>Pigment concentration (ug/L)</a:t>
                </a:r>
              </a:p>
            </c:rich>
          </c:tx>
          <c:overlay val="0"/>
        </c:title>
        <c:numFmt formatCode="0.000" sourceLinked="1"/>
        <c:majorTickMark val="out"/>
        <c:minorTickMark val="none"/>
        <c:tickLblPos val="nextTo"/>
        <c:crossAx val="2125124984"/>
        <c:crosses val="autoZero"/>
        <c:crossBetween val="midCat"/>
      </c:valAx>
      <c:spPr>
        <a:ln>
          <a:solidFill>
            <a:schemeClr val="bg1">
              <a:lumMod val="50000"/>
            </a:schemeClr>
          </a:solidFill>
        </a:ln>
      </c:spPr>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7" workbookViewId="0" zoomToFit="1"/>
  </sheetViews>
  <pageMargins left="0.75" right="0.75" top="1" bottom="1" header="0.5" footer="0.5"/>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9091" cy="6284026"/>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eabass.gsfc.nasa.gov/hplc2s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860"/>
  <sheetViews>
    <sheetView tabSelected="1" workbookViewId="0"/>
  </sheetViews>
  <sheetFormatPr defaultColWidth="9.140625" defaultRowHeight="12.75" customHeight="1"/>
  <cols>
    <col min="1" max="1" width="11.5703125" style="40" bestFit="1" customWidth="1"/>
    <col min="2" max="2" width="12" style="40" bestFit="1" customWidth="1"/>
    <col min="3" max="3" width="26.42578125" style="40" bestFit="1" customWidth="1"/>
    <col min="4" max="4" width="8.85546875" style="40" bestFit="1" customWidth="1"/>
    <col min="5" max="5" width="9" style="40" customWidth="1"/>
    <col min="6" max="6" width="8.5703125" style="40" bestFit="1" customWidth="1"/>
    <col min="7" max="7" width="10.28515625" style="40" bestFit="1" customWidth="1"/>
    <col min="8" max="8" width="9" style="32" customWidth="1"/>
    <col min="9" max="9" width="9.42578125" style="32" customWidth="1"/>
    <col min="10" max="10" width="10.5703125" style="32" bestFit="1" customWidth="1"/>
    <col min="11" max="11" width="14.28515625" style="40" customWidth="1"/>
    <col min="12" max="12" width="5" style="40" bestFit="1" customWidth="1"/>
    <col min="13" max="13" width="7.85546875" style="40" customWidth="1"/>
    <col min="14" max="14" width="9.42578125" style="40" customWidth="1"/>
    <col min="15" max="15" width="11" style="40" customWidth="1"/>
    <col min="16" max="16" width="11.5703125" style="32" bestFit="1" customWidth="1"/>
    <col min="17" max="17" width="9" style="34" bestFit="1" customWidth="1"/>
    <col min="18" max="18" width="12.140625" style="70" bestFit="1" customWidth="1"/>
    <col min="19" max="19" width="12.140625" style="36" bestFit="1" customWidth="1"/>
    <col min="20" max="20" width="5.28515625" style="39" bestFit="1" customWidth="1"/>
    <col min="21" max="21" width="9.85546875" style="40" customWidth="1"/>
    <col min="22" max="22" width="10.85546875" style="40" customWidth="1"/>
    <col min="23" max="23" width="7" style="38" bestFit="1" customWidth="1"/>
    <col min="24" max="24" width="10.140625" style="40" customWidth="1"/>
    <col min="25" max="26" width="10.42578125" style="40" bestFit="1" customWidth="1"/>
    <col min="27" max="27" width="9.140625" style="40" bestFit="1"/>
    <col min="28" max="29" width="9.140625" style="40"/>
    <col min="30" max="35" width="9.140625" style="40" bestFit="1" customWidth="1"/>
    <col min="36" max="36" width="11.42578125" style="40" customWidth="1"/>
    <col min="37" max="37" width="10.42578125" style="40" bestFit="1" customWidth="1"/>
    <col min="38" max="38" width="9.28515625" style="40" bestFit="1" customWidth="1"/>
    <col min="39" max="39" width="11.28515625" style="40" bestFit="1" customWidth="1"/>
    <col min="40" max="40" width="10.42578125" style="40" bestFit="1" customWidth="1"/>
    <col min="41" max="41" width="9.140625" style="40" bestFit="1" customWidth="1"/>
    <col min="42" max="42" width="9.140625" style="40"/>
    <col min="43" max="43" width="11.42578125" style="40" customWidth="1"/>
    <col min="44" max="44" width="9.140625" style="40" bestFit="1" customWidth="1"/>
    <col min="45" max="45" width="9.140625" style="40" bestFit="1"/>
    <col min="46" max="46" width="8.85546875" style="40" bestFit="1" customWidth="1"/>
    <col min="47" max="48" width="9.140625" style="40"/>
    <col min="49" max="49" width="14.28515625" style="40" customWidth="1"/>
    <col min="50" max="50" width="9.7109375" style="38" customWidth="1"/>
    <col min="51" max="57" width="9.140625" style="38" bestFit="1" customWidth="1"/>
    <col min="58" max="58" width="12.42578125" style="40" customWidth="1"/>
    <col min="59" max="60" width="12.5703125" style="40" bestFit="1" customWidth="1"/>
    <col min="61" max="61" width="12.42578125" style="40" bestFit="1" customWidth="1"/>
    <col min="62" max="62" width="11.140625" style="40" bestFit="1" customWidth="1"/>
    <col min="63" max="63" width="11" style="40" bestFit="1" customWidth="1"/>
    <col min="64" max="64" width="12.85546875" style="40" bestFit="1" customWidth="1"/>
    <col min="65" max="65" width="9.7109375" style="40" bestFit="1" customWidth="1"/>
    <col min="66" max="66" width="27.85546875" style="40" customWidth="1"/>
    <col min="67" max="67" width="9.140625" style="202"/>
    <col min="68" max="68" width="13.7109375" style="202" customWidth="1"/>
    <col min="69" max="16384" width="9.140625" style="40"/>
  </cols>
  <sheetData>
    <row r="1" spans="1:68" ht="14.1" customHeight="1">
      <c r="A1" s="83"/>
      <c r="B1" s="32"/>
      <c r="C1" s="32"/>
      <c r="D1" s="190" t="s">
        <v>381</v>
      </c>
      <c r="E1" s="32"/>
      <c r="F1" s="32"/>
      <c r="G1" s="32"/>
      <c r="K1" s="32"/>
      <c r="L1" s="32"/>
      <c r="M1" s="33"/>
      <c r="N1" s="32"/>
      <c r="O1" s="32"/>
      <c r="R1" s="35"/>
      <c r="T1" s="37"/>
      <c r="U1" s="32"/>
      <c r="V1" s="297"/>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68" ht="14.1" customHeight="1">
      <c r="B2" s="32"/>
      <c r="C2" s="32"/>
      <c r="D2" s="32"/>
      <c r="E2" s="32"/>
      <c r="F2" s="32"/>
      <c r="G2" s="32"/>
      <c r="K2" s="32"/>
      <c r="L2" s="32"/>
      <c r="M2" s="33"/>
      <c r="N2" s="32"/>
      <c r="O2" s="32"/>
      <c r="P2" s="298"/>
      <c r="R2" s="35"/>
      <c r="T2" s="37"/>
      <c r="U2" s="32"/>
      <c r="V2" s="299"/>
      <c r="AJ2" s="41"/>
      <c r="AK2" s="41"/>
      <c r="AN2" s="41"/>
      <c r="AQ2" s="41"/>
      <c r="AT2" s="41"/>
      <c r="AW2" s="41"/>
      <c r="AX2" s="42"/>
      <c r="AY2" s="42"/>
      <c r="AZ2" s="42"/>
      <c r="BA2" s="42"/>
      <c r="BB2" s="42"/>
      <c r="BC2" s="42"/>
      <c r="BD2" s="42"/>
      <c r="BE2" s="42"/>
      <c r="BF2" s="42"/>
      <c r="BG2" s="42"/>
      <c r="BH2" s="42"/>
      <c r="BI2" s="42"/>
      <c r="BJ2" s="41"/>
      <c r="BK2" s="41"/>
      <c r="BL2" s="42"/>
    </row>
    <row r="3" spans="1:68" ht="14.1" customHeight="1">
      <c r="A3" s="43"/>
      <c r="B3" s="32"/>
      <c r="C3" s="32"/>
      <c r="D3" s="122" t="s">
        <v>277</v>
      </c>
      <c r="E3" s="32"/>
      <c r="F3" s="32"/>
      <c r="G3" s="32"/>
      <c r="K3" s="32"/>
      <c r="L3" s="32"/>
      <c r="M3" s="33"/>
      <c r="N3" s="32"/>
      <c r="O3" s="32"/>
      <c r="P3" s="300"/>
      <c r="R3" s="35"/>
      <c r="T3" s="37"/>
      <c r="U3" s="32"/>
      <c r="V3" s="297"/>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row>
    <row r="4" spans="1:68" s="44" customFormat="1" ht="14.1" customHeight="1">
      <c r="B4" s="45"/>
      <c r="C4" s="45"/>
      <c r="D4" s="123" t="s">
        <v>278</v>
      </c>
      <c r="E4" s="45"/>
      <c r="F4" s="45"/>
      <c r="G4" s="45"/>
      <c r="H4" s="45"/>
      <c r="I4" s="45"/>
      <c r="J4" s="45"/>
      <c r="K4" s="45"/>
      <c r="L4" s="45"/>
      <c r="M4" s="46"/>
      <c r="N4" s="45"/>
      <c r="O4" s="45"/>
      <c r="P4" s="47"/>
      <c r="Q4" s="34"/>
      <c r="R4" s="48"/>
      <c r="S4" s="49"/>
      <c r="T4" s="50"/>
      <c r="U4" s="45"/>
      <c r="V4" s="301"/>
      <c r="W4" s="51"/>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1"/>
      <c r="AY4" s="51"/>
      <c r="AZ4" s="51"/>
      <c r="BA4" s="51"/>
      <c r="BB4" s="51"/>
      <c r="BC4" s="51"/>
      <c r="BD4" s="51"/>
      <c r="BE4" s="51"/>
      <c r="BH4" s="73"/>
      <c r="BO4" s="203"/>
      <c r="BP4" s="203"/>
    </row>
    <row r="5" spans="1:68" s="60" customFormat="1" ht="14.1" customHeight="1">
      <c r="A5" s="53"/>
      <c r="B5" s="54"/>
      <c r="C5" s="54"/>
      <c r="D5" s="53" t="s">
        <v>275</v>
      </c>
      <c r="E5" s="54"/>
      <c r="F5" s="54"/>
      <c r="G5" s="54"/>
      <c r="H5" s="54"/>
      <c r="I5" s="54"/>
      <c r="J5" s="54"/>
      <c r="K5" s="54"/>
      <c r="L5" s="54"/>
      <c r="M5" s="55"/>
      <c r="N5" s="54"/>
      <c r="O5" s="54"/>
      <c r="P5" s="47"/>
      <c r="Q5" s="34"/>
      <c r="R5" s="48"/>
      <c r="S5" s="56"/>
      <c r="T5" s="57"/>
      <c r="U5" s="54"/>
      <c r="V5" s="302"/>
      <c r="W5" s="58"/>
      <c r="X5" s="41"/>
      <c r="Y5" s="41"/>
      <c r="Z5" s="41"/>
      <c r="AA5" s="41"/>
      <c r="AB5" s="41"/>
      <c r="AC5" s="41"/>
      <c r="AD5" s="41"/>
      <c r="AE5" s="41"/>
      <c r="AF5" s="41"/>
      <c r="AG5" s="41"/>
      <c r="AH5" s="41"/>
      <c r="AI5" s="41"/>
      <c r="AJ5" s="59"/>
      <c r="AK5" s="59"/>
      <c r="AL5" s="59"/>
      <c r="AM5" s="59"/>
      <c r="AN5" s="59"/>
      <c r="AO5" s="59"/>
      <c r="AQ5" s="59"/>
      <c r="AR5" s="59"/>
      <c r="AS5" s="59"/>
      <c r="AT5" s="59"/>
      <c r="AU5" s="59"/>
      <c r="AV5" s="59"/>
      <c r="AW5" s="59"/>
      <c r="AX5" s="58"/>
      <c r="AY5" s="58"/>
      <c r="AZ5" s="58"/>
      <c r="BA5" s="58"/>
      <c r="BB5" s="58"/>
      <c r="BC5" s="58"/>
      <c r="BD5" s="58"/>
      <c r="BE5" s="58"/>
      <c r="BO5" s="204"/>
      <c r="BP5" s="204"/>
    </row>
    <row r="6" spans="1:68" s="60" customFormat="1" ht="14.1" customHeight="1">
      <c r="A6" s="53"/>
      <c r="B6" s="54"/>
      <c r="C6" s="54"/>
      <c r="D6" s="121" t="s">
        <v>290</v>
      </c>
      <c r="E6" s="54"/>
      <c r="F6" s="54"/>
      <c r="G6" s="54"/>
      <c r="H6" s="54"/>
      <c r="I6" s="54"/>
      <c r="J6" s="54"/>
      <c r="K6" s="54"/>
      <c r="L6" s="54"/>
      <c r="M6" s="61"/>
      <c r="N6" s="62"/>
      <c r="O6" s="62"/>
      <c r="P6" s="63"/>
      <c r="Q6" s="63"/>
      <c r="R6" s="63"/>
      <c r="S6" s="64"/>
      <c r="T6" s="65"/>
      <c r="U6" s="54"/>
      <c r="V6" s="302"/>
      <c r="W6" s="5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O6" s="204"/>
      <c r="BP6" s="204"/>
    </row>
    <row r="7" spans="1:68" s="74" customFormat="1" ht="33.950000000000003" customHeight="1">
      <c r="B7" s="75"/>
      <c r="C7" s="75"/>
      <c r="D7" s="295" t="s">
        <v>418</v>
      </c>
      <c r="E7" s="75"/>
      <c r="F7" s="75"/>
      <c r="G7" s="75"/>
      <c r="H7" s="75"/>
      <c r="I7" s="75"/>
      <c r="J7" s="75"/>
      <c r="K7" s="75"/>
      <c r="L7" s="75"/>
      <c r="M7" s="76"/>
      <c r="N7" s="75"/>
      <c r="O7" s="75"/>
      <c r="P7" s="77"/>
      <c r="Q7" s="78"/>
      <c r="R7" s="79"/>
      <c r="S7" s="80"/>
      <c r="T7" s="81"/>
      <c r="U7" s="75"/>
      <c r="V7" s="303"/>
      <c r="W7" s="304"/>
      <c r="X7" s="93" t="s">
        <v>50</v>
      </c>
      <c r="Y7" s="109"/>
      <c r="Z7" s="109"/>
      <c r="AA7" s="109"/>
      <c r="AB7" s="109"/>
      <c r="AC7" s="109"/>
      <c r="AD7" s="109"/>
      <c r="AE7" s="109"/>
      <c r="AF7" s="109"/>
      <c r="AG7" s="109"/>
      <c r="AH7" s="109"/>
      <c r="AI7" s="109"/>
      <c r="AJ7" s="94" t="s">
        <v>51</v>
      </c>
      <c r="AK7" s="109"/>
      <c r="AL7" s="109"/>
      <c r="AM7" s="109"/>
      <c r="AN7" s="109"/>
      <c r="AO7" s="109"/>
      <c r="AP7" s="109"/>
      <c r="AQ7" s="95" t="s">
        <v>52</v>
      </c>
      <c r="AR7" s="109"/>
      <c r="AS7" s="109"/>
      <c r="AT7" s="109"/>
      <c r="AU7" s="110"/>
      <c r="AV7" s="110"/>
      <c r="AW7" s="128" t="s">
        <v>53</v>
      </c>
      <c r="AX7" s="97" t="s">
        <v>55</v>
      </c>
      <c r="AY7" s="96"/>
      <c r="AZ7" s="96"/>
      <c r="BA7" s="96"/>
      <c r="BB7" s="96"/>
      <c r="BC7" s="96"/>
      <c r="BD7" s="96"/>
      <c r="BE7" s="96"/>
      <c r="BF7" s="98" t="s">
        <v>54</v>
      </c>
      <c r="BG7" s="99"/>
      <c r="BH7" s="99"/>
      <c r="BI7" s="99"/>
      <c r="BJ7" s="99"/>
      <c r="BK7" s="99"/>
      <c r="BL7" s="99"/>
      <c r="BM7" s="107"/>
      <c r="BO7" s="205"/>
      <c r="BP7" s="205"/>
    </row>
    <row r="8" spans="1:68" s="85" customFormat="1" ht="21.75" customHeight="1">
      <c r="B8" s="86"/>
      <c r="C8" s="86"/>
      <c r="D8" s="296" t="s">
        <v>419</v>
      </c>
      <c r="E8" s="86"/>
      <c r="F8" s="86"/>
      <c r="G8" s="86"/>
      <c r="H8" s="86"/>
      <c r="I8" s="86"/>
      <c r="J8" s="86"/>
      <c r="K8" s="86"/>
      <c r="L8" s="86"/>
      <c r="M8" s="87"/>
      <c r="N8" s="86"/>
      <c r="O8" s="86"/>
      <c r="P8" s="88"/>
      <c r="Q8" s="89"/>
      <c r="R8" s="90"/>
      <c r="S8" s="91"/>
      <c r="T8" s="92"/>
      <c r="U8" s="86"/>
      <c r="V8" s="305"/>
      <c r="W8" s="306"/>
      <c r="X8" s="93" t="s">
        <v>26</v>
      </c>
      <c r="Y8" s="93" t="s">
        <v>26</v>
      </c>
      <c r="Z8" s="93" t="s">
        <v>26</v>
      </c>
      <c r="AA8" s="93" t="s">
        <v>26</v>
      </c>
      <c r="AB8" s="93" t="s">
        <v>26</v>
      </c>
      <c r="AC8" s="93" t="s">
        <v>26</v>
      </c>
      <c r="AD8" s="93" t="s">
        <v>26</v>
      </c>
      <c r="AE8" s="93" t="s">
        <v>26</v>
      </c>
      <c r="AF8" s="93" t="s">
        <v>26</v>
      </c>
      <c r="AG8" s="93" t="s">
        <v>26</v>
      </c>
      <c r="AH8" s="93" t="s">
        <v>26</v>
      </c>
      <c r="AI8" s="93" t="s">
        <v>26</v>
      </c>
      <c r="AJ8" s="94" t="s">
        <v>26</v>
      </c>
      <c r="AK8" s="94" t="s">
        <v>26</v>
      </c>
      <c r="AL8" s="94" t="s">
        <v>26</v>
      </c>
      <c r="AM8" s="94" t="s">
        <v>26</v>
      </c>
      <c r="AN8" s="94" t="s">
        <v>26</v>
      </c>
      <c r="AO8" s="94" t="s">
        <v>26</v>
      </c>
      <c r="AP8" s="94" t="s">
        <v>26</v>
      </c>
      <c r="AQ8" s="95" t="s">
        <v>26</v>
      </c>
      <c r="AR8" s="95" t="s">
        <v>26</v>
      </c>
      <c r="AS8" s="95" t="s">
        <v>26</v>
      </c>
      <c r="AT8" s="95" t="s">
        <v>26</v>
      </c>
      <c r="AU8" s="103" t="s">
        <v>26</v>
      </c>
      <c r="AV8" s="103" t="s">
        <v>26</v>
      </c>
      <c r="AW8" s="127" t="s">
        <v>26</v>
      </c>
      <c r="AX8" s="97"/>
      <c r="AY8" s="96"/>
      <c r="AZ8" s="96"/>
      <c r="BA8" s="96"/>
      <c r="BB8" s="96"/>
      <c r="BC8" s="96"/>
      <c r="BD8" s="96"/>
      <c r="BE8" s="96"/>
      <c r="BF8" s="98"/>
      <c r="BG8" s="99"/>
      <c r="BH8" s="99"/>
      <c r="BI8" s="99"/>
      <c r="BJ8" s="99"/>
      <c r="BK8" s="99"/>
      <c r="BL8" s="99"/>
      <c r="BO8" s="206"/>
      <c r="BP8" s="206"/>
    </row>
    <row r="9" spans="1:68" s="29" customFormat="1" ht="63.75" customHeight="1">
      <c r="A9" s="29" t="s">
        <v>66</v>
      </c>
      <c r="B9" s="29" t="s">
        <v>244</v>
      </c>
      <c r="C9" s="29" t="s">
        <v>245</v>
      </c>
      <c r="D9" s="29" t="s">
        <v>246</v>
      </c>
      <c r="E9" s="29" t="s">
        <v>247</v>
      </c>
      <c r="F9" s="29" t="s">
        <v>248</v>
      </c>
      <c r="G9" s="29" t="s">
        <v>249</v>
      </c>
      <c r="H9" s="29" t="s">
        <v>250</v>
      </c>
      <c r="I9" s="29" t="s">
        <v>251</v>
      </c>
      <c r="J9" s="29" t="s">
        <v>252</v>
      </c>
      <c r="K9" s="29" t="s">
        <v>253</v>
      </c>
      <c r="L9" s="29" t="s">
        <v>254</v>
      </c>
      <c r="M9" s="29" t="s">
        <v>255</v>
      </c>
      <c r="N9" s="29" t="s">
        <v>256</v>
      </c>
      <c r="O9" s="29" t="s">
        <v>257</v>
      </c>
      <c r="P9" s="29" t="s">
        <v>258</v>
      </c>
      <c r="Q9" s="29" t="s">
        <v>260</v>
      </c>
      <c r="R9" s="29" t="s">
        <v>259</v>
      </c>
      <c r="S9" s="29" t="s">
        <v>261</v>
      </c>
      <c r="T9" s="29" t="s">
        <v>262</v>
      </c>
      <c r="U9" s="29" t="s">
        <v>263</v>
      </c>
      <c r="V9" s="307" t="s">
        <v>421</v>
      </c>
      <c r="W9" s="308" t="s">
        <v>422</v>
      </c>
      <c r="X9" s="25" t="s">
        <v>144</v>
      </c>
      <c r="Y9" s="25" t="s">
        <v>145</v>
      </c>
      <c r="Z9" s="25" t="s">
        <v>146</v>
      </c>
      <c r="AA9" s="25" t="s">
        <v>142</v>
      </c>
      <c r="AB9" s="25" t="s">
        <v>47</v>
      </c>
      <c r="AC9" s="25" t="s">
        <v>48</v>
      </c>
      <c r="AD9" s="25" t="s">
        <v>35</v>
      </c>
      <c r="AE9" s="25" t="s">
        <v>143</v>
      </c>
      <c r="AF9" s="25" t="s">
        <v>36</v>
      </c>
      <c r="AG9" s="25" t="s">
        <v>37</v>
      </c>
      <c r="AH9" s="25" t="s">
        <v>49</v>
      </c>
      <c r="AI9" s="25" t="s">
        <v>38</v>
      </c>
      <c r="AJ9" s="26" t="s">
        <v>147</v>
      </c>
      <c r="AK9" s="26" t="s">
        <v>150</v>
      </c>
      <c r="AL9" s="26" t="s">
        <v>151</v>
      </c>
      <c r="AM9" s="26" t="s">
        <v>148</v>
      </c>
      <c r="AN9" s="26" t="s">
        <v>149</v>
      </c>
      <c r="AO9" s="26" t="s">
        <v>408</v>
      </c>
      <c r="AP9" s="26" t="s">
        <v>423</v>
      </c>
      <c r="AQ9" s="27" t="s">
        <v>39</v>
      </c>
      <c r="AR9" s="27" t="s">
        <v>40</v>
      </c>
      <c r="AS9" s="27" t="s">
        <v>42</v>
      </c>
      <c r="AT9" s="27" t="s">
        <v>154</v>
      </c>
      <c r="AU9" s="27" t="s">
        <v>153</v>
      </c>
      <c r="AV9" s="27" t="s">
        <v>41</v>
      </c>
      <c r="AW9" s="28" t="s">
        <v>152</v>
      </c>
      <c r="AX9" s="30" t="s">
        <v>27</v>
      </c>
      <c r="AY9" s="30" t="s">
        <v>28</v>
      </c>
      <c r="AZ9" s="30" t="s">
        <v>29</v>
      </c>
      <c r="BA9" s="30" t="s">
        <v>31</v>
      </c>
      <c r="BB9" s="30" t="s">
        <v>268</v>
      </c>
      <c r="BC9" s="30" t="s">
        <v>32</v>
      </c>
      <c r="BD9" s="30" t="s">
        <v>165</v>
      </c>
      <c r="BE9" s="30" t="s">
        <v>43</v>
      </c>
      <c r="BF9" s="82" t="s">
        <v>30</v>
      </c>
      <c r="BG9" s="82" t="s">
        <v>171</v>
      </c>
      <c r="BH9" s="82" t="s">
        <v>269</v>
      </c>
      <c r="BI9" s="82" t="s">
        <v>270</v>
      </c>
      <c r="BJ9" s="82" t="s">
        <v>167</v>
      </c>
      <c r="BK9" s="82" t="s">
        <v>166</v>
      </c>
      <c r="BL9" s="82" t="s">
        <v>271</v>
      </c>
      <c r="BM9" s="31" t="s">
        <v>33</v>
      </c>
      <c r="BN9" s="31" t="s">
        <v>347</v>
      </c>
      <c r="BO9" s="207" t="s">
        <v>348</v>
      </c>
      <c r="BP9" s="207" t="s">
        <v>346</v>
      </c>
    </row>
    <row r="10" spans="1:68" s="71" customFormat="1" ht="14.1" customHeight="1">
      <c r="A10" s="71" t="s">
        <v>291</v>
      </c>
      <c r="B10" s="166" t="s">
        <v>349</v>
      </c>
      <c r="C10" s="165">
        <v>-9999</v>
      </c>
      <c r="D10" s="167" t="s">
        <v>350</v>
      </c>
      <c r="E10" s="168">
        <v>1</v>
      </c>
      <c r="F10" s="131">
        <v>4320</v>
      </c>
      <c r="G10" s="131">
        <v>13</v>
      </c>
      <c r="H10" s="131">
        <v>0</v>
      </c>
      <c r="I10" s="131">
        <v>0</v>
      </c>
      <c r="J10" s="131">
        <v>-9999</v>
      </c>
      <c r="K10" s="165" t="s">
        <v>351</v>
      </c>
      <c r="L10" s="144">
        <v>2017</v>
      </c>
      <c r="M10" s="165">
        <v>7</v>
      </c>
      <c r="N10" s="165">
        <v>7</v>
      </c>
      <c r="O10" s="165">
        <v>188</v>
      </c>
      <c r="P10" s="169">
        <v>0.17361111111111113</v>
      </c>
      <c r="Q10" s="133">
        <v>-30.08</v>
      </c>
      <c r="R10" s="133">
        <v>155.49</v>
      </c>
      <c r="S10" s="166" t="s">
        <v>352</v>
      </c>
      <c r="T10" s="165" t="s">
        <v>265</v>
      </c>
      <c r="U10" s="171" t="s">
        <v>353</v>
      </c>
      <c r="V10" s="309">
        <v>43081</v>
      </c>
      <c r="W10" s="72">
        <v>2.7768174857025789</v>
      </c>
      <c r="X10" s="72">
        <v>0.36</v>
      </c>
      <c r="Y10" s="72">
        <v>3.4000000000000002E-2</v>
      </c>
      <c r="Z10" s="72">
        <v>7.4999999999999997E-2</v>
      </c>
      <c r="AA10" s="72">
        <v>2.5000000000000001E-2</v>
      </c>
      <c r="AB10" s="72">
        <v>3.1E-2</v>
      </c>
      <c r="AC10" s="72">
        <v>7.1999999999999995E-2</v>
      </c>
      <c r="AD10" s="72">
        <v>4.0000000000000001E-3</v>
      </c>
      <c r="AE10" s="72">
        <v>2.1000000000000001E-2</v>
      </c>
      <c r="AF10" s="72">
        <v>3.0000000000000001E-3</v>
      </c>
      <c r="AG10" s="72">
        <v>4.8000000000000001E-2</v>
      </c>
      <c r="AH10" s="72">
        <v>5.0000000000000001E-3</v>
      </c>
      <c r="AI10" s="72">
        <v>7.3999999999999996E-2</v>
      </c>
      <c r="AJ10" s="72">
        <v>0.29899999999999999</v>
      </c>
      <c r="AK10" s="72">
        <v>5.0999999999999997E-2</v>
      </c>
      <c r="AL10" s="72">
        <v>0.01</v>
      </c>
      <c r="AM10" s="72">
        <v>2.9000000000000001E-2</v>
      </c>
      <c r="AN10" s="72">
        <v>5.0000000000000001E-3</v>
      </c>
      <c r="AO10" s="72">
        <v>0.04</v>
      </c>
      <c r="AP10" s="72">
        <v>3.5000000000000003E-2</v>
      </c>
      <c r="AQ10" s="72">
        <v>1E-3</v>
      </c>
      <c r="AR10" s="72">
        <v>3.0000000000000001E-3</v>
      </c>
      <c r="AS10" s="72">
        <v>4.0000000000000001E-3</v>
      </c>
      <c r="AT10" s="72">
        <v>3.0000000000000001E-3</v>
      </c>
      <c r="AU10" s="72">
        <v>8.9999999999999993E-3</v>
      </c>
      <c r="AV10" s="72">
        <v>6.0000000000000001E-3</v>
      </c>
      <c r="AW10" s="72">
        <v>-8888</v>
      </c>
      <c r="AX10" s="72">
        <v>0.46899999999999997</v>
      </c>
      <c r="AY10" s="72">
        <v>0.127</v>
      </c>
      <c r="AZ10" s="72">
        <v>0.156</v>
      </c>
      <c r="BA10" s="72">
        <v>0.625</v>
      </c>
      <c r="BB10" s="72">
        <v>0.28299999999999997</v>
      </c>
      <c r="BC10" s="72">
        <v>0.39200000000000002</v>
      </c>
      <c r="BD10" s="72">
        <v>0.752</v>
      </c>
      <c r="BE10" s="72">
        <v>0.26800000000000002</v>
      </c>
      <c r="BF10" s="84">
        <v>1.0900000000000001</v>
      </c>
      <c r="BG10" s="84">
        <v>0.55000000000000004</v>
      </c>
      <c r="BH10" s="84">
        <v>0.45</v>
      </c>
      <c r="BI10" s="84">
        <v>1.66</v>
      </c>
      <c r="BJ10" s="84">
        <v>0.17</v>
      </c>
      <c r="BK10" s="84">
        <v>0.83</v>
      </c>
      <c r="BL10" s="84">
        <v>0.48</v>
      </c>
      <c r="BN10" s="186" t="s">
        <v>354</v>
      </c>
      <c r="BO10">
        <v>0</v>
      </c>
      <c r="BP10" s="1">
        <v>20170707</v>
      </c>
    </row>
    <row r="11" spans="1:68" s="66" customFormat="1" ht="14.1" customHeight="1">
      <c r="A11" s="66" t="s">
        <v>293</v>
      </c>
      <c r="B11" s="166" t="s">
        <v>349</v>
      </c>
      <c r="C11" s="165">
        <v>-9999</v>
      </c>
      <c r="D11" s="167" t="s">
        <v>350</v>
      </c>
      <c r="E11" s="168">
        <v>1</v>
      </c>
      <c r="F11" s="131">
        <v>4320</v>
      </c>
      <c r="G11" s="131">
        <v>13</v>
      </c>
      <c r="H11" s="131">
        <v>0</v>
      </c>
      <c r="I11" s="131">
        <v>0</v>
      </c>
      <c r="J11" s="131">
        <v>-9999</v>
      </c>
      <c r="K11" s="165" t="s">
        <v>351</v>
      </c>
      <c r="L11" s="144">
        <v>2017</v>
      </c>
      <c r="M11" s="165">
        <v>7</v>
      </c>
      <c r="N11" s="165">
        <v>7</v>
      </c>
      <c r="O11" s="165">
        <v>188</v>
      </c>
      <c r="P11" s="169">
        <v>0.17361111111111113</v>
      </c>
      <c r="Q11" s="133">
        <v>-30.08</v>
      </c>
      <c r="R11" s="133">
        <v>155.49</v>
      </c>
      <c r="S11" s="166" t="s">
        <v>352</v>
      </c>
      <c r="T11" s="165" t="s">
        <v>265</v>
      </c>
      <c r="U11" s="171" t="s">
        <v>353</v>
      </c>
      <c r="V11" s="310">
        <v>43081</v>
      </c>
      <c r="W11" s="68">
        <v>2.7841068294241329</v>
      </c>
      <c r="X11" s="72">
        <v>0.37</v>
      </c>
      <c r="Y11" s="72">
        <v>3.9E-2</v>
      </c>
      <c r="Z11" s="72">
        <v>7.6999999999999999E-2</v>
      </c>
      <c r="AA11" s="72">
        <v>2.5999999999999999E-2</v>
      </c>
      <c r="AB11" s="72">
        <v>3.2000000000000001E-2</v>
      </c>
      <c r="AC11" s="72">
        <v>7.2999999999999995E-2</v>
      </c>
      <c r="AD11" s="72">
        <v>4.0000000000000001E-3</v>
      </c>
      <c r="AE11" s="72">
        <v>2.1000000000000001E-2</v>
      </c>
      <c r="AF11" s="72">
        <v>3.0000000000000001E-3</v>
      </c>
      <c r="AG11" s="72">
        <v>4.8000000000000001E-2</v>
      </c>
      <c r="AH11" s="72">
        <v>4.0000000000000001E-3</v>
      </c>
      <c r="AI11" s="72">
        <v>7.4999999999999997E-2</v>
      </c>
      <c r="AJ11" s="72">
        <v>0.30299999999999999</v>
      </c>
      <c r="AK11" s="72">
        <v>5.1999999999999998E-2</v>
      </c>
      <c r="AL11" s="72">
        <v>1.4999999999999999E-2</v>
      </c>
      <c r="AM11" s="72">
        <v>3.4000000000000002E-2</v>
      </c>
      <c r="AN11" s="72">
        <v>5.0000000000000001E-3</v>
      </c>
      <c r="AO11" s="72">
        <v>4.1000000000000002E-2</v>
      </c>
      <c r="AP11" s="72">
        <v>3.5999999999999997E-2</v>
      </c>
      <c r="AQ11" s="72">
        <v>2E-3</v>
      </c>
      <c r="AR11" s="72">
        <v>3.0000000000000001E-3</v>
      </c>
      <c r="AS11" s="72">
        <v>4.0000000000000001E-3</v>
      </c>
      <c r="AT11" s="72">
        <v>4.0000000000000001E-3</v>
      </c>
      <c r="AU11" s="72">
        <v>8.9999999999999993E-3</v>
      </c>
      <c r="AV11" s="72">
        <v>6.0000000000000001E-3</v>
      </c>
      <c r="AW11" s="72">
        <v>-8888</v>
      </c>
      <c r="AX11" s="72">
        <v>0.48599999999999999</v>
      </c>
      <c r="AY11" s="72">
        <v>0.129</v>
      </c>
      <c r="AZ11" s="72">
        <v>0.157</v>
      </c>
      <c r="BA11" s="72">
        <v>0.64300000000000002</v>
      </c>
      <c r="BB11" s="72">
        <v>0.28599999999999998</v>
      </c>
      <c r="BC11" s="72">
        <v>0.40200000000000002</v>
      </c>
      <c r="BD11" s="72">
        <v>0.77200000000000002</v>
      </c>
      <c r="BE11" s="72">
        <v>0.27500000000000002</v>
      </c>
      <c r="BF11" s="84">
        <v>1.0900000000000001</v>
      </c>
      <c r="BG11" s="84">
        <v>0.55000000000000004</v>
      </c>
      <c r="BH11" s="84">
        <v>0.45</v>
      </c>
      <c r="BI11" s="84">
        <v>1.7</v>
      </c>
      <c r="BJ11" s="84">
        <v>0.17</v>
      </c>
      <c r="BK11" s="84">
        <v>0.83</v>
      </c>
      <c r="BL11" s="84">
        <v>0.48</v>
      </c>
      <c r="BN11" s="186" t="s">
        <v>354</v>
      </c>
      <c r="BO11">
        <v>0</v>
      </c>
      <c r="BP11" s="1">
        <v>20170707</v>
      </c>
    </row>
    <row r="12" spans="1:68" s="66" customFormat="1" ht="14.1" customHeight="1">
      <c r="A12" s="66" t="s">
        <v>294</v>
      </c>
      <c r="B12" s="166" t="s">
        <v>349</v>
      </c>
      <c r="C12" s="165">
        <v>-9999</v>
      </c>
      <c r="D12" s="167" t="s">
        <v>350</v>
      </c>
      <c r="E12" s="168">
        <v>0</v>
      </c>
      <c r="F12" s="131">
        <v>2130</v>
      </c>
      <c r="G12" s="131">
        <v>17</v>
      </c>
      <c r="H12" s="131">
        <v>0</v>
      </c>
      <c r="I12" s="131">
        <v>0</v>
      </c>
      <c r="J12" s="131">
        <v>-9999</v>
      </c>
      <c r="K12" s="165" t="s">
        <v>351</v>
      </c>
      <c r="L12" s="144">
        <v>2017</v>
      </c>
      <c r="M12" s="165">
        <v>7</v>
      </c>
      <c r="N12" s="165">
        <v>8</v>
      </c>
      <c r="O12" s="165">
        <v>189</v>
      </c>
      <c r="P12" s="169">
        <v>0.20833333333333334</v>
      </c>
      <c r="Q12" s="133">
        <v>-30.08</v>
      </c>
      <c r="R12" s="133">
        <v>156.71</v>
      </c>
      <c r="S12" s="166" t="s">
        <v>352</v>
      </c>
      <c r="T12" s="165" t="s">
        <v>265</v>
      </c>
      <c r="U12" s="171" t="s">
        <v>353</v>
      </c>
      <c r="V12" s="310">
        <v>43081</v>
      </c>
      <c r="W12" s="68">
        <v>2.8016253783412317</v>
      </c>
      <c r="X12" s="72">
        <v>0.35099999999999998</v>
      </c>
      <c r="Y12" s="72">
        <v>3.5999999999999997E-2</v>
      </c>
      <c r="Z12" s="72">
        <v>8.2000000000000003E-2</v>
      </c>
      <c r="AA12" s="72">
        <v>3.2000000000000001E-2</v>
      </c>
      <c r="AB12" s="72">
        <v>4.7E-2</v>
      </c>
      <c r="AC12" s="72">
        <v>9.6000000000000002E-2</v>
      </c>
      <c r="AD12" s="72">
        <v>2E-3</v>
      </c>
      <c r="AE12" s="72">
        <v>2.3E-2</v>
      </c>
      <c r="AF12" s="72">
        <v>4.0000000000000001E-3</v>
      </c>
      <c r="AG12" s="72">
        <v>2.4E-2</v>
      </c>
      <c r="AH12" s="72">
        <v>4.0000000000000001E-3</v>
      </c>
      <c r="AI12" s="72">
        <v>9.1999999999999998E-2</v>
      </c>
      <c r="AJ12" s="72">
        <v>0.23200000000000001</v>
      </c>
      <c r="AK12" s="72">
        <v>0.11</v>
      </c>
      <c r="AL12" s="72">
        <v>8.9999999999999993E-3</v>
      </c>
      <c r="AM12" s="72">
        <v>2.1000000000000001E-2</v>
      </c>
      <c r="AN12" s="72">
        <v>1.4999999999999999E-2</v>
      </c>
      <c r="AO12" s="72">
        <v>0.04</v>
      </c>
      <c r="AP12" s="72">
        <v>4.2000000000000003E-2</v>
      </c>
      <c r="AQ12" s="72">
        <v>1E-3</v>
      </c>
      <c r="AR12" s="72">
        <v>2E-3</v>
      </c>
      <c r="AS12" s="72">
        <v>2E-3</v>
      </c>
      <c r="AT12" s="72">
        <v>3.0000000000000001E-3</v>
      </c>
      <c r="AU12" s="72">
        <v>6.0000000000000001E-3</v>
      </c>
      <c r="AV12" s="72">
        <v>3.0000000000000001E-3</v>
      </c>
      <c r="AW12" s="72">
        <v>-8888</v>
      </c>
      <c r="AX12" s="72">
        <v>0.46899999999999997</v>
      </c>
      <c r="AY12" s="72">
        <v>0.153</v>
      </c>
      <c r="AZ12" s="72">
        <v>0.17100000000000001</v>
      </c>
      <c r="BA12" s="72">
        <v>0.64</v>
      </c>
      <c r="BB12" s="72">
        <v>0.32400000000000001</v>
      </c>
      <c r="BC12" s="72">
        <v>0.442</v>
      </c>
      <c r="BD12" s="72">
        <v>0.79300000000000004</v>
      </c>
      <c r="BE12" s="72">
        <v>0.30099999999999999</v>
      </c>
      <c r="BF12" s="84">
        <v>1.26</v>
      </c>
      <c r="BG12" s="84">
        <v>0.53</v>
      </c>
      <c r="BH12" s="84">
        <v>0.47</v>
      </c>
      <c r="BI12" s="84">
        <v>1.45</v>
      </c>
      <c r="BJ12" s="84">
        <v>0.19</v>
      </c>
      <c r="BK12" s="84">
        <v>0.81</v>
      </c>
      <c r="BL12" s="84">
        <v>0.44</v>
      </c>
      <c r="BN12" s="186" t="s">
        <v>354</v>
      </c>
      <c r="BO12">
        <v>0</v>
      </c>
      <c r="BP12" s="1">
        <v>20170708</v>
      </c>
    </row>
    <row r="13" spans="1:68" s="66" customFormat="1" ht="14.1" customHeight="1">
      <c r="A13" s="66" t="s">
        <v>295</v>
      </c>
      <c r="B13" s="166" t="s">
        <v>349</v>
      </c>
      <c r="C13" s="165">
        <v>-9999</v>
      </c>
      <c r="D13" s="167" t="s">
        <v>350</v>
      </c>
      <c r="E13" s="168">
        <v>4</v>
      </c>
      <c r="F13" s="131">
        <v>2116</v>
      </c>
      <c r="G13" s="131">
        <v>88</v>
      </c>
      <c r="H13" s="131">
        <v>0</v>
      </c>
      <c r="I13" s="131">
        <v>0</v>
      </c>
      <c r="J13" s="131">
        <v>-9999</v>
      </c>
      <c r="K13" s="165" t="s">
        <v>351</v>
      </c>
      <c r="L13" s="144">
        <v>2017</v>
      </c>
      <c r="M13" s="165">
        <v>7</v>
      </c>
      <c r="N13" s="165">
        <v>25</v>
      </c>
      <c r="O13" s="165">
        <v>206</v>
      </c>
      <c r="P13" s="169">
        <v>0.97361111111111109</v>
      </c>
      <c r="Q13" s="133">
        <v>-32.5</v>
      </c>
      <c r="R13" s="133">
        <v>-178.90833333333333</v>
      </c>
      <c r="S13" s="166" t="s">
        <v>352</v>
      </c>
      <c r="T13" s="165" t="s">
        <v>265</v>
      </c>
      <c r="U13" s="171" t="s">
        <v>353</v>
      </c>
      <c r="V13" s="310">
        <v>43081</v>
      </c>
      <c r="W13" s="68">
        <v>2.8212092084820486</v>
      </c>
      <c r="X13" s="72">
        <v>0.36399999999999999</v>
      </c>
      <c r="Y13" s="72">
        <v>7.8E-2</v>
      </c>
      <c r="Z13" s="72">
        <v>8.7999999999999995E-2</v>
      </c>
      <c r="AA13" s="72">
        <v>2.9000000000000001E-2</v>
      </c>
      <c r="AB13" s="72">
        <v>4.4999999999999998E-2</v>
      </c>
      <c r="AC13" s="72">
        <v>0.106</v>
      </c>
      <c r="AD13" s="72">
        <v>3.0000000000000001E-3</v>
      </c>
      <c r="AE13" s="72">
        <v>2.5999999999999999E-2</v>
      </c>
      <c r="AF13" s="72">
        <v>7.0000000000000001E-3</v>
      </c>
      <c r="AG13" s="72">
        <v>2.3E-2</v>
      </c>
      <c r="AH13" s="72">
        <v>5.0000000000000001E-3</v>
      </c>
      <c r="AI13" s="72">
        <v>8.2000000000000003E-2</v>
      </c>
      <c r="AJ13" s="72">
        <v>0.254</v>
      </c>
      <c r="AK13" s="72">
        <v>0.104</v>
      </c>
      <c r="AL13" s="72">
        <v>6.0000000000000001E-3</v>
      </c>
      <c r="AM13" s="72">
        <v>7.0000000000000007E-2</v>
      </c>
      <c r="AN13" s="72">
        <v>8.0000000000000002E-3</v>
      </c>
      <c r="AO13" s="72">
        <v>4.2999999999999997E-2</v>
      </c>
      <c r="AP13" s="72">
        <v>4.4999999999999998E-2</v>
      </c>
      <c r="AQ13" s="72">
        <v>3.0000000000000001E-3</v>
      </c>
      <c r="AR13" s="72">
        <v>5.0000000000000001E-3</v>
      </c>
      <c r="AS13" s="72">
        <v>3.0000000000000001E-3</v>
      </c>
      <c r="AT13" s="72">
        <v>4.0000000000000001E-3</v>
      </c>
      <c r="AU13" s="72">
        <v>6.0000000000000001E-3</v>
      </c>
      <c r="AV13" s="72">
        <v>6.0000000000000001E-3</v>
      </c>
      <c r="AW13" s="72">
        <v>-8888</v>
      </c>
      <c r="AX13" s="72">
        <v>0.53</v>
      </c>
      <c r="AY13" s="72">
        <v>0.14699999999999999</v>
      </c>
      <c r="AZ13" s="72">
        <v>0.17899999999999999</v>
      </c>
      <c r="BA13" s="72">
        <v>0.70899999999999996</v>
      </c>
      <c r="BB13" s="72">
        <v>0.32600000000000001</v>
      </c>
      <c r="BC13" s="72">
        <v>0.49199999999999999</v>
      </c>
      <c r="BD13" s="72">
        <v>0.85599999999999998</v>
      </c>
      <c r="BE13" s="72">
        <v>0.34200000000000003</v>
      </c>
      <c r="BF13" s="84">
        <v>1.35</v>
      </c>
      <c r="BG13" s="84">
        <v>0.55000000000000004</v>
      </c>
      <c r="BH13" s="84">
        <v>0.45</v>
      </c>
      <c r="BI13" s="84">
        <v>1.63</v>
      </c>
      <c r="BJ13" s="84">
        <v>0.17</v>
      </c>
      <c r="BK13" s="84">
        <v>0.83</v>
      </c>
      <c r="BL13" s="84">
        <v>0.43</v>
      </c>
      <c r="BN13" s="186" t="s">
        <v>354</v>
      </c>
      <c r="BO13">
        <v>0</v>
      </c>
      <c r="BP13" s="1">
        <v>20170725</v>
      </c>
    </row>
    <row r="14" spans="1:68" s="66" customFormat="1" ht="14.1" customHeight="1">
      <c r="A14" s="66" t="s">
        <v>296</v>
      </c>
      <c r="B14" s="166" t="s">
        <v>349</v>
      </c>
      <c r="C14" s="165">
        <v>-9999</v>
      </c>
      <c r="D14" s="167" t="s">
        <v>350</v>
      </c>
      <c r="E14" s="168">
        <v>4</v>
      </c>
      <c r="F14" s="131">
        <v>2118</v>
      </c>
      <c r="G14" s="131">
        <v>88</v>
      </c>
      <c r="H14" s="131">
        <v>0</v>
      </c>
      <c r="I14" s="131">
        <v>0</v>
      </c>
      <c r="J14" s="131">
        <v>-9999</v>
      </c>
      <c r="K14" s="165" t="s">
        <v>351</v>
      </c>
      <c r="L14" s="144">
        <v>2017</v>
      </c>
      <c r="M14" s="165">
        <v>7</v>
      </c>
      <c r="N14" s="165">
        <v>25</v>
      </c>
      <c r="O14" s="165">
        <v>206</v>
      </c>
      <c r="P14" s="169">
        <v>0.97361111111111109</v>
      </c>
      <c r="Q14" s="133">
        <v>-32.5</v>
      </c>
      <c r="R14" s="133">
        <v>-178.90833333333333</v>
      </c>
      <c r="S14" s="166" t="s">
        <v>352</v>
      </c>
      <c r="T14" s="165" t="s">
        <v>265</v>
      </c>
      <c r="U14" s="171" t="s">
        <v>353</v>
      </c>
      <c r="V14" s="310">
        <v>43081</v>
      </c>
      <c r="W14" s="68">
        <v>2.777427643625471</v>
      </c>
      <c r="X14" s="72">
        <v>0.35899999999999999</v>
      </c>
      <c r="Y14" s="72">
        <v>0.08</v>
      </c>
      <c r="Z14" s="72">
        <v>8.5999999999999993E-2</v>
      </c>
      <c r="AA14" s="72">
        <v>2.9000000000000001E-2</v>
      </c>
      <c r="AB14" s="72">
        <v>4.3999999999999997E-2</v>
      </c>
      <c r="AC14" s="72">
        <v>0.104</v>
      </c>
      <c r="AD14" s="72">
        <v>4.0000000000000001E-3</v>
      </c>
      <c r="AE14" s="72">
        <v>2.5000000000000001E-2</v>
      </c>
      <c r="AF14" s="72">
        <v>7.0000000000000001E-3</v>
      </c>
      <c r="AG14" s="72">
        <v>2.1000000000000001E-2</v>
      </c>
      <c r="AH14" s="72">
        <v>5.0000000000000001E-3</v>
      </c>
      <c r="AI14" s="72">
        <v>8.1000000000000003E-2</v>
      </c>
      <c r="AJ14" s="72">
        <v>0.25</v>
      </c>
      <c r="AK14" s="72">
        <v>0.104</v>
      </c>
      <c r="AL14" s="72">
        <v>5.0000000000000001E-3</v>
      </c>
      <c r="AM14" s="72">
        <v>7.1999999999999995E-2</v>
      </c>
      <c r="AN14" s="72">
        <v>8.0000000000000002E-3</v>
      </c>
      <c r="AO14" s="72">
        <v>4.2000000000000003E-2</v>
      </c>
      <c r="AP14" s="72">
        <v>4.3999999999999997E-2</v>
      </c>
      <c r="AQ14" s="72">
        <v>4.0000000000000001E-3</v>
      </c>
      <c r="AR14" s="72">
        <v>4.0000000000000001E-3</v>
      </c>
      <c r="AS14" s="72">
        <v>3.0000000000000001E-3</v>
      </c>
      <c r="AT14" s="72">
        <v>4.0000000000000001E-3</v>
      </c>
      <c r="AU14" s="72">
        <v>5.0000000000000001E-3</v>
      </c>
      <c r="AV14" s="72">
        <v>6.0000000000000001E-3</v>
      </c>
      <c r="AW14" s="72">
        <v>-8888</v>
      </c>
      <c r="AX14" s="72">
        <v>0.52500000000000002</v>
      </c>
      <c r="AY14" s="72">
        <v>0.14599999999999999</v>
      </c>
      <c r="AZ14" s="72">
        <v>0.17399999999999999</v>
      </c>
      <c r="BA14" s="72">
        <v>0.69899999999999995</v>
      </c>
      <c r="BB14" s="72">
        <v>0.32</v>
      </c>
      <c r="BC14" s="72">
        <v>0.48599999999999999</v>
      </c>
      <c r="BD14" s="72">
        <v>0.84499999999999997</v>
      </c>
      <c r="BE14" s="72">
        <v>0.33900000000000002</v>
      </c>
      <c r="BF14" s="84">
        <v>1.35</v>
      </c>
      <c r="BG14" s="84">
        <v>0.54</v>
      </c>
      <c r="BH14" s="84">
        <v>0.46</v>
      </c>
      <c r="BI14" s="84">
        <v>1.64</v>
      </c>
      <c r="BJ14" s="84">
        <v>0.17</v>
      </c>
      <c r="BK14" s="84">
        <v>0.83</v>
      </c>
      <c r="BL14" s="84">
        <v>0.42</v>
      </c>
      <c r="BN14" s="186" t="s">
        <v>354</v>
      </c>
      <c r="BO14">
        <v>0</v>
      </c>
      <c r="BP14" s="1">
        <v>20170725</v>
      </c>
    </row>
    <row r="15" spans="1:68" s="66" customFormat="1" ht="14.1" customHeight="1">
      <c r="A15" s="66" t="s">
        <v>297</v>
      </c>
      <c r="B15" s="166" t="s">
        <v>349</v>
      </c>
      <c r="C15" s="165">
        <v>-9999</v>
      </c>
      <c r="D15" s="167" t="s">
        <v>350</v>
      </c>
      <c r="E15" s="168">
        <v>0</v>
      </c>
      <c r="F15" s="131">
        <v>2130</v>
      </c>
      <c r="G15" s="131">
        <v>92</v>
      </c>
      <c r="H15" s="131">
        <v>0</v>
      </c>
      <c r="I15" s="131">
        <v>0</v>
      </c>
      <c r="J15" s="131">
        <v>-9999</v>
      </c>
      <c r="K15" s="165" t="s">
        <v>351</v>
      </c>
      <c r="L15" s="144">
        <v>2017</v>
      </c>
      <c r="M15" s="165">
        <v>7</v>
      </c>
      <c r="N15" s="165">
        <v>26</v>
      </c>
      <c r="O15" s="165">
        <v>207</v>
      </c>
      <c r="P15" s="169">
        <v>0.91041666666666676</v>
      </c>
      <c r="Q15" s="133">
        <v>-32.5</v>
      </c>
      <c r="R15" s="133">
        <v>-177.99933333333334</v>
      </c>
      <c r="S15" s="166" t="s">
        <v>352</v>
      </c>
      <c r="T15" s="165" t="s">
        <v>265</v>
      </c>
      <c r="U15" s="171" t="s">
        <v>353</v>
      </c>
      <c r="V15" s="310">
        <v>43081</v>
      </c>
      <c r="W15" s="68">
        <v>2.814466400394811</v>
      </c>
      <c r="X15" s="72">
        <v>0.36599999999999999</v>
      </c>
      <c r="Y15" s="72">
        <v>7.8E-2</v>
      </c>
      <c r="Z15" s="72">
        <v>8.6999999999999994E-2</v>
      </c>
      <c r="AA15" s="72">
        <v>3.1E-2</v>
      </c>
      <c r="AB15" s="72">
        <v>4.2000000000000003E-2</v>
      </c>
      <c r="AC15" s="72">
        <v>0.111</v>
      </c>
      <c r="AD15" s="72">
        <v>3.0000000000000001E-3</v>
      </c>
      <c r="AE15" s="72">
        <v>2.5000000000000001E-2</v>
      </c>
      <c r="AF15" s="72">
        <v>3.0000000000000001E-3</v>
      </c>
      <c r="AG15" s="72">
        <v>0.02</v>
      </c>
      <c r="AH15" s="72">
        <v>5.0000000000000001E-3</v>
      </c>
      <c r="AI15" s="72">
        <v>8.8999999999999996E-2</v>
      </c>
      <c r="AJ15" s="72">
        <v>0.249</v>
      </c>
      <c r="AK15" s="72">
        <v>0.113</v>
      </c>
      <c r="AL15" s="72">
        <v>4.0000000000000001E-3</v>
      </c>
      <c r="AM15" s="72">
        <v>6.9000000000000006E-2</v>
      </c>
      <c r="AN15" s="72">
        <v>8.9999999999999993E-3</v>
      </c>
      <c r="AO15" s="72">
        <v>4.2000000000000003E-2</v>
      </c>
      <c r="AP15" s="72">
        <v>4.4999999999999998E-2</v>
      </c>
      <c r="AQ15" s="72">
        <v>3.0000000000000001E-3</v>
      </c>
      <c r="AR15" s="72">
        <v>4.0000000000000001E-3</v>
      </c>
      <c r="AS15" s="72">
        <v>4.0000000000000001E-3</v>
      </c>
      <c r="AT15" s="72">
        <v>4.0000000000000001E-3</v>
      </c>
      <c r="AU15" s="72">
        <v>6.0000000000000001E-3</v>
      </c>
      <c r="AV15" s="72">
        <v>6.0000000000000001E-3</v>
      </c>
      <c r="AW15" s="72">
        <v>-8888</v>
      </c>
      <c r="AX15" s="72">
        <v>0.53100000000000003</v>
      </c>
      <c r="AY15" s="72">
        <v>0.151</v>
      </c>
      <c r="AZ15" s="72">
        <v>0.17799999999999999</v>
      </c>
      <c r="BA15" s="72">
        <v>0.70899999999999996</v>
      </c>
      <c r="BB15" s="72">
        <v>0.32900000000000001</v>
      </c>
      <c r="BC15" s="72">
        <v>0.49399999999999999</v>
      </c>
      <c r="BD15" s="72">
        <v>0.86</v>
      </c>
      <c r="BE15" s="72">
        <v>0.34799999999999998</v>
      </c>
      <c r="BF15" s="84">
        <v>1.35</v>
      </c>
      <c r="BG15" s="84">
        <v>0.54</v>
      </c>
      <c r="BH15" s="84">
        <v>0.46</v>
      </c>
      <c r="BI15" s="84">
        <v>1.61</v>
      </c>
      <c r="BJ15" s="84">
        <v>0.18</v>
      </c>
      <c r="BK15" s="84">
        <v>0.82</v>
      </c>
      <c r="BL15" s="84">
        <v>0.43</v>
      </c>
      <c r="BN15" s="186" t="s">
        <v>354</v>
      </c>
      <c r="BO15">
        <v>0</v>
      </c>
      <c r="BP15" s="1">
        <v>20170726</v>
      </c>
    </row>
    <row r="16" spans="1:68" s="66" customFormat="1" ht="14.1" customHeight="1">
      <c r="A16" s="66" t="s">
        <v>298</v>
      </c>
      <c r="B16" s="166" t="s">
        <v>349</v>
      </c>
      <c r="C16" s="165">
        <v>-9999</v>
      </c>
      <c r="D16" s="167" t="s">
        <v>350</v>
      </c>
      <c r="E16" s="168">
        <v>7</v>
      </c>
      <c r="F16" s="131">
        <v>2118</v>
      </c>
      <c r="G16" s="131">
        <v>96</v>
      </c>
      <c r="H16" s="131">
        <v>0</v>
      </c>
      <c r="I16" s="131">
        <v>0</v>
      </c>
      <c r="J16" s="131">
        <v>-9999</v>
      </c>
      <c r="K16" s="165" t="s">
        <v>351</v>
      </c>
      <c r="L16" s="144">
        <v>2017</v>
      </c>
      <c r="M16" s="165">
        <v>7</v>
      </c>
      <c r="N16" s="165">
        <v>28</v>
      </c>
      <c r="O16" s="165">
        <v>209</v>
      </c>
      <c r="P16" s="169">
        <v>6.25E-2</v>
      </c>
      <c r="Q16" s="133">
        <v>-32.5</v>
      </c>
      <c r="R16" s="133">
        <v>-176.25</v>
      </c>
      <c r="S16" s="166" t="s">
        <v>352</v>
      </c>
      <c r="T16" s="165" t="s">
        <v>265</v>
      </c>
      <c r="U16" s="171" t="s">
        <v>353</v>
      </c>
      <c r="V16" s="310">
        <v>43081</v>
      </c>
      <c r="W16" s="68">
        <v>2.7899901794240929</v>
      </c>
      <c r="X16" s="72">
        <v>0.33</v>
      </c>
      <c r="Y16" s="72">
        <v>0.06</v>
      </c>
      <c r="Z16" s="72">
        <v>9.2999999999999999E-2</v>
      </c>
      <c r="AA16" s="72">
        <v>2.4E-2</v>
      </c>
      <c r="AB16" s="72">
        <v>4.7E-2</v>
      </c>
      <c r="AC16" s="72">
        <v>0.109</v>
      </c>
      <c r="AD16" s="72">
        <v>3.0000000000000001E-3</v>
      </c>
      <c r="AE16" s="72">
        <v>0.02</v>
      </c>
      <c r="AF16" s="72">
        <v>2E-3</v>
      </c>
      <c r="AG16" s="72">
        <v>0.03</v>
      </c>
      <c r="AH16" s="72">
        <v>5.0000000000000001E-3</v>
      </c>
      <c r="AI16" s="72">
        <v>5.8999999999999997E-2</v>
      </c>
      <c r="AJ16" s="72">
        <v>0.24</v>
      </c>
      <c r="AK16" s="72">
        <v>8.1000000000000003E-2</v>
      </c>
      <c r="AL16" s="72">
        <v>8.9999999999999993E-3</v>
      </c>
      <c r="AM16" s="72">
        <v>5.2999999999999999E-2</v>
      </c>
      <c r="AN16" s="72">
        <v>7.0000000000000001E-3</v>
      </c>
      <c r="AO16" s="72">
        <v>4.3999999999999997E-2</v>
      </c>
      <c r="AP16" s="72">
        <v>4.9000000000000002E-2</v>
      </c>
      <c r="AQ16" s="72">
        <v>3.0000000000000001E-3</v>
      </c>
      <c r="AR16" s="72">
        <v>4.0000000000000001E-3</v>
      </c>
      <c r="AS16" s="72">
        <v>3.0000000000000001E-3</v>
      </c>
      <c r="AT16" s="72">
        <v>4.0000000000000001E-3</v>
      </c>
      <c r="AU16" s="72">
        <v>7.0000000000000001E-3</v>
      </c>
      <c r="AV16" s="72">
        <v>3.0000000000000001E-3</v>
      </c>
      <c r="AW16" s="72">
        <v>-8888</v>
      </c>
      <c r="AX16" s="72">
        <v>0.48299999999999998</v>
      </c>
      <c r="AY16" s="72">
        <v>0.108</v>
      </c>
      <c r="AZ16" s="72">
        <v>0.191</v>
      </c>
      <c r="BA16" s="72">
        <v>0.67400000000000004</v>
      </c>
      <c r="BB16" s="72">
        <v>0.29899999999999999</v>
      </c>
      <c r="BC16" s="72">
        <v>0.45200000000000001</v>
      </c>
      <c r="BD16" s="72">
        <v>0.78200000000000003</v>
      </c>
      <c r="BE16" s="72">
        <v>0.313</v>
      </c>
      <c r="BF16" s="84">
        <v>1.37</v>
      </c>
      <c r="BG16" s="84">
        <v>0.64</v>
      </c>
      <c r="BH16" s="84">
        <v>0.36</v>
      </c>
      <c r="BI16" s="84">
        <v>1.62</v>
      </c>
      <c r="BJ16" s="84">
        <v>0.14000000000000001</v>
      </c>
      <c r="BK16" s="84">
        <v>0.86</v>
      </c>
      <c r="BL16" s="84">
        <v>0.42</v>
      </c>
      <c r="BN16" s="186" t="s">
        <v>354</v>
      </c>
      <c r="BO16">
        <v>0</v>
      </c>
      <c r="BP16" s="1">
        <v>20170728</v>
      </c>
    </row>
    <row r="17" spans="1:68" s="66" customFormat="1" ht="14.1" customHeight="1">
      <c r="A17" s="66" t="s">
        <v>299</v>
      </c>
      <c r="B17" s="166" t="s">
        <v>349</v>
      </c>
      <c r="C17" s="165">
        <v>-9999</v>
      </c>
      <c r="D17" s="167" t="s">
        <v>350</v>
      </c>
      <c r="E17" s="168">
        <v>7</v>
      </c>
      <c r="F17" s="131">
        <v>2130</v>
      </c>
      <c r="G17" s="131">
        <v>96</v>
      </c>
      <c r="H17" s="131">
        <v>0</v>
      </c>
      <c r="I17" s="131">
        <v>0</v>
      </c>
      <c r="J17" s="131">
        <v>-9999</v>
      </c>
      <c r="K17" s="165" t="s">
        <v>351</v>
      </c>
      <c r="L17" s="144">
        <v>2017</v>
      </c>
      <c r="M17" s="165">
        <v>7</v>
      </c>
      <c r="N17" s="165">
        <v>28</v>
      </c>
      <c r="O17" s="165">
        <v>209</v>
      </c>
      <c r="P17" s="169">
        <v>6.25E-2</v>
      </c>
      <c r="Q17" s="133">
        <v>-32.5</v>
      </c>
      <c r="R17" s="133">
        <v>-176.25</v>
      </c>
      <c r="S17" s="166" t="s">
        <v>352</v>
      </c>
      <c r="T17" s="165" t="s">
        <v>265</v>
      </c>
      <c r="U17" s="171" t="s">
        <v>353</v>
      </c>
      <c r="V17" s="310">
        <v>43081</v>
      </c>
      <c r="W17" s="68">
        <v>2.8189613212967224</v>
      </c>
      <c r="X17" s="72">
        <v>0.33400000000000002</v>
      </c>
      <c r="Y17" s="72">
        <v>5.8999999999999997E-2</v>
      </c>
      <c r="Z17" s="72">
        <v>9.5000000000000001E-2</v>
      </c>
      <c r="AA17" s="72">
        <v>2.5000000000000001E-2</v>
      </c>
      <c r="AB17" s="72">
        <v>4.8000000000000001E-2</v>
      </c>
      <c r="AC17" s="72">
        <v>0.111</v>
      </c>
      <c r="AD17" s="72">
        <v>3.0000000000000001E-3</v>
      </c>
      <c r="AE17" s="72">
        <v>2.1000000000000001E-2</v>
      </c>
      <c r="AF17" s="72">
        <v>2E-3</v>
      </c>
      <c r="AG17" s="72">
        <v>3.1E-2</v>
      </c>
      <c r="AH17" s="72">
        <v>5.0000000000000001E-3</v>
      </c>
      <c r="AI17" s="72">
        <v>5.8000000000000003E-2</v>
      </c>
      <c r="AJ17" s="72">
        <v>0.24399999999999999</v>
      </c>
      <c r="AK17" s="72">
        <v>8.2000000000000003E-2</v>
      </c>
      <c r="AL17" s="72">
        <v>8.0000000000000002E-3</v>
      </c>
      <c r="AM17" s="72">
        <v>5.1999999999999998E-2</v>
      </c>
      <c r="AN17" s="72">
        <v>7.0000000000000001E-3</v>
      </c>
      <c r="AO17" s="72">
        <v>4.4999999999999998E-2</v>
      </c>
      <c r="AP17" s="72">
        <v>0.05</v>
      </c>
      <c r="AQ17" s="72">
        <v>2E-3</v>
      </c>
      <c r="AR17" s="72">
        <v>3.0000000000000001E-3</v>
      </c>
      <c r="AS17" s="72">
        <v>3.0000000000000001E-3</v>
      </c>
      <c r="AT17" s="72">
        <v>4.0000000000000001E-3</v>
      </c>
      <c r="AU17" s="72">
        <v>7.0000000000000001E-3</v>
      </c>
      <c r="AV17" s="72">
        <v>3.0000000000000001E-3</v>
      </c>
      <c r="AW17" s="72">
        <v>-8888</v>
      </c>
      <c r="AX17" s="72">
        <v>0.48799999999999999</v>
      </c>
      <c r="AY17" s="72">
        <v>0.109</v>
      </c>
      <c r="AZ17" s="72">
        <v>0.19500000000000001</v>
      </c>
      <c r="BA17" s="72">
        <v>0.68300000000000005</v>
      </c>
      <c r="BB17" s="72">
        <v>0.30399999999999999</v>
      </c>
      <c r="BC17" s="72">
        <v>0.45800000000000002</v>
      </c>
      <c r="BD17" s="72">
        <v>0.79200000000000004</v>
      </c>
      <c r="BE17" s="72">
        <v>0.315</v>
      </c>
      <c r="BF17" s="84">
        <v>1.37</v>
      </c>
      <c r="BG17" s="84">
        <v>0.64</v>
      </c>
      <c r="BH17" s="84">
        <v>0.36</v>
      </c>
      <c r="BI17" s="84">
        <v>1.61</v>
      </c>
      <c r="BJ17" s="84">
        <v>0.14000000000000001</v>
      </c>
      <c r="BK17" s="84">
        <v>0.86</v>
      </c>
      <c r="BL17" s="84">
        <v>0.42</v>
      </c>
      <c r="BN17" s="186" t="s">
        <v>354</v>
      </c>
      <c r="BO17">
        <v>0</v>
      </c>
      <c r="BP17" s="1">
        <v>20170728</v>
      </c>
    </row>
    <row r="18" spans="1:68" s="66" customFormat="1" ht="14.1" customHeight="1">
      <c r="A18" s="66" t="s">
        <v>300</v>
      </c>
      <c r="B18" s="166" t="s">
        <v>349</v>
      </c>
      <c r="C18" s="165">
        <v>-9999</v>
      </c>
      <c r="D18" s="167" t="s">
        <v>350</v>
      </c>
      <c r="E18" s="131">
        <v>9</v>
      </c>
      <c r="F18" s="1">
        <v>2116</v>
      </c>
      <c r="G18" s="1">
        <v>99</v>
      </c>
      <c r="H18" s="1">
        <v>35</v>
      </c>
      <c r="I18" s="1">
        <v>5</v>
      </c>
      <c r="J18" s="131">
        <v>-9999</v>
      </c>
      <c r="K18" s="165" t="s">
        <v>351</v>
      </c>
      <c r="L18" s="144">
        <v>2017</v>
      </c>
      <c r="M18" s="131">
        <v>7</v>
      </c>
      <c r="N18" s="131">
        <v>29</v>
      </c>
      <c r="O18" s="165">
        <v>210</v>
      </c>
      <c r="P18" s="169">
        <v>1.1805555555555555E-2</v>
      </c>
      <c r="Q18" s="133">
        <v>-32.5</v>
      </c>
      <c r="R18" s="133">
        <v>-177.23333333333332</v>
      </c>
      <c r="S18" s="166" t="s">
        <v>352</v>
      </c>
      <c r="T18" s="165" t="s">
        <v>265</v>
      </c>
      <c r="U18" s="171" t="s">
        <v>353</v>
      </c>
      <c r="V18" s="310">
        <v>43081</v>
      </c>
      <c r="W18" s="68">
        <v>2.767095838096802</v>
      </c>
      <c r="X18" s="72">
        <v>0.33100000000000002</v>
      </c>
      <c r="Y18" s="72">
        <v>4.9000000000000002E-2</v>
      </c>
      <c r="Z18" s="72">
        <v>0.10100000000000001</v>
      </c>
      <c r="AA18" s="72">
        <v>2.3E-2</v>
      </c>
      <c r="AB18" s="72">
        <v>5.7000000000000002E-2</v>
      </c>
      <c r="AC18" s="72">
        <v>0.11899999999999999</v>
      </c>
      <c r="AD18" s="72">
        <v>2E-3</v>
      </c>
      <c r="AE18" s="72">
        <v>1.4E-2</v>
      </c>
      <c r="AF18" s="72">
        <v>1E-3</v>
      </c>
      <c r="AG18" s="72">
        <v>3.2000000000000001E-2</v>
      </c>
      <c r="AH18" s="72">
        <v>5.0000000000000001E-3</v>
      </c>
      <c r="AI18" s="72">
        <v>5.1999999999999998E-2</v>
      </c>
      <c r="AJ18" s="72">
        <v>0.24199999999999999</v>
      </c>
      <c r="AK18" s="72">
        <v>0.08</v>
      </c>
      <c r="AL18" s="72">
        <v>8.9999999999999993E-3</v>
      </c>
      <c r="AM18" s="72">
        <v>0.04</v>
      </c>
      <c r="AN18" s="72">
        <v>8.9999999999999993E-3</v>
      </c>
      <c r="AO18" s="72">
        <v>4.7E-2</v>
      </c>
      <c r="AP18" s="72">
        <v>5.3999999999999999E-2</v>
      </c>
      <c r="AQ18" s="72">
        <v>1E-3</v>
      </c>
      <c r="AR18" s="72">
        <v>3.0000000000000001E-3</v>
      </c>
      <c r="AS18" s="72">
        <v>2E-3</v>
      </c>
      <c r="AT18" s="72">
        <v>3.0000000000000001E-3</v>
      </c>
      <c r="AU18" s="72">
        <v>7.0000000000000001E-3</v>
      </c>
      <c r="AV18" s="72">
        <v>3.0000000000000001E-3</v>
      </c>
      <c r="AW18" s="72">
        <v>-8888</v>
      </c>
      <c r="AX18" s="72">
        <v>0.48099999999999998</v>
      </c>
      <c r="AY18" s="72">
        <v>9.1999999999999998E-2</v>
      </c>
      <c r="AZ18" s="72">
        <v>0.21299999999999999</v>
      </c>
      <c r="BA18" s="72">
        <v>0.69399999999999995</v>
      </c>
      <c r="BB18" s="72">
        <v>0.30499999999999999</v>
      </c>
      <c r="BC18" s="72">
        <v>0.45500000000000002</v>
      </c>
      <c r="BD18" s="72">
        <v>0.78600000000000003</v>
      </c>
      <c r="BE18" s="72">
        <v>0.316</v>
      </c>
      <c r="BF18" s="84">
        <v>1.37</v>
      </c>
      <c r="BG18" s="84">
        <v>0.7</v>
      </c>
      <c r="BH18" s="84">
        <v>0.3</v>
      </c>
      <c r="BI18" s="84">
        <v>1.58</v>
      </c>
      <c r="BJ18" s="84">
        <v>0.12</v>
      </c>
      <c r="BK18" s="84">
        <v>0.88</v>
      </c>
      <c r="BL18" s="84">
        <v>0.42</v>
      </c>
      <c r="BN18" s="186" t="s">
        <v>355</v>
      </c>
      <c r="BO18">
        <v>1</v>
      </c>
      <c r="BP18" s="1">
        <v>20170729</v>
      </c>
    </row>
    <row r="19" spans="1:68" s="66" customFormat="1" ht="14.1" customHeight="1">
      <c r="A19" s="66" t="s">
        <v>301</v>
      </c>
      <c r="B19" s="166" t="s">
        <v>349</v>
      </c>
      <c r="C19" s="165">
        <v>-9999</v>
      </c>
      <c r="D19" s="167" t="s">
        <v>350</v>
      </c>
      <c r="E19" s="168">
        <v>9</v>
      </c>
      <c r="F19" s="1">
        <v>2146</v>
      </c>
      <c r="G19" s="1">
        <v>99</v>
      </c>
      <c r="H19" s="1">
        <v>35</v>
      </c>
      <c r="I19" s="1">
        <v>5</v>
      </c>
      <c r="J19" s="131">
        <v>-9999</v>
      </c>
      <c r="K19" s="165" t="s">
        <v>351</v>
      </c>
      <c r="L19" s="144">
        <v>2017</v>
      </c>
      <c r="M19" s="165">
        <v>7</v>
      </c>
      <c r="N19" s="165">
        <v>29</v>
      </c>
      <c r="O19" s="165">
        <v>210</v>
      </c>
      <c r="P19" s="169">
        <v>1.1805555555555555E-2</v>
      </c>
      <c r="Q19" s="133">
        <v>-32.5</v>
      </c>
      <c r="R19" s="133">
        <v>-177.23333333333332</v>
      </c>
      <c r="S19" s="166" t="s">
        <v>352</v>
      </c>
      <c r="T19" s="165" t="s">
        <v>265</v>
      </c>
      <c r="U19" s="171" t="s">
        <v>353</v>
      </c>
      <c r="V19" s="310">
        <v>43081</v>
      </c>
      <c r="W19" s="68">
        <v>2.8045203841424673</v>
      </c>
      <c r="X19" s="72">
        <v>0.314</v>
      </c>
      <c r="Y19" s="72">
        <v>4.7E-2</v>
      </c>
      <c r="Z19" s="72">
        <v>9.5000000000000001E-2</v>
      </c>
      <c r="AA19" s="72">
        <v>2.1000000000000001E-2</v>
      </c>
      <c r="AB19" s="72">
        <v>5.3999999999999999E-2</v>
      </c>
      <c r="AC19" s="72">
        <v>0.111</v>
      </c>
      <c r="AD19" s="72">
        <v>2E-3</v>
      </c>
      <c r="AE19" s="72">
        <v>2.1000000000000001E-2</v>
      </c>
      <c r="AF19" s="72">
        <v>2E-3</v>
      </c>
      <c r="AG19" s="72">
        <v>2.9000000000000001E-2</v>
      </c>
      <c r="AH19" s="72">
        <v>5.0000000000000001E-3</v>
      </c>
      <c r="AI19" s="72">
        <v>0.05</v>
      </c>
      <c r="AJ19" s="72">
        <v>0.23300000000000001</v>
      </c>
      <c r="AK19" s="72">
        <v>7.3999999999999996E-2</v>
      </c>
      <c r="AL19" s="72">
        <v>7.0000000000000001E-3</v>
      </c>
      <c r="AM19" s="72">
        <v>3.9E-2</v>
      </c>
      <c r="AN19" s="72">
        <v>8.0000000000000002E-3</v>
      </c>
      <c r="AO19" s="72">
        <v>4.3999999999999997E-2</v>
      </c>
      <c r="AP19" s="72">
        <v>5.0999999999999997E-2</v>
      </c>
      <c r="AQ19" s="72">
        <v>1E-3</v>
      </c>
      <c r="AR19" s="72">
        <v>3.0000000000000001E-3</v>
      </c>
      <c r="AS19" s="72">
        <v>2E-3</v>
      </c>
      <c r="AT19" s="72">
        <v>3.0000000000000001E-3</v>
      </c>
      <c r="AU19" s="72">
        <v>5.0000000000000001E-3</v>
      </c>
      <c r="AV19" s="72">
        <v>2E-3</v>
      </c>
      <c r="AW19" s="72">
        <v>-8888</v>
      </c>
      <c r="AX19" s="72">
        <v>0.45600000000000002</v>
      </c>
      <c r="AY19" s="72">
        <v>9.6000000000000002E-2</v>
      </c>
      <c r="AZ19" s="72">
        <v>0.19900000000000001</v>
      </c>
      <c r="BA19" s="72">
        <v>0.65500000000000003</v>
      </c>
      <c r="BB19" s="72">
        <v>0.29499999999999998</v>
      </c>
      <c r="BC19" s="72">
        <v>0.437</v>
      </c>
      <c r="BD19" s="72">
        <v>0.751</v>
      </c>
      <c r="BE19" s="72">
        <v>0.29799999999999999</v>
      </c>
      <c r="BF19" s="84">
        <v>1.39</v>
      </c>
      <c r="BG19" s="84">
        <v>0.67</v>
      </c>
      <c r="BH19" s="84">
        <v>0.33</v>
      </c>
      <c r="BI19" s="84">
        <v>1.55</v>
      </c>
      <c r="BJ19" s="84">
        <v>0.13</v>
      </c>
      <c r="BK19" s="84">
        <v>0.87</v>
      </c>
      <c r="BL19" s="84">
        <v>0.42</v>
      </c>
      <c r="BN19" s="186" t="s">
        <v>355</v>
      </c>
      <c r="BO19">
        <v>1</v>
      </c>
      <c r="BP19" s="1">
        <v>20170729</v>
      </c>
    </row>
    <row r="20" spans="1:68" s="66" customFormat="1" ht="14.1" customHeight="1">
      <c r="A20" s="66" t="s">
        <v>302</v>
      </c>
      <c r="B20" s="166" t="s">
        <v>349</v>
      </c>
      <c r="C20" s="165">
        <v>-9999</v>
      </c>
      <c r="D20" s="167" t="s">
        <v>350</v>
      </c>
      <c r="E20" s="168">
        <v>9</v>
      </c>
      <c r="F20" s="1">
        <v>2101</v>
      </c>
      <c r="G20" s="1">
        <v>99</v>
      </c>
      <c r="H20" s="1">
        <v>35</v>
      </c>
      <c r="I20" s="1">
        <v>5</v>
      </c>
      <c r="J20" s="131">
        <v>-9999</v>
      </c>
      <c r="K20" s="165" t="s">
        <v>351</v>
      </c>
      <c r="L20" s="144">
        <v>2017</v>
      </c>
      <c r="M20" s="165">
        <v>7</v>
      </c>
      <c r="N20" s="165">
        <v>29</v>
      </c>
      <c r="O20" s="165">
        <v>210</v>
      </c>
      <c r="P20" s="169">
        <v>1.1805555555555555E-2</v>
      </c>
      <c r="Q20" s="133">
        <v>-32.5</v>
      </c>
      <c r="R20" s="133">
        <v>-177.23333333333332</v>
      </c>
      <c r="S20" s="166" t="s">
        <v>352</v>
      </c>
      <c r="T20" s="165" t="s">
        <v>265</v>
      </c>
      <c r="U20" s="171" t="s">
        <v>353</v>
      </c>
      <c r="V20" s="310">
        <v>43081</v>
      </c>
      <c r="W20" s="68">
        <v>2.7889862949181645</v>
      </c>
      <c r="X20" s="72">
        <v>0.32800000000000001</v>
      </c>
      <c r="Y20" s="72">
        <v>4.7E-2</v>
      </c>
      <c r="Z20" s="72">
        <v>0.1</v>
      </c>
      <c r="AA20" s="72">
        <v>2.1999999999999999E-2</v>
      </c>
      <c r="AB20" s="72">
        <v>5.5E-2</v>
      </c>
      <c r="AC20" s="72">
        <v>0.11700000000000001</v>
      </c>
      <c r="AD20" s="72">
        <v>2E-3</v>
      </c>
      <c r="AE20" s="72">
        <v>2.1999999999999999E-2</v>
      </c>
      <c r="AF20" s="72">
        <v>2E-3</v>
      </c>
      <c r="AG20" s="72">
        <v>3.3000000000000002E-2</v>
      </c>
      <c r="AH20" s="72">
        <v>5.0000000000000001E-3</v>
      </c>
      <c r="AI20" s="72">
        <v>5.1999999999999998E-2</v>
      </c>
      <c r="AJ20" s="72">
        <v>0.24099999999999999</v>
      </c>
      <c r="AK20" s="72">
        <v>7.5999999999999998E-2</v>
      </c>
      <c r="AL20" s="72">
        <v>1.0999999999999999E-2</v>
      </c>
      <c r="AM20" s="72">
        <v>3.9E-2</v>
      </c>
      <c r="AN20" s="72">
        <v>8.0000000000000002E-3</v>
      </c>
      <c r="AO20" s="72">
        <v>4.5999999999999999E-2</v>
      </c>
      <c r="AP20" s="72">
        <v>5.3999999999999999E-2</v>
      </c>
      <c r="AQ20" s="72">
        <v>1E-3</v>
      </c>
      <c r="AR20" s="72">
        <v>2E-3</v>
      </c>
      <c r="AS20" s="72">
        <v>2E-3</v>
      </c>
      <c r="AT20" s="72">
        <v>3.0000000000000001E-3</v>
      </c>
      <c r="AU20" s="72">
        <v>6.0000000000000001E-3</v>
      </c>
      <c r="AV20" s="72">
        <v>2E-3</v>
      </c>
      <c r="AW20" s="72">
        <v>-8888</v>
      </c>
      <c r="AX20" s="72">
        <v>0.47499999999999998</v>
      </c>
      <c r="AY20" s="72">
        <v>0.1</v>
      </c>
      <c r="AZ20" s="72">
        <v>0.21</v>
      </c>
      <c r="BA20" s="72">
        <v>0.68500000000000005</v>
      </c>
      <c r="BB20" s="72">
        <v>0.31</v>
      </c>
      <c r="BC20" s="72">
        <v>0.45700000000000002</v>
      </c>
      <c r="BD20" s="72">
        <v>0.78500000000000003</v>
      </c>
      <c r="BE20" s="72">
        <v>0.311</v>
      </c>
      <c r="BF20" s="84">
        <v>1.39</v>
      </c>
      <c r="BG20" s="84">
        <v>0.68</v>
      </c>
      <c r="BH20" s="84">
        <v>0.32</v>
      </c>
      <c r="BI20" s="84">
        <v>1.53</v>
      </c>
      <c r="BJ20" s="84">
        <v>0.13</v>
      </c>
      <c r="BK20" s="84">
        <v>0.87</v>
      </c>
      <c r="BL20" s="84">
        <v>0.42</v>
      </c>
      <c r="BN20" s="186" t="s">
        <v>355</v>
      </c>
      <c r="BO20">
        <v>1</v>
      </c>
      <c r="BP20" s="1">
        <v>20170729</v>
      </c>
    </row>
    <row r="21" spans="1:68" s="66" customFormat="1" ht="14.1" customHeight="1">
      <c r="A21" s="66" t="s">
        <v>303</v>
      </c>
      <c r="B21" s="166" t="s">
        <v>349</v>
      </c>
      <c r="C21" s="165">
        <v>-9999</v>
      </c>
      <c r="D21" s="167" t="s">
        <v>350</v>
      </c>
      <c r="E21" s="168">
        <v>0</v>
      </c>
      <c r="F21" s="1">
        <v>2116</v>
      </c>
      <c r="G21" s="1">
        <v>102</v>
      </c>
      <c r="H21" s="1">
        <v>0</v>
      </c>
      <c r="I21" s="1">
        <v>0</v>
      </c>
      <c r="J21" s="131">
        <v>-9999</v>
      </c>
      <c r="K21" s="165" t="s">
        <v>351</v>
      </c>
      <c r="L21" s="144">
        <v>2017</v>
      </c>
      <c r="M21" s="165">
        <v>7</v>
      </c>
      <c r="N21" s="165">
        <v>29</v>
      </c>
      <c r="O21" s="165">
        <v>210</v>
      </c>
      <c r="P21" s="169">
        <v>0.86597222222222225</v>
      </c>
      <c r="Q21" s="133">
        <v>-32.5</v>
      </c>
      <c r="R21" s="133">
        <v>-173.38333333333333</v>
      </c>
      <c r="S21" s="166" t="s">
        <v>352</v>
      </c>
      <c r="T21" s="165" t="s">
        <v>265</v>
      </c>
      <c r="U21" s="171" t="s">
        <v>353</v>
      </c>
      <c r="V21" s="310">
        <v>43081</v>
      </c>
      <c r="W21" s="68">
        <v>2.7988342288130896</v>
      </c>
      <c r="X21" s="72">
        <v>0.23599999999999999</v>
      </c>
      <c r="Y21" s="72">
        <v>4.4999999999999998E-2</v>
      </c>
      <c r="Z21" s="72">
        <v>7.0999999999999994E-2</v>
      </c>
      <c r="AA21" s="72">
        <v>1.9E-2</v>
      </c>
      <c r="AB21" s="72">
        <v>0.04</v>
      </c>
      <c r="AC21" s="72">
        <v>0.08</v>
      </c>
      <c r="AD21" s="72">
        <v>2E-3</v>
      </c>
      <c r="AE21" s="72">
        <v>1.4999999999999999E-2</v>
      </c>
      <c r="AF21" s="72">
        <v>2E-3</v>
      </c>
      <c r="AG21" s="72">
        <v>1.7000000000000001E-2</v>
      </c>
      <c r="AH21" s="72">
        <v>3.0000000000000001E-3</v>
      </c>
      <c r="AI21" s="72">
        <v>5.1999999999999998E-2</v>
      </c>
      <c r="AJ21" s="72">
        <v>0.155</v>
      </c>
      <c r="AK21" s="72">
        <v>7.4999999999999997E-2</v>
      </c>
      <c r="AL21" s="72">
        <v>6.0000000000000001E-3</v>
      </c>
      <c r="AM21" s="72">
        <v>3.5000000000000003E-2</v>
      </c>
      <c r="AN21" s="72">
        <v>0.01</v>
      </c>
      <c r="AO21" s="72">
        <v>3.4000000000000002E-2</v>
      </c>
      <c r="AP21" s="72">
        <v>3.6999999999999998E-2</v>
      </c>
      <c r="AQ21" s="72">
        <v>1E-3</v>
      </c>
      <c r="AR21" s="72">
        <v>2E-3</v>
      </c>
      <c r="AS21" s="72">
        <v>2E-3</v>
      </c>
      <c r="AT21" s="72">
        <v>3.0000000000000001E-3</v>
      </c>
      <c r="AU21" s="72">
        <v>5.0000000000000001E-3</v>
      </c>
      <c r="AV21" s="72">
        <v>2E-3</v>
      </c>
      <c r="AW21" s="72">
        <v>-8888</v>
      </c>
      <c r="AX21" s="72">
        <v>0.35199999999999998</v>
      </c>
      <c r="AY21" s="72">
        <v>0.09</v>
      </c>
      <c r="AZ21" s="72">
        <v>0.14000000000000001</v>
      </c>
      <c r="BA21" s="72">
        <v>0.49199999999999999</v>
      </c>
      <c r="BB21" s="72">
        <v>0.23</v>
      </c>
      <c r="BC21" s="72">
        <v>0.34599999999999997</v>
      </c>
      <c r="BD21" s="72">
        <v>0.58199999999999996</v>
      </c>
      <c r="BE21" s="72">
        <v>0.23899999999999999</v>
      </c>
      <c r="BF21" s="84">
        <v>1.47</v>
      </c>
      <c r="BG21" s="84">
        <v>0.61</v>
      </c>
      <c r="BH21" s="84">
        <v>0.39</v>
      </c>
      <c r="BI21" s="84">
        <v>1.53</v>
      </c>
      <c r="BJ21" s="84">
        <v>0.15</v>
      </c>
      <c r="BK21" s="84">
        <v>0.85</v>
      </c>
      <c r="BL21" s="84">
        <v>0.41</v>
      </c>
      <c r="BN21" s="186" t="s">
        <v>354</v>
      </c>
      <c r="BO21">
        <v>0</v>
      </c>
      <c r="BP21" s="1">
        <v>20170729</v>
      </c>
    </row>
    <row r="22" spans="1:68" s="66" customFormat="1" ht="14.1" customHeight="1">
      <c r="A22" s="66" t="s">
        <v>304</v>
      </c>
      <c r="B22" s="166" t="s">
        <v>349</v>
      </c>
      <c r="C22" s="165">
        <v>-9999</v>
      </c>
      <c r="D22" s="167" t="s">
        <v>350</v>
      </c>
      <c r="E22" s="168">
        <v>13</v>
      </c>
      <c r="F22" s="1">
        <v>2116</v>
      </c>
      <c r="G22" s="1">
        <v>113</v>
      </c>
      <c r="H22" s="1">
        <v>0</v>
      </c>
      <c r="I22" s="1">
        <v>0</v>
      </c>
      <c r="J22" s="131">
        <v>-9999</v>
      </c>
      <c r="K22" s="165" t="s">
        <v>351</v>
      </c>
      <c r="L22" s="144">
        <v>2017</v>
      </c>
      <c r="M22" s="165">
        <v>8</v>
      </c>
      <c r="N22" s="165">
        <v>1</v>
      </c>
      <c r="O22" s="165">
        <v>213</v>
      </c>
      <c r="P22" s="169">
        <v>0.91111111111111109</v>
      </c>
      <c r="Q22" s="133">
        <v>-32.5</v>
      </c>
      <c r="R22" s="133">
        <v>-169.1</v>
      </c>
      <c r="S22" s="166" t="s">
        <v>352</v>
      </c>
      <c r="T22" s="165" t="s">
        <v>265</v>
      </c>
      <c r="U22" s="171" t="s">
        <v>353</v>
      </c>
      <c r="V22" s="310">
        <v>43081</v>
      </c>
      <c r="W22" s="68">
        <v>2.7751756292091971</v>
      </c>
      <c r="X22" s="72">
        <v>0.155</v>
      </c>
      <c r="Y22" s="72">
        <v>3.1E-2</v>
      </c>
      <c r="Z22" s="72">
        <v>4.1000000000000002E-2</v>
      </c>
      <c r="AA22" s="72">
        <v>1.4E-2</v>
      </c>
      <c r="AB22" s="72">
        <v>2.7E-2</v>
      </c>
      <c r="AC22" s="72">
        <v>4.9000000000000002E-2</v>
      </c>
      <c r="AD22" s="72">
        <v>-8888</v>
      </c>
      <c r="AE22" s="72">
        <v>1.2E-2</v>
      </c>
      <c r="AF22" s="72">
        <v>2E-3</v>
      </c>
      <c r="AG22" s="72">
        <v>5.0000000000000001E-3</v>
      </c>
      <c r="AH22" s="72">
        <v>2E-3</v>
      </c>
      <c r="AI22" s="72">
        <v>4.8000000000000001E-2</v>
      </c>
      <c r="AJ22" s="72">
        <v>0.09</v>
      </c>
      <c r="AK22" s="72">
        <v>6.3E-2</v>
      </c>
      <c r="AL22" s="72">
        <v>2E-3</v>
      </c>
      <c r="AM22" s="72">
        <v>2.5000000000000001E-2</v>
      </c>
      <c r="AN22" s="72">
        <v>6.0000000000000001E-3</v>
      </c>
      <c r="AO22" s="72">
        <v>2.1000000000000001E-2</v>
      </c>
      <c r="AP22" s="72">
        <v>0.02</v>
      </c>
      <c r="AQ22" s="72">
        <v>1E-3</v>
      </c>
      <c r="AR22" s="72">
        <v>1E-3</v>
      </c>
      <c r="AS22" s="72">
        <v>1E-3</v>
      </c>
      <c r="AT22" s="72">
        <v>1E-3</v>
      </c>
      <c r="AU22" s="72">
        <v>2E-3</v>
      </c>
      <c r="AV22" s="72">
        <v>-8888</v>
      </c>
      <c r="AW22" s="72">
        <v>-8888</v>
      </c>
      <c r="AX22" s="72">
        <v>0.22700000000000001</v>
      </c>
      <c r="AY22" s="72">
        <v>7.5999999999999998E-2</v>
      </c>
      <c r="AZ22" s="72">
        <v>8.3000000000000004E-2</v>
      </c>
      <c r="BA22" s="72">
        <v>0.31</v>
      </c>
      <c r="BB22" s="72">
        <v>0.159</v>
      </c>
      <c r="BC22" s="72">
        <v>0.23100000000000001</v>
      </c>
      <c r="BD22" s="72">
        <v>0.38600000000000001</v>
      </c>
      <c r="BE22" s="72">
        <v>0.16200000000000001</v>
      </c>
      <c r="BF22" s="84">
        <v>1.49</v>
      </c>
      <c r="BG22" s="84">
        <v>0.52</v>
      </c>
      <c r="BH22" s="84">
        <v>0.48</v>
      </c>
      <c r="BI22" s="84">
        <v>1.43</v>
      </c>
      <c r="BJ22" s="84">
        <v>0.2</v>
      </c>
      <c r="BK22" s="84">
        <v>0.8</v>
      </c>
      <c r="BL22" s="84">
        <v>0.4</v>
      </c>
      <c r="BN22" s="186" t="s">
        <v>354</v>
      </c>
      <c r="BO22">
        <v>0</v>
      </c>
      <c r="BP22" s="1">
        <v>20170801</v>
      </c>
    </row>
    <row r="23" spans="1:68" s="66" customFormat="1" ht="14.1" customHeight="1">
      <c r="A23" s="66" t="s">
        <v>305</v>
      </c>
      <c r="B23" s="166" t="s">
        <v>349</v>
      </c>
      <c r="C23" s="165">
        <v>-9999</v>
      </c>
      <c r="D23" s="167" t="s">
        <v>350</v>
      </c>
      <c r="E23" s="168">
        <v>13</v>
      </c>
      <c r="F23" s="1">
        <v>2118</v>
      </c>
      <c r="G23" s="1">
        <v>113</v>
      </c>
      <c r="H23" s="1">
        <v>0</v>
      </c>
      <c r="I23" s="1">
        <v>0</v>
      </c>
      <c r="J23" s="131">
        <v>-9999</v>
      </c>
      <c r="K23" s="165" t="s">
        <v>351</v>
      </c>
      <c r="L23" s="144">
        <v>2017</v>
      </c>
      <c r="M23" s="165">
        <v>8</v>
      </c>
      <c r="N23" s="165">
        <v>1</v>
      </c>
      <c r="O23" s="165">
        <v>213</v>
      </c>
      <c r="P23" s="169">
        <v>0.91111111111111109</v>
      </c>
      <c r="Q23" s="133">
        <v>-32.5</v>
      </c>
      <c r="R23" s="133">
        <v>-169.1</v>
      </c>
      <c r="S23" s="166" t="s">
        <v>352</v>
      </c>
      <c r="T23" s="165" t="s">
        <v>265</v>
      </c>
      <c r="U23" s="171" t="s">
        <v>353</v>
      </c>
      <c r="V23" s="310">
        <v>43081</v>
      </c>
      <c r="W23" s="68">
        <v>2.7862712937494032</v>
      </c>
      <c r="X23" s="72">
        <v>0.156</v>
      </c>
      <c r="Y23" s="72">
        <v>0.03</v>
      </c>
      <c r="Z23" s="72">
        <v>0.04</v>
      </c>
      <c r="AA23" s="72">
        <v>1.4E-2</v>
      </c>
      <c r="AB23" s="72">
        <v>2.5999999999999999E-2</v>
      </c>
      <c r="AC23" s="72">
        <v>4.8000000000000001E-2</v>
      </c>
      <c r="AD23" s="72">
        <v>-8888</v>
      </c>
      <c r="AE23" s="72">
        <v>1.2999999999999999E-2</v>
      </c>
      <c r="AF23" s="72">
        <v>2E-3</v>
      </c>
      <c r="AG23" s="72">
        <v>5.0000000000000001E-3</v>
      </c>
      <c r="AH23" s="72">
        <v>2E-3</v>
      </c>
      <c r="AI23" s="72">
        <v>4.9000000000000002E-2</v>
      </c>
      <c r="AJ23" s="72">
        <v>0.09</v>
      </c>
      <c r="AK23" s="72">
        <v>6.5000000000000002E-2</v>
      </c>
      <c r="AL23" s="72">
        <v>1E-3</v>
      </c>
      <c r="AM23" s="72">
        <v>2.5000000000000001E-2</v>
      </c>
      <c r="AN23" s="72">
        <v>5.0000000000000001E-3</v>
      </c>
      <c r="AO23" s="72">
        <v>0.02</v>
      </c>
      <c r="AP23" s="72">
        <v>0.02</v>
      </c>
      <c r="AQ23" s="72">
        <v>1E-3</v>
      </c>
      <c r="AR23" s="72">
        <v>1E-3</v>
      </c>
      <c r="AS23" s="72">
        <v>1E-3</v>
      </c>
      <c r="AT23" s="72">
        <v>1E-3</v>
      </c>
      <c r="AU23" s="72">
        <v>2E-3</v>
      </c>
      <c r="AV23" s="72">
        <v>-8888</v>
      </c>
      <c r="AW23" s="72">
        <v>-8888</v>
      </c>
      <c r="AX23" s="72">
        <v>0.22600000000000001</v>
      </c>
      <c r="AY23" s="72">
        <v>7.8E-2</v>
      </c>
      <c r="AZ23" s="72">
        <v>8.1000000000000003E-2</v>
      </c>
      <c r="BA23" s="72">
        <v>0.307</v>
      </c>
      <c r="BB23" s="72">
        <v>0.159</v>
      </c>
      <c r="BC23" s="72">
        <v>0.22900000000000001</v>
      </c>
      <c r="BD23" s="72">
        <v>0.38500000000000001</v>
      </c>
      <c r="BE23" s="72">
        <v>0.16</v>
      </c>
      <c r="BF23" s="84">
        <v>1.47</v>
      </c>
      <c r="BG23" s="84">
        <v>0.51</v>
      </c>
      <c r="BH23" s="84">
        <v>0.49</v>
      </c>
      <c r="BI23" s="84">
        <v>1.42</v>
      </c>
      <c r="BJ23" s="84">
        <v>0.2</v>
      </c>
      <c r="BK23" s="84">
        <v>0.8</v>
      </c>
      <c r="BL23" s="84">
        <v>0.41</v>
      </c>
      <c r="BN23" s="186" t="s">
        <v>354</v>
      </c>
      <c r="BO23">
        <v>0</v>
      </c>
      <c r="BP23" s="1">
        <v>20170801</v>
      </c>
    </row>
    <row r="24" spans="1:68" s="66" customFormat="1" ht="14.1" customHeight="1">
      <c r="A24" s="66" t="s">
        <v>306</v>
      </c>
      <c r="B24" s="166" t="s">
        <v>349</v>
      </c>
      <c r="C24" s="165">
        <v>-9999</v>
      </c>
      <c r="D24" s="167" t="s">
        <v>350</v>
      </c>
      <c r="E24" s="168">
        <v>0</v>
      </c>
      <c r="F24" s="1">
        <v>2130</v>
      </c>
      <c r="G24" s="1">
        <v>116</v>
      </c>
      <c r="H24" s="1">
        <v>0</v>
      </c>
      <c r="I24" s="1">
        <v>0</v>
      </c>
      <c r="J24" s="131">
        <v>-9999</v>
      </c>
      <c r="K24" s="165" t="s">
        <v>351</v>
      </c>
      <c r="L24" s="144">
        <v>2017</v>
      </c>
      <c r="M24" s="165">
        <v>8</v>
      </c>
      <c r="N24" s="165">
        <v>2</v>
      </c>
      <c r="O24" s="165">
        <v>214</v>
      </c>
      <c r="P24" s="169">
        <v>0.87986111111111109</v>
      </c>
      <c r="Q24" s="133">
        <v>-32.5</v>
      </c>
      <c r="R24" s="133">
        <v>-167.13333333333333</v>
      </c>
      <c r="S24" s="166" t="s">
        <v>352</v>
      </c>
      <c r="T24" s="165" t="s">
        <v>265</v>
      </c>
      <c r="U24" s="171" t="s">
        <v>353</v>
      </c>
      <c r="V24" s="310">
        <v>43081</v>
      </c>
      <c r="W24" s="68">
        <v>2.8209498705241183</v>
      </c>
      <c r="X24" s="72">
        <v>0.158</v>
      </c>
      <c r="Y24" s="72">
        <v>2.5000000000000001E-2</v>
      </c>
      <c r="Z24" s="72">
        <v>3.9E-2</v>
      </c>
      <c r="AA24" s="72">
        <v>1.4999999999999999E-2</v>
      </c>
      <c r="AB24" s="72">
        <v>2.7E-2</v>
      </c>
      <c r="AC24" s="72">
        <v>4.4999999999999998E-2</v>
      </c>
      <c r="AD24" s="72">
        <v>-8888</v>
      </c>
      <c r="AE24" s="72">
        <v>1.0999999999999999E-2</v>
      </c>
      <c r="AF24" s="72">
        <v>1E-3</v>
      </c>
      <c r="AG24" s="72">
        <v>5.0000000000000001E-3</v>
      </c>
      <c r="AH24" s="72">
        <v>2E-3</v>
      </c>
      <c r="AI24" s="72">
        <v>5.1999999999999998E-2</v>
      </c>
      <c r="AJ24" s="72">
        <v>8.5999999999999993E-2</v>
      </c>
      <c r="AK24" s="72">
        <v>7.0999999999999994E-2</v>
      </c>
      <c r="AL24" s="72">
        <v>1E-3</v>
      </c>
      <c r="AM24" s="72">
        <v>1.7000000000000001E-2</v>
      </c>
      <c r="AN24" s="72">
        <v>8.0000000000000002E-3</v>
      </c>
      <c r="AO24" s="72">
        <v>0.02</v>
      </c>
      <c r="AP24" s="72">
        <v>1.9E-2</v>
      </c>
      <c r="AQ24" s="72">
        <v>1E-3</v>
      </c>
      <c r="AR24" s="72">
        <v>1E-3</v>
      </c>
      <c r="AS24" s="72">
        <v>1E-3</v>
      </c>
      <c r="AT24" s="72">
        <v>1E-3</v>
      </c>
      <c r="AU24" s="72">
        <v>1E-3</v>
      </c>
      <c r="AV24" s="72">
        <v>-8888</v>
      </c>
      <c r="AW24" s="72">
        <v>-8888</v>
      </c>
      <c r="AX24" s="72">
        <v>0.222</v>
      </c>
      <c r="AY24" s="72">
        <v>7.9000000000000001E-2</v>
      </c>
      <c r="AZ24" s="72">
        <v>7.9000000000000001E-2</v>
      </c>
      <c r="BA24" s="72">
        <v>0.30099999999999999</v>
      </c>
      <c r="BB24" s="72">
        <v>0.158</v>
      </c>
      <c r="BC24" s="72">
        <v>0.222</v>
      </c>
      <c r="BD24" s="72">
        <v>0.38</v>
      </c>
      <c r="BE24" s="72">
        <v>0.156</v>
      </c>
      <c r="BF24" s="84">
        <v>1.41</v>
      </c>
      <c r="BG24" s="84">
        <v>0.5</v>
      </c>
      <c r="BH24" s="84">
        <v>0.5</v>
      </c>
      <c r="BI24" s="84">
        <v>1.41</v>
      </c>
      <c r="BJ24" s="84">
        <v>0.21</v>
      </c>
      <c r="BK24" s="84">
        <v>0.79</v>
      </c>
      <c r="BL24" s="84">
        <v>0.42</v>
      </c>
      <c r="BN24" s="186" t="s">
        <v>354</v>
      </c>
      <c r="BO24">
        <v>0</v>
      </c>
      <c r="BP24" s="1">
        <v>20170802</v>
      </c>
    </row>
    <row r="25" spans="1:68" s="66" customFormat="1" ht="14.1" customHeight="1">
      <c r="A25" s="66" t="s">
        <v>307</v>
      </c>
      <c r="B25" s="166" t="s">
        <v>349</v>
      </c>
      <c r="C25" s="165">
        <v>-9999</v>
      </c>
      <c r="D25" s="167" t="s">
        <v>350</v>
      </c>
      <c r="E25" s="168">
        <v>16</v>
      </c>
      <c r="F25" s="1">
        <v>2116</v>
      </c>
      <c r="G25" s="1">
        <v>120</v>
      </c>
      <c r="H25" s="1">
        <v>0</v>
      </c>
      <c r="I25" s="1">
        <v>0</v>
      </c>
      <c r="J25" s="131">
        <v>-9999</v>
      </c>
      <c r="K25" s="165" t="s">
        <v>351</v>
      </c>
      <c r="L25" s="144">
        <v>2017</v>
      </c>
      <c r="M25" s="165">
        <v>8</v>
      </c>
      <c r="N25" s="165">
        <v>4</v>
      </c>
      <c r="O25" s="165">
        <v>216</v>
      </c>
      <c r="P25" s="169">
        <v>0.1423611111111111</v>
      </c>
      <c r="Q25" s="133">
        <v>-32.5</v>
      </c>
      <c r="R25" s="133">
        <v>-164.48333333333332</v>
      </c>
      <c r="S25" s="166" t="s">
        <v>352</v>
      </c>
      <c r="T25" s="165" t="s">
        <v>265</v>
      </c>
      <c r="U25" s="171" t="s">
        <v>353</v>
      </c>
      <c r="V25" s="310">
        <v>43081</v>
      </c>
      <c r="W25" s="68">
        <v>2.7705085293787848</v>
      </c>
      <c r="X25" s="72">
        <v>0.20200000000000001</v>
      </c>
      <c r="Y25" s="72">
        <v>3.4000000000000002E-2</v>
      </c>
      <c r="Z25" s="72">
        <v>5.8000000000000003E-2</v>
      </c>
      <c r="AA25" s="72">
        <v>1.7999999999999999E-2</v>
      </c>
      <c r="AB25" s="72">
        <v>3.5999999999999997E-2</v>
      </c>
      <c r="AC25" s="72">
        <v>7.4999999999999997E-2</v>
      </c>
      <c r="AD25" s="72">
        <v>-8888</v>
      </c>
      <c r="AE25" s="72">
        <v>0.01</v>
      </c>
      <c r="AF25" s="72">
        <v>1E-3</v>
      </c>
      <c r="AG25" s="72">
        <v>8.0000000000000002E-3</v>
      </c>
      <c r="AH25" s="72">
        <v>3.0000000000000001E-3</v>
      </c>
      <c r="AI25" s="72">
        <v>6.4000000000000001E-2</v>
      </c>
      <c r="AJ25" s="72">
        <v>0.125</v>
      </c>
      <c r="AK25" s="72">
        <v>7.4999999999999997E-2</v>
      </c>
      <c r="AL25" s="72">
        <v>2E-3</v>
      </c>
      <c r="AM25" s="72">
        <v>2.9000000000000001E-2</v>
      </c>
      <c r="AN25" s="72">
        <v>5.0000000000000001E-3</v>
      </c>
      <c r="AO25" s="72">
        <v>3.1E-2</v>
      </c>
      <c r="AP25" s="72">
        <v>2.7E-2</v>
      </c>
      <c r="AQ25" s="72">
        <v>1E-3</v>
      </c>
      <c r="AR25" s="72">
        <v>1E-3</v>
      </c>
      <c r="AS25" s="72">
        <v>2E-3</v>
      </c>
      <c r="AT25" s="72">
        <v>3.0000000000000001E-3</v>
      </c>
      <c r="AU25" s="72">
        <v>2E-3</v>
      </c>
      <c r="AV25" s="72">
        <v>-8888</v>
      </c>
      <c r="AW25" s="72">
        <v>-8888</v>
      </c>
      <c r="AX25" s="72">
        <v>0.29399999999999998</v>
      </c>
      <c r="AY25" s="72">
        <v>9.2999999999999999E-2</v>
      </c>
      <c r="AZ25" s="72">
        <v>0.122</v>
      </c>
      <c r="BA25" s="72">
        <v>0.41599999999999998</v>
      </c>
      <c r="BB25" s="72">
        <v>0.215</v>
      </c>
      <c r="BC25" s="72">
        <v>0.307</v>
      </c>
      <c r="BD25" s="72">
        <v>0.50900000000000001</v>
      </c>
      <c r="BE25" s="72">
        <v>0.22</v>
      </c>
      <c r="BF25" s="84">
        <v>1.52</v>
      </c>
      <c r="BG25" s="84">
        <v>0.56999999999999995</v>
      </c>
      <c r="BH25" s="84">
        <v>0.43</v>
      </c>
      <c r="BI25" s="84">
        <v>1.37</v>
      </c>
      <c r="BJ25" s="84">
        <v>0.18</v>
      </c>
      <c r="BK25" s="84">
        <v>0.82</v>
      </c>
      <c r="BL25" s="84">
        <v>0.4</v>
      </c>
      <c r="BN25" s="186" t="s">
        <v>354</v>
      </c>
      <c r="BO25">
        <v>0</v>
      </c>
      <c r="BP25" s="1">
        <v>20170804</v>
      </c>
    </row>
    <row r="26" spans="1:68" s="66" customFormat="1" ht="14.1" customHeight="1">
      <c r="A26" s="66" t="s">
        <v>308</v>
      </c>
      <c r="B26" s="166" t="s">
        <v>349</v>
      </c>
      <c r="C26" s="165">
        <v>-9999</v>
      </c>
      <c r="D26" s="167" t="s">
        <v>350</v>
      </c>
      <c r="E26" s="168">
        <v>16</v>
      </c>
      <c r="F26" s="1">
        <v>2118</v>
      </c>
      <c r="G26" s="1">
        <v>120</v>
      </c>
      <c r="H26" s="1">
        <v>0</v>
      </c>
      <c r="I26" s="1">
        <v>0</v>
      </c>
      <c r="J26" s="131">
        <v>-9999</v>
      </c>
      <c r="K26" s="165" t="s">
        <v>351</v>
      </c>
      <c r="L26" s="144">
        <v>2017</v>
      </c>
      <c r="M26" s="165">
        <v>8</v>
      </c>
      <c r="N26" s="165">
        <v>4</v>
      </c>
      <c r="O26" s="165">
        <v>216</v>
      </c>
      <c r="P26" s="169">
        <v>0.1423611111111111</v>
      </c>
      <c r="Q26" s="133">
        <v>-32.5</v>
      </c>
      <c r="R26" s="133">
        <v>-164.48333333333332</v>
      </c>
      <c r="S26" s="166" t="s">
        <v>352</v>
      </c>
      <c r="T26" s="165" t="s">
        <v>265</v>
      </c>
      <c r="U26" s="171" t="s">
        <v>353</v>
      </c>
      <c r="V26" s="310">
        <v>43081</v>
      </c>
      <c r="W26" s="68">
        <v>2.8152576025816347</v>
      </c>
      <c r="X26" s="72">
        <v>0.20100000000000001</v>
      </c>
      <c r="Y26" s="72">
        <v>3.4000000000000002E-2</v>
      </c>
      <c r="Z26" s="72">
        <v>5.8000000000000003E-2</v>
      </c>
      <c r="AA26" s="72">
        <v>1.7000000000000001E-2</v>
      </c>
      <c r="AB26" s="72">
        <v>3.5999999999999997E-2</v>
      </c>
      <c r="AC26" s="72">
        <v>7.4999999999999997E-2</v>
      </c>
      <c r="AD26" s="72">
        <v>-8888</v>
      </c>
      <c r="AE26" s="72">
        <v>0.01</v>
      </c>
      <c r="AF26" s="72">
        <v>1E-3</v>
      </c>
      <c r="AG26" s="72">
        <v>8.0000000000000002E-3</v>
      </c>
      <c r="AH26" s="72">
        <v>3.0000000000000001E-3</v>
      </c>
      <c r="AI26" s="72">
        <v>6.4000000000000001E-2</v>
      </c>
      <c r="AJ26" s="72">
        <v>0.124</v>
      </c>
      <c r="AK26" s="72">
        <v>7.4999999999999997E-2</v>
      </c>
      <c r="AL26" s="72">
        <v>2E-3</v>
      </c>
      <c r="AM26" s="72">
        <v>2.9000000000000001E-2</v>
      </c>
      <c r="AN26" s="72">
        <v>5.0000000000000001E-3</v>
      </c>
      <c r="AO26" s="72">
        <v>3.1E-2</v>
      </c>
      <c r="AP26" s="72">
        <v>2.7E-2</v>
      </c>
      <c r="AQ26" s="72">
        <v>1E-3</v>
      </c>
      <c r="AR26" s="72">
        <v>1E-3</v>
      </c>
      <c r="AS26" s="72">
        <v>2E-3</v>
      </c>
      <c r="AT26" s="72">
        <v>2E-3</v>
      </c>
      <c r="AU26" s="72">
        <v>3.0000000000000001E-3</v>
      </c>
      <c r="AV26" s="72">
        <v>-8888</v>
      </c>
      <c r="AW26" s="72">
        <v>-8888</v>
      </c>
      <c r="AX26" s="72">
        <v>0.29299999999999998</v>
      </c>
      <c r="AY26" s="72">
        <v>9.1999999999999998E-2</v>
      </c>
      <c r="AZ26" s="72">
        <v>0.122</v>
      </c>
      <c r="BA26" s="72">
        <v>0.41499999999999998</v>
      </c>
      <c r="BB26" s="72">
        <v>0.214</v>
      </c>
      <c r="BC26" s="72">
        <v>0.30599999999999999</v>
      </c>
      <c r="BD26" s="72">
        <v>0.50700000000000001</v>
      </c>
      <c r="BE26" s="72">
        <v>0.22</v>
      </c>
      <c r="BF26" s="84">
        <v>1.52</v>
      </c>
      <c r="BG26" s="84">
        <v>0.56999999999999995</v>
      </c>
      <c r="BH26" s="84">
        <v>0.43</v>
      </c>
      <c r="BI26" s="84">
        <v>1.37</v>
      </c>
      <c r="BJ26" s="84">
        <v>0.18</v>
      </c>
      <c r="BK26" s="84">
        <v>0.82</v>
      </c>
      <c r="BL26" s="84">
        <v>0.4</v>
      </c>
      <c r="BN26" s="186" t="s">
        <v>354</v>
      </c>
      <c r="BO26">
        <v>0</v>
      </c>
      <c r="BP26" s="1">
        <v>20170804</v>
      </c>
    </row>
    <row r="27" spans="1:68" s="66" customFormat="1" ht="14.1" customHeight="1">
      <c r="A27" s="66" t="s">
        <v>309</v>
      </c>
      <c r="B27" s="166" t="s">
        <v>349</v>
      </c>
      <c r="C27" s="165">
        <v>-9999</v>
      </c>
      <c r="D27" s="167" t="s">
        <v>350</v>
      </c>
      <c r="E27" s="168">
        <v>0</v>
      </c>
      <c r="F27" s="1">
        <v>2116</v>
      </c>
      <c r="G27" s="1">
        <v>121</v>
      </c>
      <c r="H27" s="1">
        <v>0</v>
      </c>
      <c r="I27" s="1">
        <v>0</v>
      </c>
      <c r="J27" s="131">
        <v>-9999</v>
      </c>
      <c r="K27" s="165" t="s">
        <v>351</v>
      </c>
      <c r="L27" s="144">
        <v>2017</v>
      </c>
      <c r="M27" s="165">
        <v>8</v>
      </c>
      <c r="N27" s="165">
        <v>4</v>
      </c>
      <c r="O27" s="165">
        <v>216</v>
      </c>
      <c r="P27" s="169">
        <v>0.83263888888888893</v>
      </c>
      <c r="Q27" s="133">
        <v>-32.5</v>
      </c>
      <c r="R27" s="133">
        <v>-163.83333333333334</v>
      </c>
      <c r="S27" s="166" t="s">
        <v>352</v>
      </c>
      <c r="T27" s="165" t="s">
        <v>265</v>
      </c>
      <c r="U27" s="171" t="s">
        <v>353</v>
      </c>
      <c r="V27" s="310">
        <v>43081</v>
      </c>
      <c r="W27" s="68">
        <v>2.816858204386361</v>
      </c>
      <c r="X27" s="72">
        <v>0.17399999999999999</v>
      </c>
      <c r="Y27" s="72">
        <v>3.5000000000000003E-2</v>
      </c>
      <c r="Z27" s="72">
        <v>4.8000000000000001E-2</v>
      </c>
      <c r="AA27" s="72">
        <v>1.6E-2</v>
      </c>
      <c r="AB27" s="72">
        <v>2.9000000000000001E-2</v>
      </c>
      <c r="AC27" s="72">
        <v>0.06</v>
      </c>
      <c r="AD27" s="72">
        <v>-8888</v>
      </c>
      <c r="AE27" s="72">
        <v>1.2E-2</v>
      </c>
      <c r="AF27" s="72">
        <v>1E-3</v>
      </c>
      <c r="AG27" s="72">
        <v>7.0000000000000001E-3</v>
      </c>
      <c r="AH27" s="72">
        <v>3.0000000000000001E-3</v>
      </c>
      <c r="AI27" s="72">
        <v>5.3999999999999999E-2</v>
      </c>
      <c r="AJ27" s="72">
        <v>0.105</v>
      </c>
      <c r="AK27" s="72">
        <v>6.7000000000000004E-2</v>
      </c>
      <c r="AL27" s="72">
        <v>2E-3</v>
      </c>
      <c r="AM27" s="72">
        <v>2.9000000000000001E-2</v>
      </c>
      <c r="AN27" s="72">
        <v>6.0000000000000001E-3</v>
      </c>
      <c r="AO27" s="72">
        <v>2.4E-2</v>
      </c>
      <c r="AP27" s="72">
        <v>2.4E-2</v>
      </c>
      <c r="AQ27" s="72">
        <v>-8888</v>
      </c>
      <c r="AR27" s="72">
        <v>1E-3</v>
      </c>
      <c r="AS27" s="72">
        <v>1E-3</v>
      </c>
      <c r="AT27" s="72">
        <v>2E-3</v>
      </c>
      <c r="AU27" s="72">
        <v>3.0000000000000001E-3</v>
      </c>
      <c r="AV27" s="72">
        <v>-8888</v>
      </c>
      <c r="AW27" s="72">
        <v>-8888</v>
      </c>
      <c r="AX27" s="72">
        <v>0.25700000000000001</v>
      </c>
      <c r="AY27" s="72">
        <v>8.3000000000000004E-2</v>
      </c>
      <c r="AZ27" s="72">
        <v>9.9000000000000005E-2</v>
      </c>
      <c r="BA27" s="72">
        <v>0.35599999999999998</v>
      </c>
      <c r="BB27" s="72">
        <v>0.182</v>
      </c>
      <c r="BC27" s="72">
        <v>0.26500000000000001</v>
      </c>
      <c r="BD27" s="72">
        <v>0.439</v>
      </c>
      <c r="BE27" s="72">
        <v>0.188</v>
      </c>
      <c r="BF27" s="84">
        <v>1.52</v>
      </c>
      <c r="BG27" s="84">
        <v>0.54</v>
      </c>
      <c r="BH27" s="84">
        <v>0.46</v>
      </c>
      <c r="BI27" s="84">
        <v>1.41</v>
      </c>
      <c r="BJ27" s="84">
        <v>0.19</v>
      </c>
      <c r="BK27" s="84">
        <v>0.81</v>
      </c>
      <c r="BL27" s="84">
        <v>0.4</v>
      </c>
      <c r="BN27" s="186" t="s">
        <v>354</v>
      </c>
      <c r="BO27">
        <v>0</v>
      </c>
      <c r="BP27" s="1">
        <v>20170804</v>
      </c>
    </row>
    <row r="28" spans="1:68" s="66" customFormat="1" ht="14.1" customHeight="1">
      <c r="A28" s="66" t="s">
        <v>310</v>
      </c>
      <c r="B28" s="166" t="s">
        <v>349</v>
      </c>
      <c r="C28" s="165">
        <v>-9999</v>
      </c>
      <c r="D28" s="167" t="s">
        <v>350</v>
      </c>
      <c r="E28" s="168">
        <v>19</v>
      </c>
      <c r="F28" s="1">
        <v>2118</v>
      </c>
      <c r="G28" s="1">
        <v>124</v>
      </c>
      <c r="H28" s="1">
        <v>0</v>
      </c>
      <c r="I28" s="1">
        <v>0</v>
      </c>
      <c r="J28" s="131">
        <v>-9999</v>
      </c>
      <c r="K28" s="165" t="s">
        <v>351</v>
      </c>
      <c r="L28" s="144">
        <v>2017</v>
      </c>
      <c r="M28" s="165">
        <v>8</v>
      </c>
      <c r="N28" s="165">
        <v>6</v>
      </c>
      <c r="O28" s="165">
        <v>218</v>
      </c>
      <c r="P28" s="169">
        <v>0.88541666666666663</v>
      </c>
      <c r="Q28" s="133">
        <v>-32.5</v>
      </c>
      <c r="R28" s="133">
        <v>-161.83333333333334</v>
      </c>
      <c r="S28" s="166" t="s">
        <v>352</v>
      </c>
      <c r="T28" s="165" t="s">
        <v>265</v>
      </c>
      <c r="U28" s="171" t="s">
        <v>353</v>
      </c>
      <c r="V28" s="310">
        <v>43081</v>
      </c>
      <c r="W28" s="68">
        <v>2.8292204540810757</v>
      </c>
      <c r="X28" s="72">
        <v>0.13700000000000001</v>
      </c>
      <c r="Y28" s="72">
        <v>2.5999999999999999E-2</v>
      </c>
      <c r="Z28" s="72">
        <v>0.04</v>
      </c>
      <c r="AA28" s="72">
        <v>1.2E-2</v>
      </c>
      <c r="AB28" s="72">
        <v>2.7E-2</v>
      </c>
      <c r="AC28" s="72">
        <v>4.7E-2</v>
      </c>
      <c r="AD28" s="72">
        <v>-8888</v>
      </c>
      <c r="AE28" s="72">
        <v>0.01</v>
      </c>
      <c r="AF28" s="72">
        <v>1E-3</v>
      </c>
      <c r="AG28" s="72">
        <v>6.0000000000000001E-3</v>
      </c>
      <c r="AH28" s="72">
        <v>2E-3</v>
      </c>
      <c r="AI28" s="72">
        <v>3.5999999999999997E-2</v>
      </c>
      <c r="AJ28" s="72">
        <v>8.7999999999999995E-2</v>
      </c>
      <c r="AK28" s="72">
        <v>4.8000000000000001E-2</v>
      </c>
      <c r="AL28" s="72">
        <v>1E-3</v>
      </c>
      <c r="AM28" s="72">
        <v>2.1999999999999999E-2</v>
      </c>
      <c r="AN28" s="72">
        <v>4.0000000000000001E-3</v>
      </c>
      <c r="AO28" s="72">
        <v>0.02</v>
      </c>
      <c r="AP28" s="72">
        <v>0.02</v>
      </c>
      <c r="AQ28" s="72">
        <v>-8888</v>
      </c>
      <c r="AR28" s="72">
        <v>1E-3</v>
      </c>
      <c r="AS28" s="72">
        <v>1E-3</v>
      </c>
      <c r="AT28" s="72">
        <v>1E-3</v>
      </c>
      <c r="AU28" s="72">
        <v>2E-3</v>
      </c>
      <c r="AV28" s="72">
        <v>-8888</v>
      </c>
      <c r="AW28" s="72">
        <v>-8888</v>
      </c>
      <c r="AX28" s="72">
        <v>0.20300000000000001</v>
      </c>
      <c r="AY28" s="72">
        <v>5.8999999999999997E-2</v>
      </c>
      <c r="AZ28" s="72">
        <v>8.2000000000000003E-2</v>
      </c>
      <c r="BA28" s="72">
        <v>0.28499999999999998</v>
      </c>
      <c r="BB28" s="72">
        <v>0.14099999999999999</v>
      </c>
      <c r="BC28" s="72">
        <v>0.20699999999999999</v>
      </c>
      <c r="BD28" s="72">
        <v>0.34399999999999997</v>
      </c>
      <c r="BE28" s="72">
        <v>0.14399999999999999</v>
      </c>
      <c r="BF28" s="84">
        <v>1.51</v>
      </c>
      <c r="BG28" s="84">
        <v>0.57999999999999996</v>
      </c>
      <c r="BH28" s="84">
        <v>0.42</v>
      </c>
      <c r="BI28" s="84">
        <v>1.44</v>
      </c>
      <c r="BJ28" s="84">
        <v>0.17</v>
      </c>
      <c r="BK28" s="84">
        <v>0.83</v>
      </c>
      <c r="BL28" s="84">
        <v>0.4</v>
      </c>
      <c r="BN28" s="186" t="s">
        <v>354</v>
      </c>
      <c r="BO28">
        <v>0</v>
      </c>
      <c r="BP28" s="1">
        <v>20170806</v>
      </c>
    </row>
    <row r="29" spans="1:68" s="66" customFormat="1" ht="14.1" customHeight="1">
      <c r="A29" s="66" t="s">
        <v>311</v>
      </c>
      <c r="B29" s="166" t="s">
        <v>349</v>
      </c>
      <c r="C29" s="165">
        <v>-9999</v>
      </c>
      <c r="D29" s="167" t="s">
        <v>350</v>
      </c>
      <c r="E29" s="168">
        <v>19</v>
      </c>
      <c r="F29" s="1">
        <v>2130</v>
      </c>
      <c r="G29" s="1">
        <v>124</v>
      </c>
      <c r="H29" s="1">
        <v>0</v>
      </c>
      <c r="I29" s="1">
        <v>0</v>
      </c>
      <c r="J29" s="131">
        <v>-9999</v>
      </c>
      <c r="K29" s="165" t="s">
        <v>351</v>
      </c>
      <c r="L29" s="144">
        <v>2017</v>
      </c>
      <c r="M29" s="165">
        <v>8</v>
      </c>
      <c r="N29" s="165">
        <v>6</v>
      </c>
      <c r="O29" s="165">
        <v>218</v>
      </c>
      <c r="P29" s="169">
        <v>0.88541666666666663</v>
      </c>
      <c r="Q29" s="133">
        <v>-32.5</v>
      </c>
      <c r="R29" s="133">
        <v>-161.83333333333334</v>
      </c>
      <c r="S29" s="166" t="s">
        <v>352</v>
      </c>
      <c r="T29" s="165" t="s">
        <v>265</v>
      </c>
      <c r="U29" s="171" t="s">
        <v>353</v>
      </c>
      <c r="V29" s="310">
        <v>43081</v>
      </c>
      <c r="W29" s="68">
        <v>2.8650202234766233</v>
      </c>
      <c r="X29" s="72">
        <v>0.13800000000000001</v>
      </c>
      <c r="Y29" s="72">
        <v>2.5999999999999999E-2</v>
      </c>
      <c r="Z29" s="72">
        <v>0.04</v>
      </c>
      <c r="AA29" s="72">
        <v>1.2E-2</v>
      </c>
      <c r="AB29" s="72">
        <v>2.7E-2</v>
      </c>
      <c r="AC29" s="72">
        <v>4.8000000000000001E-2</v>
      </c>
      <c r="AD29" s="72">
        <v>-8888</v>
      </c>
      <c r="AE29" s="72">
        <v>0.01</v>
      </c>
      <c r="AF29" s="72">
        <v>1E-3</v>
      </c>
      <c r="AG29" s="72">
        <v>6.0000000000000001E-3</v>
      </c>
      <c r="AH29" s="72">
        <v>3.0000000000000001E-3</v>
      </c>
      <c r="AI29" s="72">
        <v>3.5999999999999997E-2</v>
      </c>
      <c r="AJ29" s="72">
        <v>0.09</v>
      </c>
      <c r="AK29" s="72">
        <v>4.7E-2</v>
      </c>
      <c r="AL29" s="72">
        <v>1E-3</v>
      </c>
      <c r="AM29" s="72">
        <v>2.1999999999999999E-2</v>
      </c>
      <c r="AN29" s="72">
        <v>4.0000000000000001E-3</v>
      </c>
      <c r="AO29" s="72">
        <v>0.02</v>
      </c>
      <c r="AP29" s="72">
        <v>0.02</v>
      </c>
      <c r="AQ29" s="72">
        <v>-8888</v>
      </c>
      <c r="AR29" s="72">
        <v>1E-3</v>
      </c>
      <c r="AS29" s="72">
        <v>1E-3</v>
      </c>
      <c r="AT29" s="72">
        <v>1E-3</v>
      </c>
      <c r="AU29" s="72">
        <v>3.0000000000000001E-3</v>
      </c>
      <c r="AV29" s="72">
        <v>-8888</v>
      </c>
      <c r="AW29" s="72">
        <v>-8888</v>
      </c>
      <c r="AX29" s="72">
        <v>0.20399999999999999</v>
      </c>
      <c r="AY29" s="72">
        <v>5.8999999999999997E-2</v>
      </c>
      <c r="AZ29" s="72">
        <v>8.4000000000000005E-2</v>
      </c>
      <c r="BA29" s="72">
        <v>0.28799999999999998</v>
      </c>
      <c r="BB29" s="72">
        <v>0.14299999999999999</v>
      </c>
      <c r="BC29" s="72">
        <v>0.20899999999999999</v>
      </c>
      <c r="BD29" s="72">
        <v>0.34699999999999998</v>
      </c>
      <c r="BE29" s="72">
        <v>0.14599999999999999</v>
      </c>
      <c r="BF29" s="84">
        <v>1.51</v>
      </c>
      <c r="BG29" s="84">
        <v>0.59</v>
      </c>
      <c r="BH29" s="84">
        <v>0.41</v>
      </c>
      <c r="BI29" s="84">
        <v>1.43</v>
      </c>
      <c r="BJ29" s="84">
        <v>0.17</v>
      </c>
      <c r="BK29" s="84">
        <v>0.83</v>
      </c>
      <c r="BL29" s="84">
        <v>0.4</v>
      </c>
      <c r="BN29" s="186" t="s">
        <v>354</v>
      </c>
      <c r="BO29">
        <v>0</v>
      </c>
      <c r="BP29" s="1">
        <v>20170806</v>
      </c>
    </row>
    <row r="30" spans="1:68" s="66" customFormat="1" ht="14.1" customHeight="1">
      <c r="A30" s="66" t="s">
        <v>312</v>
      </c>
      <c r="B30" s="166" t="s">
        <v>349</v>
      </c>
      <c r="C30" s="165">
        <v>-9999</v>
      </c>
      <c r="D30" s="167" t="s">
        <v>350</v>
      </c>
      <c r="E30" s="168">
        <v>0</v>
      </c>
      <c r="F30" s="1">
        <v>2130</v>
      </c>
      <c r="G30" s="1">
        <v>126</v>
      </c>
      <c r="H30" s="1">
        <v>0</v>
      </c>
      <c r="I30" s="1">
        <v>0</v>
      </c>
      <c r="J30" s="131">
        <v>-9999</v>
      </c>
      <c r="K30" s="165" t="s">
        <v>351</v>
      </c>
      <c r="L30" s="144">
        <v>2017</v>
      </c>
      <c r="M30" s="165">
        <v>8</v>
      </c>
      <c r="N30" s="165">
        <v>7</v>
      </c>
      <c r="O30" s="165">
        <v>219</v>
      </c>
      <c r="P30" s="169">
        <v>0.86875000000000002</v>
      </c>
      <c r="Q30" s="133">
        <v>-32.5</v>
      </c>
      <c r="R30" s="133">
        <v>-160.46666666666667</v>
      </c>
      <c r="S30" s="166" t="s">
        <v>352</v>
      </c>
      <c r="T30" s="165" t="s">
        <v>265</v>
      </c>
      <c r="U30" s="171" t="s">
        <v>353</v>
      </c>
      <c r="V30" s="310">
        <v>43081</v>
      </c>
      <c r="W30" s="68">
        <v>2.8297315595230654</v>
      </c>
      <c r="X30" s="72">
        <v>0.14299999999999999</v>
      </c>
      <c r="Y30" s="72">
        <v>3.1E-2</v>
      </c>
      <c r="Z30" s="72">
        <v>4.1000000000000002E-2</v>
      </c>
      <c r="AA30" s="72">
        <v>1.2E-2</v>
      </c>
      <c r="AB30" s="72">
        <v>2.5999999999999999E-2</v>
      </c>
      <c r="AC30" s="72">
        <v>4.9000000000000002E-2</v>
      </c>
      <c r="AD30" s="72">
        <v>-8888</v>
      </c>
      <c r="AE30" s="72">
        <v>1.2E-2</v>
      </c>
      <c r="AF30" s="72">
        <v>2E-3</v>
      </c>
      <c r="AG30" s="72">
        <v>6.0000000000000001E-3</v>
      </c>
      <c r="AH30" s="72">
        <v>2E-3</v>
      </c>
      <c r="AI30" s="72">
        <v>3.9E-2</v>
      </c>
      <c r="AJ30" s="72">
        <v>9.2999999999999999E-2</v>
      </c>
      <c r="AK30" s="72">
        <v>4.9000000000000002E-2</v>
      </c>
      <c r="AL30" s="72">
        <v>1E-3</v>
      </c>
      <c r="AM30" s="72">
        <v>2.7E-2</v>
      </c>
      <c r="AN30" s="72">
        <v>4.0000000000000001E-3</v>
      </c>
      <c r="AO30" s="72">
        <v>0.02</v>
      </c>
      <c r="AP30" s="72">
        <v>2.1000000000000001E-2</v>
      </c>
      <c r="AQ30" s="72">
        <v>1E-3</v>
      </c>
      <c r="AR30" s="72">
        <v>1E-3</v>
      </c>
      <c r="AS30" s="72">
        <v>1E-3</v>
      </c>
      <c r="AT30" s="72">
        <v>1E-3</v>
      </c>
      <c r="AU30" s="72">
        <v>2E-3</v>
      </c>
      <c r="AV30" s="72">
        <v>-8888</v>
      </c>
      <c r="AW30" s="72">
        <v>-8888</v>
      </c>
      <c r="AX30" s="72">
        <v>0.215</v>
      </c>
      <c r="AY30" s="72">
        <v>6.5000000000000002E-2</v>
      </c>
      <c r="AZ30" s="72">
        <v>8.3000000000000004E-2</v>
      </c>
      <c r="BA30" s="72">
        <v>0.29799999999999999</v>
      </c>
      <c r="BB30" s="72">
        <v>0.14799999999999999</v>
      </c>
      <c r="BC30" s="72">
        <v>0.22</v>
      </c>
      <c r="BD30" s="72">
        <v>0.36299999999999999</v>
      </c>
      <c r="BE30" s="72">
        <v>0.153</v>
      </c>
      <c r="BF30" s="84">
        <v>1.54</v>
      </c>
      <c r="BG30" s="84">
        <v>0.56000000000000005</v>
      </c>
      <c r="BH30" s="84">
        <v>0.44</v>
      </c>
      <c r="BI30" s="84">
        <v>1.45</v>
      </c>
      <c r="BJ30" s="84">
        <v>0.18</v>
      </c>
      <c r="BK30" s="84">
        <v>0.82</v>
      </c>
      <c r="BL30" s="84">
        <v>0.39</v>
      </c>
      <c r="BN30" s="186" t="s">
        <v>354</v>
      </c>
      <c r="BO30">
        <v>0</v>
      </c>
      <c r="BP30" s="1">
        <v>20170807</v>
      </c>
    </row>
    <row r="31" spans="1:68" s="66" customFormat="1" ht="14.1" customHeight="1">
      <c r="A31" s="66" t="s">
        <v>313</v>
      </c>
      <c r="B31" s="166" t="s">
        <v>349</v>
      </c>
      <c r="C31" s="165">
        <v>-9999</v>
      </c>
      <c r="D31" s="167" t="s">
        <v>350</v>
      </c>
      <c r="E31" s="168">
        <v>0</v>
      </c>
      <c r="F31" s="178">
        <v>2130</v>
      </c>
      <c r="G31" s="1">
        <v>132</v>
      </c>
      <c r="H31" s="1">
        <v>0</v>
      </c>
      <c r="I31" s="1">
        <v>0</v>
      </c>
      <c r="J31" s="131">
        <v>-9999</v>
      </c>
      <c r="K31" s="165" t="s">
        <v>351</v>
      </c>
      <c r="L31" s="144">
        <v>2017</v>
      </c>
      <c r="M31" s="165">
        <v>8</v>
      </c>
      <c r="N31" s="165">
        <v>9</v>
      </c>
      <c r="O31" s="165">
        <v>221</v>
      </c>
      <c r="P31" s="169">
        <v>0.96180555555555547</v>
      </c>
      <c r="Q31" s="133">
        <v>-32.5</v>
      </c>
      <c r="R31" s="133">
        <v>-156.26666666666668</v>
      </c>
      <c r="S31" s="166" t="s">
        <v>352</v>
      </c>
      <c r="T31" s="165" t="s">
        <v>265</v>
      </c>
      <c r="U31" s="171" t="s">
        <v>353</v>
      </c>
      <c r="V31" s="310">
        <v>43081</v>
      </c>
      <c r="W31" s="68">
        <v>2.7773987910559184</v>
      </c>
      <c r="X31" s="72">
        <v>0.122</v>
      </c>
      <c r="Y31" s="72">
        <v>2.1000000000000001E-2</v>
      </c>
      <c r="Z31" s="72">
        <v>3.3000000000000002E-2</v>
      </c>
      <c r="AA31" s="72">
        <v>0.01</v>
      </c>
      <c r="AB31" s="72">
        <v>2.1999999999999999E-2</v>
      </c>
      <c r="AC31" s="72">
        <v>0.04</v>
      </c>
      <c r="AD31" s="72">
        <v>-8888</v>
      </c>
      <c r="AE31" s="72">
        <v>1.0999999999999999E-2</v>
      </c>
      <c r="AF31" s="72">
        <v>2E-3</v>
      </c>
      <c r="AG31" s="72">
        <v>6.0000000000000001E-3</v>
      </c>
      <c r="AH31" s="72">
        <v>2E-3</v>
      </c>
      <c r="AI31" s="72">
        <v>3.5000000000000003E-2</v>
      </c>
      <c r="AJ31" s="72">
        <v>7.9000000000000001E-2</v>
      </c>
      <c r="AK31" s="72">
        <v>4.2000000000000003E-2</v>
      </c>
      <c r="AL31" s="72">
        <v>1E-3</v>
      </c>
      <c r="AM31" s="72">
        <v>1.9E-2</v>
      </c>
      <c r="AN31" s="72">
        <v>2E-3</v>
      </c>
      <c r="AO31" s="72">
        <v>1.7000000000000001E-2</v>
      </c>
      <c r="AP31" s="72">
        <v>1.6E-2</v>
      </c>
      <c r="AQ31" s="72">
        <v>1E-3</v>
      </c>
      <c r="AR31" s="72">
        <v>1E-3</v>
      </c>
      <c r="AS31" s="72">
        <v>1E-3</v>
      </c>
      <c r="AT31" s="72">
        <v>1E-3</v>
      </c>
      <c r="AU31" s="72">
        <v>2E-3</v>
      </c>
      <c r="AV31" s="72">
        <v>-8888</v>
      </c>
      <c r="AW31" s="72">
        <v>-8888</v>
      </c>
      <c r="AX31" s="72">
        <v>0.17599999999999999</v>
      </c>
      <c r="AY31" s="72">
        <v>5.8000000000000003E-2</v>
      </c>
      <c r="AZ31" s="72">
        <v>7.0000000000000007E-2</v>
      </c>
      <c r="BA31" s="72">
        <v>0.246</v>
      </c>
      <c r="BB31" s="72">
        <v>0.128</v>
      </c>
      <c r="BC31" s="72">
        <v>0.182</v>
      </c>
      <c r="BD31" s="72">
        <v>0.30399999999999999</v>
      </c>
      <c r="BE31" s="72">
        <v>0.126</v>
      </c>
      <c r="BF31" s="84">
        <v>1.49</v>
      </c>
      <c r="BG31" s="84">
        <v>0.55000000000000004</v>
      </c>
      <c r="BH31" s="84">
        <v>0.45</v>
      </c>
      <c r="BI31" s="84">
        <v>1.38</v>
      </c>
      <c r="BJ31" s="84">
        <v>0.19</v>
      </c>
      <c r="BK31" s="84">
        <v>0.81</v>
      </c>
      <c r="BL31" s="84">
        <v>0.4</v>
      </c>
      <c r="BN31" s="186" t="s">
        <v>354</v>
      </c>
      <c r="BO31">
        <v>0</v>
      </c>
      <c r="BP31" s="1">
        <v>20170809</v>
      </c>
    </row>
    <row r="32" spans="1:68" s="66" customFormat="1" ht="14.1" customHeight="1">
      <c r="A32" s="66" t="s">
        <v>314</v>
      </c>
      <c r="B32" s="166" t="s">
        <v>349</v>
      </c>
      <c r="C32" s="165">
        <v>-9999</v>
      </c>
      <c r="D32" s="167" t="s">
        <v>350</v>
      </c>
      <c r="E32" s="168">
        <v>23</v>
      </c>
      <c r="F32" s="1">
        <v>2116</v>
      </c>
      <c r="G32" s="1">
        <v>134</v>
      </c>
      <c r="H32" s="1">
        <v>33</v>
      </c>
      <c r="I32" s="1">
        <v>20</v>
      </c>
      <c r="J32" s="131">
        <v>-9999</v>
      </c>
      <c r="K32" s="165" t="s">
        <v>351</v>
      </c>
      <c r="L32" s="144">
        <v>2017</v>
      </c>
      <c r="M32" s="165">
        <v>8</v>
      </c>
      <c r="N32" s="165">
        <v>10</v>
      </c>
      <c r="O32" s="165">
        <v>222</v>
      </c>
      <c r="P32" s="169">
        <v>0.73888888888888893</v>
      </c>
      <c r="Q32" s="133">
        <v>-32.5</v>
      </c>
      <c r="R32" s="133">
        <v>-154.93333333333334</v>
      </c>
      <c r="S32" s="166" t="s">
        <v>352</v>
      </c>
      <c r="T32" s="165" t="s">
        <v>265</v>
      </c>
      <c r="U32" s="171" t="s">
        <v>353</v>
      </c>
      <c r="V32" s="310">
        <v>43081</v>
      </c>
      <c r="W32" s="68">
        <v>2.8422638513941205</v>
      </c>
      <c r="X32" s="72">
        <v>0.14699999999999999</v>
      </c>
      <c r="Y32" s="72">
        <v>2.4E-2</v>
      </c>
      <c r="Z32" s="72">
        <v>4.4999999999999998E-2</v>
      </c>
      <c r="AA32" s="72">
        <v>1.0999999999999999E-2</v>
      </c>
      <c r="AB32" s="72">
        <v>2.8000000000000001E-2</v>
      </c>
      <c r="AC32" s="72">
        <v>5.8000000000000003E-2</v>
      </c>
      <c r="AD32" s="72">
        <v>-8888</v>
      </c>
      <c r="AE32" s="72">
        <v>8.9999999999999993E-3</v>
      </c>
      <c r="AF32" s="72">
        <v>1E-3</v>
      </c>
      <c r="AG32" s="72">
        <v>7.0000000000000001E-3</v>
      </c>
      <c r="AH32" s="72">
        <v>3.0000000000000001E-3</v>
      </c>
      <c r="AI32" s="72">
        <v>3.6999999999999998E-2</v>
      </c>
      <c r="AJ32" s="72">
        <v>0.104</v>
      </c>
      <c r="AK32" s="72">
        <v>4.1000000000000002E-2</v>
      </c>
      <c r="AL32" s="72">
        <v>2E-3</v>
      </c>
      <c r="AM32" s="72">
        <v>2.1999999999999999E-2</v>
      </c>
      <c r="AN32" s="72">
        <v>2E-3</v>
      </c>
      <c r="AO32" s="72">
        <v>2.1999999999999999E-2</v>
      </c>
      <c r="AP32" s="72">
        <v>2.3E-2</v>
      </c>
      <c r="AQ32" s="72">
        <v>1E-3</v>
      </c>
      <c r="AR32" s="72">
        <v>1E-3</v>
      </c>
      <c r="AS32" s="72">
        <v>2E-3</v>
      </c>
      <c r="AT32" s="72">
        <v>1E-3</v>
      </c>
      <c r="AU32" s="72">
        <v>1E-3</v>
      </c>
      <c r="AV32" s="72">
        <v>-8888</v>
      </c>
      <c r="AW32" s="72">
        <v>-8888</v>
      </c>
      <c r="AX32" s="72">
        <v>0.216</v>
      </c>
      <c r="AY32" s="72">
        <v>5.8000000000000003E-2</v>
      </c>
      <c r="AZ32" s="72">
        <v>9.6000000000000002E-2</v>
      </c>
      <c r="BA32" s="72">
        <v>0.312</v>
      </c>
      <c r="BB32" s="72">
        <v>0.154</v>
      </c>
      <c r="BC32" s="72">
        <v>0.223</v>
      </c>
      <c r="BD32" s="72">
        <v>0.37</v>
      </c>
      <c r="BE32" s="72">
        <v>0.157</v>
      </c>
      <c r="BF32" s="84">
        <v>1.52</v>
      </c>
      <c r="BG32" s="84">
        <v>0.62</v>
      </c>
      <c r="BH32" s="84">
        <v>0.38</v>
      </c>
      <c r="BI32" s="84">
        <v>1.4</v>
      </c>
      <c r="BJ32" s="84">
        <v>0.16</v>
      </c>
      <c r="BK32" s="84">
        <v>0.84</v>
      </c>
      <c r="BL32" s="84">
        <v>0.4</v>
      </c>
      <c r="BN32" s="186" t="s">
        <v>355</v>
      </c>
      <c r="BO32">
        <v>1</v>
      </c>
      <c r="BP32" s="1">
        <v>20170810</v>
      </c>
    </row>
    <row r="33" spans="1:68" s="66" customFormat="1" ht="14.1" customHeight="1">
      <c r="A33" s="66" t="s">
        <v>315</v>
      </c>
      <c r="B33" s="166" t="s">
        <v>349</v>
      </c>
      <c r="C33" s="165">
        <v>-9999</v>
      </c>
      <c r="D33" s="167" t="s">
        <v>350</v>
      </c>
      <c r="E33" s="168">
        <v>23</v>
      </c>
      <c r="F33" s="1">
        <v>2118</v>
      </c>
      <c r="G33" s="1">
        <v>134</v>
      </c>
      <c r="H33" s="1">
        <v>33</v>
      </c>
      <c r="I33" s="1">
        <v>20</v>
      </c>
      <c r="J33" s="131">
        <v>-9999</v>
      </c>
      <c r="K33" s="165" t="s">
        <v>351</v>
      </c>
      <c r="L33" s="144">
        <v>2017</v>
      </c>
      <c r="M33" s="165">
        <v>8</v>
      </c>
      <c r="N33" s="165">
        <v>10</v>
      </c>
      <c r="O33" s="165">
        <v>222</v>
      </c>
      <c r="P33" s="169">
        <v>0.73888888888888893</v>
      </c>
      <c r="Q33" s="133">
        <v>-32.5</v>
      </c>
      <c r="R33" s="133">
        <v>-154.93333333333334</v>
      </c>
      <c r="S33" s="166" t="s">
        <v>352</v>
      </c>
      <c r="T33" s="165" t="s">
        <v>265</v>
      </c>
      <c r="U33" s="171" t="s">
        <v>353</v>
      </c>
      <c r="V33" s="310">
        <v>43081</v>
      </c>
      <c r="W33" s="68">
        <v>3.0266653945175919</v>
      </c>
      <c r="X33" s="72">
        <v>0.14399999999999999</v>
      </c>
      <c r="Y33" s="72">
        <v>2.4E-2</v>
      </c>
      <c r="Z33" s="72">
        <v>4.8000000000000001E-2</v>
      </c>
      <c r="AA33" s="72">
        <v>0.01</v>
      </c>
      <c r="AB33" s="72">
        <v>2.9000000000000001E-2</v>
      </c>
      <c r="AC33" s="72">
        <v>0.06</v>
      </c>
      <c r="AD33" s="72">
        <v>-8888</v>
      </c>
      <c r="AE33" s="72">
        <v>8.9999999999999993E-3</v>
      </c>
      <c r="AF33" s="72">
        <v>1E-3</v>
      </c>
      <c r="AG33" s="72">
        <v>7.0000000000000001E-3</v>
      </c>
      <c r="AH33" s="72">
        <v>3.0000000000000001E-3</v>
      </c>
      <c r="AI33" s="72">
        <v>3.7999999999999999E-2</v>
      </c>
      <c r="AJ33" s="72">
        <v>0.10199999999999999</v>
      </c>
      <c r="AK33" s="72">
        <v>0.04</v>
      </c>
      <c r="AL33" s="72">
        <v>2E-3</v>
      </c>
      <c r="AM33" s="72">
        <v>2.1999999999999999E-2</v>
      </c>
      <c r="AN33" s="72">
        <v>2E-3</v>
      </c>
      <c r="AO33" s="72">
        <v>2.3E-2</v>
      </c>
      <c r="AP33" s="72">
        <v>2.5000000000000001E-2</v>
      </c>
      <c r="AQ33" s="72">
        <v>1E-3</v>
      </c>
      <c r="AR33" s="72">
        <v>1E-3</v>
      </c>
      <c r="AS33" s="72">
        <v>2E-3</v>
      </c>
      <c r="AT33" s="72">
        <v>1E-3</v>
      </c>
      <c r="AU33" s="72">
        <v>1E-3</v>
      </c>
      <c r="AV33" s="72">
        <v>-8888</v>
      </c>
      <c r="AW33" s="72">
        <v>-8888</v>
      </c>
      <c r="AX33" s="72">
        <v>0.216</v>
      </c>
      <c r="AY33" s="72">
        <v>5.8000000000000003E-2</v>
      </c>
      <c r="AZ33" s="72">
        <v>9.9000000000000005E-2</v>
      </c>
      <c r="BA33" s="72">
        <v>0.315</v>
      </c>
      <c r="BB33" s="72">
        <v>0.157</v>
      </c>
      <c r="BC33" s="72">
        <v>0.22900000000000001</v>
      </c>
      <c r="BD33" s="72">
        <v>0.373</v>
      </c>
      <c r="BE33" s="72">
        <v>0.161</v>
      </c>
      <c r="BF33" s="84">
        <v>1.59</v>
      </c>
      <c r="BG33" s="84">
        <v>0.63</v>
      </c>
      <c r="BH33" s="84">
        <v>0.37</v>
      </c>
      <c r="BI33" s="84">
        <v>1.38</v>
      </c>
      <c r="BJ33" s="84">
        <v>0.16</v>
      </c>
      <c r="BK33" s="84">
        <v>0.84</v>
      </c>
      <c r="BL33" s="84">
        <v>0.39</v>
      </c>
      <c r="BN33" s="186" t="s">
        <v>355</v>
      </c>
      <c r="BO33">
        <v>1</v>
      </c>
      <c r="BP33" s="1">
        <v>20170810</v>
      </c>
    </row>
    <row r="34" spans="1:68" s="66" customFormat="1" ht="14.1" customHeight="1">
      <c r="A34" s="66" t="s">
        <v>316</v>
      </c>
      <c r="B34" s="166" t="s">
        <v>349</v>
      </c>
      <c r="C34" s="165">
        <v>-9999</v>
      </c>
      <c r="D34" s="167" t="s">
        <v>350</v>
      </c>
      <c r="E34" s="168">
        <v>0</v>
      </c>
      <c r="F34" s="1">
        <v>2146</v>
      </c>
      <c r="G34" s="1">
        <v>134</v>
      </c>
      <c r="H34" s="1">
        <v>35</v>
      </c>
      <c r="I34" s="1">
        <v>5</v>
      </c>
      <c r="J34" s="131">
        <v>-9999</v>
      </c>
      <c r="K34" s="165" t="s">
        <v>351</v>
      </c>
      <c r="L34" s="144">
        <v>2017</v>
      </c>
      <c r="M34" s="165">
        <v>8</v>
      </c>
      <c r="N34" s="165">
        <v>10</v>
      </c>
      <c r="O34" s="165">
        <v>222</v>
      </c>
      <c r="P34" s="169">
        <v>0.73888888888888893</v>
      </c>
      <c r="Q34" s="133">
        <v>-32.5</v>
      </c>
      <c r="R34" s="133">
        <v>-154.93333333333334</v>
      </c>
      <c r="S34" s="166" t="s">
        <v>352</v>
      </c>
      <c r="T34" s="165" t="s">
        <v>265</v>
      </c>
      <c r="U34" s="171" t="s">
        <v>353</v>
      </c>
      <c r="V34" s="310">
        <v>43081</v>
      </c>
      <c r="W34" s="68">
        <v>2.8342640291581906</v>
      </c>
      <c r="X34" s="72">
        <v>0.14699999999999999</v>
      </c>
      <c r="Y34" s="72">
        <v>2.5000000000000001E-2</v>
      </c>
      <c r="Z34" s="72">
        <v>4.2999999999999997E-2</v>
      </c>
      <c r="AA34" s="72">
        <v>1.0999999999999999E-2</v>
      </c>
      <c r="AB34" s="72">
        <v>2.7E-2</v>
      </c>
      <c r="AC34" s="72">
        <v>5.3999999999999999E-2</v>
      </c>
      <c r="AD34" s="72">
        <v>-8888</v>
      </c>
      <c r="AE34" s="72">
        <v>8.9999999999999993E-3</v>
      </c>
      <c r="AF34" s="72">
        <v>1E-3</v>
      </c>
      <c r="AG34" s="72">
        <v>7.0000000000000001E-3</v>
      </c>
      <c r="AH34" s="72">
        <v>3.0000000000000001E-3</v>
      </c>
      <c r="AI34" s="72">
        <v>3.7999999999999999E-2</v>
      </c>
      <c r="AJ34" s="72">
        <v>0.10299999999999999</v>
      </c>
      <c r="AK34" s="72">
        <v>4.2000000000000003E-2</v>
      </c>
      <c r="AL34" s="72">
        <v>2E-3</v>
      </c>
      <c r="AM34" s="72">
        <v>2.3E-2</v>
      </c>
      <c r="AN34" s="72">
        <v>2E-3</v>
      </c>
      <c r="AO34" s="72">
        <v>2.1000000000000001E-2</v>
      </c>
      <c r="AP34" s="72">
        <v>2.1999999999999999E-2</v>
      </c>
      <c r="AQ34" s="72">
        <v>1E-3</v>
      </c>
      <c r="AR34" s="72">
        <v>2E-3</v>
      </c>
      <c r="AS34" s="72">
        <v>2E-3</v>
      </c>
      <c r="AT34" s="72">
        <v>1E-3</v>
      </c>
      <c r="AU34" s="72">
        <v>1E-3</v>
      </c>
      <c r="AV34" s="72">
        <v>-8888</v>
      </c>
      <c r="AW34" s="72">
        <v>-8888</v>
      </c>
      <c r="AX34" s="72">
        <v>0.215</v>
      </c>
      <c r="AY34" s="72">
        <v>5.8999999999999997E-2</v>
      </c>
      <c r="AZ34" s="72">
        <v>9.0999999999999998E-2</v>
      </c>
      <c r="BA34" s="72">
        <v>0.30599999999999999</v>
      </c>
      <c r="BB34" s="72">
        <v>0.15</v>
      </c>
      <c r="BC34" s="72">
        <v>0.218</v>
      </c>
      <c r="BD34" s="72">
        <v>0.36499999999999999</v>
      </c>
      <c r="BE34" s="72">
        <v>0.154</v>
      </c>
      <c r="BF34" s="84">
        <v>1.48</v>
      </c>
      <c r="BG34" s="84">
        <v>0.61</v>
      </c>
      <c r="BH34" s="84">
        <v>0.39</v>
      </c>
      <c r="BI34" s="84">
        <v>1.43</v>
      </c>
      <c r="BJ34" s="84">
        <v>0.16</v>
      </c>
      <c r="BK34" s="84">
        <v>0.84</v>
      </c>
      <c r="BL34" s="84">
        <v>0.4</v>
      </c>
      <c r="BN34" s="186" t="s">
        <v>355</v>
      </c>
      <c r="BO34">
        <v>1</v>
      </c>
      <c r="BP34" s="1">
        <v>20170810</v>
      </c>
    </row>
    <row r="35" spans="1:68" s="66" customFormat="1" ht="14.1" customHeight="1">
      <c r="A35" s="66" t="s">
        <v>317</v>
      </c>
      <c r="B35" s="166" t="s">
        <v>349</v>
      </c>
      <c r="C35" s="165">
        <v>-9999</v>
      </c>
      <c r="D35" s="167" t="s">
        <v>350</v>
      </c>
      <c r="E35" s="168">
        <v>26</v>
      </c>
      <c r="F35" s="1">
        <v>2116</v>
      </c>
      <c r="G35" s="1">
        <v>138</v>
      </c>
      <c r="H35" s="1">
        <v>0</v>
      </c>
      <c r="I35" s="1">
        <v>0</v>
      </c>
      <c r="J35" s="131">
        <v>-9999</v>
      </c>
      <c r="K35" s="165" t="s">
        <v>351</v>
      </c>
      <c r="L35" s="144">
        <v>2017</v>
      </c>
      <c r="M35" s="165">
        <v>8</v>
      </c>
      <c r="N35" s="165">
        <v>11</v>
      </c>
      <c r="O35" s="165">
        <v>223</v>
      </c>
      <c r="P35" s="169">
        <v>0.90208333333333324</v>
      </c>
      <c r="Q35" s="133">
        <v>-32.5</v>
      </c>
      <c r="R35" s="133">
        <v>-152.25</v>
      </c>
      <c r="S35" s="166" t="s">
        <v>352</v>
      </c>
      <c r="T35" s="165" t="s">
        <v>265</v>
      </c>
      <c r="U35" s="171" t="s">
        <v>353</v>
      </c>
      <c r="V35" s="310">
        <v>43081</v>
      </c>
      <c r="W35" s="68">
        <v>2.8057264143103042</v>
      </c>
      <c r="X35" s="72">
        <v>0.12</v>
      </c>
      <c r="Y35" s="72">
        <v>2.1000000000000001E-2</v>
      </c>
      <c r="Z35" s="72">
        <v>3.3000000000000002E-2</v>
      </c>
      <c r="AA35" s="72">
        <v>0.01</v>
      </c>
      <c r="AB35" s="72">
        <v>2.1000000000000001E-2</v>
      </c>
      <c r="AC35" s="72">
        <v>4.1000000000000002E-2</v>
      </c>
      <c r="AD35" s="72">
        <v>-8888</v>
      </c>
      <c r="AE35" s="72">
        <v>1.2E-2</v>
      </c>
      <c r="AF35" s="72">
        <v>2E-3</v>
      </c>
      <c r="AG35" s="72">
        <v>5.0000000000000001E-3</v>
      </c>
      <c r="AH35" s="72">
        <v>3.0000000000000001E-3</v>
      </c>
      <c r="AI35" s="72">
        <v>0.04</v>
      </c>
      <c r="AJ35" s="72">
        <v>7.5999999999999998E-2</v>
      </c>
      <c r="AK35" s="72">
        <v>4.2999999999999997E-2</v>
      </c>
      <c r="AL35" s="72">
        <v>1E-3</v>
      </c>
      <c r="AM35" s="72">
        <v>1.9E-2</v>
      </c>
      <c r="AN35" s="72">
        <v>2E-3</v>
      </c>
      <c r="AO35" s="72">
        <v>1.7000000000000001E-2</v>
      </c>
      <c r="AP35" s="72">
        <v>1.6E-2</v>
      </c>
      <c r="AQ35" s="72">
        <v>1E-3</v>
      </c>
      <c r="AR35" s="72">
        <v>1E-3</v>
      </c>
      <c r="AS35" s="72">
        <v>1E-3</v>
      </c>
      <c r="AT35" s="72">
        <v>1E-3</v>
      </c>
      <c r="AU35" s="72">
        <v>2E-3</v>
      </c>
      <c r="AV35" s="72">
        <v>-8888</v>
      </c>
      <c r="AW35" s="72">
        <v>-8888</v>
      </c>
      <c r="AX35" s="72">
        <v>0.17399999999999999</v>
      </c>
      <c r="AY35" s="72">
        <v>6.4000000000000001E-2</v>
      </c>
      <c r="AZ35" s="72">
        <v>7.0000000000000007E-2</v>
      </c>
      <c r="BA35" s="72">
        <v>0.24399999999999999</v>
      </c>
      <c r="BB35" s="72">
        <v>0.13400000000000001</v>
      </c>
      <c r="BC35" s="72">
        <v>0.188</v>
      </c>
      <c r="BD35" s="72">
        <v>0.308</v>
      </c>
      <c r="BE35" s="72">
        <v>0.13100000000000001</v>
      </c>
      <c r="BF35" s="84">
        <v>1.57</v>
      </c>
      <c r="BG35" s="84">
        <v>0.52</v>
      </c>
      <c r="BH35" s="84">
        <v>0.48</v>
      </c>
      <c r="BI35" s="84">
        <v>1.3</v>
      </c>
      <c r="BJ35" s="84">
        <v>0.21</v>
      </c>
      <c r="BK35" s="84">
        <v>0.79</v>
      </c>
      <c r="BL35" s="84">
        <v>0.39</v>
      </c>
      <c r="BN35" s="186" t="s">
        <v>354</v>
      </c>
      <c r="BO35">
        <v>0</v>
      </c>
      <c r="BP35" s="1">
        <v>20170811</v>
      </c>
    </row>
    <row r="36" spans="1:68" s="66" customFormat="1" ht="14.1" customHeight="1">
      <c r="A36" s="66" t="s">
        <v>318</v>
      </c>
      <c r="B36" s="166" t="s">
        <v>349</v>
      </c>
      <c r="C36" s="165">
        <v>-9999</v>
      </c>
      <c r="D36" s="167" t="s">
        <v>350</v>
      </c>
      <c r="E36" s="168">
        <v>26</v>
      </c>
      <c r="F36" s="1">
        <v>2118</v>
      </c>
      <c r="G36" s="1">
        <v>138</v>
      </c>
      <c r="H36" s="1">
        <v>0</v>
      </c>
      <c r="I36" s="1">
        <v>0</v>
      </c>
      <c r="J36" s="131">
        <v>-9999</v>
      </c>
      <c r="K36" s="165" t="s">
        <v>351</v>
      </c>
      <c r="L36" s="144">
        <v>2017</v>
      </c>
      <c r="M36" s="165">
        <v>8</v>
      </c>
      <c r="N36" s="165">
        <v>11</v>
      </c>
      <c r="O36" s="165">
        <v>223</v>
      </c>
      <c r="P36" s="169">
        <v>0.90208333333333324</v>
      </c>
      <c r="Q36" s="133">
        <v>-32.5</v>
      </c>
      <c r="R36" s="133">
        <v>-152.25</v>
      </c>
      <c r="S36" s="166" t="s">
        <v>352</v>
      </c>
      <c r="T36" s="165" t="s">
        <v>265</v>
      </c>
      <c r="U36" s="171" t="s">
        <v>353</v>
      </c>
      <c r="V36" s="310">
        <v>43081</v>
      </c>
      <c r="W36" s="68">
        <v>2.8290809695894854</v>
      </c>
      <c r="X36" s="72">
        <v>0.12</v>
      </c>
      <c r="Y36" s="72">
        <v>0.02</v>
      </c>
      <c r="Z36" s="72">
        <v>3.3000000000000002E-2</v>
      </c>
      <c r="AA36" s="72">
        <v>1.0999999999999999E-2</v>
      </c>
      <c r="AB36" s="72">
        <v>2.1000000000000001E-2</v>
      </c>
      <c r="AC36" s="72">
        <v>4.2000000000000003E-2</v>
      </c>
      <c r="AD36" s="72">
        <v>-8888</v>
      </c>
      <c r="AE36" s="72">
        <v>1.2E-2</v>
      </c>
      <c r="AF36" s="72">
        <v>2E-3</v>
      </c>
      <c r="AG36" s="72">
        <v>5.0000000000000001E-3</v>
      </c>
      <c r="AH36" s="72">
        <v>2E-3</v>
      </c>
      <c r="AI36" s="72">
        <v>0.04</v>
      </c>
      <c r="AJ36" s="72">
        <v>7.5999999999999998E-2</v>
      </c>
      <c r="AK36" s="72">
        <v>4.2999999999999997E-2</v>
      </c>
      <c r="AL36" s="72">
        <v>1E-3</v>
      </c>
      <c r="AM36" s="72">
        <v>1.7999999999999999E-2</v>
      </c>
      <c r="AN36" s="72">
        <v>2E-3</v>
      </c>
      <c r="AO36" s="72">
        <v>1.7000000000000001E-2</v>
      </c>
      <c r="AP36" s="72">
        <v>1.6E-2</v>
      </c>
      <c r="AQ36" s="72">
        <v>1E-3</v>
      </c>
      <c r="AR36" s="72">
        <v>1E-3</v>
      </c>
      <c r="AS36" s="72">
        <v>1E-3</v>
      </c>
      <c r="AT36" s="72">
        <v>1E-3</v>
      </c>
      <c r="AU36" s="72">
        <v>1E-3</v>
      </c>
      <c r="AV36" s="72">
        <v>-8888</v>
      </c>
      <c r="AW36" s="72">
        <v>-8888</v>
      </c>
      <c r="AX36" s="72">
        <v>0.17299999999999999</v>
      </c>
      <c r="AY36" s="72">
        <v>6.5000000000000002E-2</v>
      </c>
      <c r="AZ36" s="72">
        <v>7.0000000000000007E-2</v>
      </c>
      <c r="BA36" s="72">
        <v>0.24299999999999999</v>
      </c>
      <c r="BB36" s="72">
        <v>0.13500000000000001</v>
      </c>
      <c r="BC36" s="72">
        <v>0.188</v>
      </c>
      <c r="BD36" s="72">
        <v>0.308</v>
      </c>
      <c r="BE36" s="72">
        <v>0.13</v>
      </c>
      <c r="BF36" s="84">
        <v>1.57</v>
      </c>
      <c r="BG36" s="84">
        <v>0.52</v>
      </c>
      <c r="BH36" s="84">
        <v>0.48</v>
      </c>
      <c r="BI36" s="84">
        <v>1.28</v>
      </c>
      <c r="BJ36" s="84">
        <v>0.21</v>
      </c>
      <c r="BK36" s="84">
        <v>0.79</v>
      </c>
      <c r="BL36" s="84">
        <v>0.39</v>
      </c>
      <c r="BN36" s="186" t="s">
        <v>354</v>
      </c>
      <c r="BO36">
        <v>0</v>
      </c>
      <c r="BP36" s="1">
        <v>20170811</v>
      </c>
    </row>
    <row r="37" spans="1:68" s="66" customFormat="1" ht="14.1" customHeight="1">
      <c r="A37" s="66" t="s">
        <v>319</v>
      </c>
      <c r="B37" s="166" t="s">
        <v>349</v>
      </c>
      <c r="C37" s="165">
        <v>-9999</v>
      </c>
      <c r="D37" s="167" t="s">
        <v>350</v>
      </c>
      <c r="E37" s="168">
        <v>0</v>
      </c>
      <c r="F37" s="1">
        <v>2116</v>
      </c>
      <c r="G37" s="1">
        <v>141</v>
      </c>
      <c r="H37" s="1">
        <v>0</v>
      </c>
      <c r="I37" s="1">
        <v>0</v>
      </c>
      <c r="J37" s="131">
        <v>-9999</v>
      </c>
      <c r="K37" s="165" t="s">
        <v>351</v>
      </c>
      <c r="L37" s="144">
        <v>2017</v>
      </c>
      <c r="M37" s="165">
        <v>8</v>
      </c>
      <c r="N37" s="165">
        <v>12</v>
      </c>
      <c r="O37" s="165">
        <v>224</v>
      </c>
      <c r="P37" s="169">
        <v>0.90416666666666667</v>
      </c>
      <c r="Q37" s="133">
        <v>-32.5</v>
      </c>
      <c r="R37" s="133">
        <v>-150.25</v>
      </c>
      <c r="S37" s="166" t="s">
        <v>352</v>
      </c>
      <c r="T37" s="165" t="s">
        <v>265</v>
      </c>
      <c r="U37" s="171" t="s">
        <v>353</v>
      </c>
      <c r="V37" s="310">
        <v>43081</v>
      </c>
      <c r="W37" s="68">
        <v>2.8345592886121151</v>
      </c>
      <c r="X37" s="72">
        <v>0.126</v>
      </c>
      <c r="Y37" s="72">
        <v>2.8000000000000001E-2</v>
      </c>
      <c r="Z37" s="72">
        <v>3.2000000000000001E-2</v>
      </c>
      <c r="AA37" s="72">
        <v>1.0999999999999999E-2</v>
      </c>
      <c r="AB37" s="72">
        <v>0.02</v>
      </c>
      <c r="AC37" s="72">
        <v>0.04</v>
      </c>
      <c r="AD37" s="72">
        <v>-8888</v>
      </c>
      <c r="AE37" s="72">
        <v>0.01</v>
      </c>
      <c r="AF37" s="72">
        <v>2E-3</v>
      </c>
      <c r="AG37" s="72">
        <v>5.0000000000000001E-3</v>
      </c>
      <c r="AH37" s="72">
        <v>2E-3</v>
      </c>
      <c r="AI37" s="72">
        <v>0.04</v>
      </c>
      <c r="AJ37" s="72">
        <v>7.8E-2</v>
      </c>
      <c r="AK37" s="72">
        <v>4.7E-2</v>
      </c>
      <c r="AL37" s="72">
        <v>1E-3</v>
      </c>
      <c r="AM37" s="72">
        <v>2.5999999999999999E-2</v>
      </c>
      <c r="AN37" s="72">
        <v>2E-3</v>
      </c>
      <c r="AO37" s="72">
        <v>1.6E-2</v>
      </c>
      <c r="AP37" s="72">
        <v>1.6E-2</v>
      </c>
      <c r="AQ37" s="72">
        <v>2E-3</v>
      </c>
      <c r="AR37" s="72">
        <v>2E-3</v>
      </c>
      <c r="AS37" s="72">
        <v>2E-3</v>
      </c>
      <c r="AT37" s="72">
        <v>1E-3</v>
      </c>
      <c r="AU37" s="72">
        <v>2E-3</v>
      </c>
      <c r="AV37" s="72">
        <v>-8888</v>
      </c>
      <c r="AW37" s="72">
        <v>-8888</v>
      </c>
      <c r="AX37" s="72">
        <v>0.186</v>
      </c>
      <c r="AY37" s="72">
        <v>6.3E-2</v>
      </c>
      <c r="AZ37" s="72">
        <v>6.7000000000000004E-2</v>
      </c>
      <c r="BA37" s="72">
        <v>0.253</v>
      </c>
      <c r="BB37" s="72">
        <v>0.13</v>
      </c>
      <c r="BC37" s="72">
        <v>0.19</v>
      </c>
      <c r="BD37" s="72">
        <v>0.316</v>
      </c>
      <c r="BE37" s="72">
        <v>0.13500000000000001</v>
      </c>
      <c r="BF37" s="84">
        <v>1.51</v>
      </c>
      <c r="BG37" s="84">
        <v>0.52</v>
      </c>
      <c r="BH37" s="84">
        <v>0.48</v>
      </c>
      <c r="BI37" s="84">
        <v>1.43</v>
      </c>
      <c r="BJ37" s="84">
        <v>0.2</v>
      </c>
      <c r="BK37" s="84">
        <v>0.8</v>
      </c>
      <c r="BL37" s="84">
        <v>0.4</v>
      </c>
      <c r="BN37" s="186" t="s">
        <v>354</v>
      </c>
      <c r="BO37">
        <v>0</v>
      </c>
      <c r="BP37" s="1">
        <v>20170812</v>
      </c>
    </row>
    <row r="38" spans="1:68" s="66" customFormat="1" ht="14.1" customHeight="1">
      <c r="A38" s="66" t="s">
        <v>320</v>
      </c>
      <c r="B38" s="166" t="s">
        <v>349</v>
      </c>
      <c r="C38" s="165">
        <v>-9999</v>
      </c>
      <c r="D38" s="167" t="s">
        <v>350</v>
      </c>
      <c r="E38" s="168">
        <v>29</v>
      </c>
      <c r="F38" s="1">
        <v>2118</v>
      </c>
      <c r="G38" s="1">
        <v>143.05000000000001</v>
      </c>
      <c r="H38" s="1">
        <v>0</v>
      </c>
      <c r="I38" s="1">
        <v>0</v>
      </c>
      <c r="J38" s="131">
        <v>-9999</v>
      </c>
      <c r="K38" s="165" t="s">
        <v>351</v>
      </c>
      <c r="L38" s="144">
        <v>2017</v>
      </c>
      <c r="M38" s="165">
        <v>8</v>
      </c>
      <c r="N38" s="165">
        <v>13</v>
      </c>
      <c r="O38" s="165">
        <v>225</v>
      </c>
      <c r="P38" s="169">
        <v>0.8652777777777777</v>
      </c>
      <c r="Q38" s="133">
        <v>-31.633333333333333</v>
      </c>
      <c r="R38" s="133">
        <v>-148.9</v>
      </c>
      <c r="S38" s="166" t="s">
        <v>352</v>
      </c>
      <c r="T38" s="165" t="s">
        <v>265</v>
      </c>
      <c r="U38" s="171" t="s">
        <v>353</v>
      </c>
      <c r="V38" s="310">
        <v>43082</v>
      </c>
      <c r="W38" s="68">
        <v>2.7529155178892752</v>
      </c>
      <c r="X38" s="72">
        <v>0.106</v>
      </c>
      <c r="Y38" s="72">
        <v>0.02</v>
      </c>
      <c r="Z38" s="72">
        <v>2.5999999999999999E-2</v>
      </c>
      <c r="AA38" s="72">
        <v>8.9999999999999993E-3</v>
      </c>
      <c r="AB38" s="72">
        <v>1.7000000000000001E-2</v>
      </c>
      <c r="AC38" s="72">
        <v>3.4000000000000002E-2</v>
      </c>
      <c r="AD38" s="72">
        <v>-8888</v>
      </c>
      <c r="AE38" s="72">
        <v>0.01</v>
      </c>
      <c r="AF38" s="72">
        <v>3.0000000000000001E-3</v>
      </c>
      <c r="AG38" s="72">
        <v>4.0000000000000001E-3</v>
      </c>
      <c r="AH38" s="72">
        <v>2E-3</v>
      </c>
      <c r="AI38" s="72">
        <v>3.7999999999999999E-2</v>
      </c>
      <c r="AJ38" s="72">
        <v>6.6000000000000003E-2</v>
      </c>
      <c r="AK38" s="72">
        <v>3.9E-2</v>
      </c>
      <c r="AL38" s="72">
        <v>1E-3</v>
      </c>
      <c r="AM38" s="72">
        <v>1.7999999999999999E-2</v>
      </c>
      <c r="AN38" s="72">
        <v>2E-3</v>
      </c>
      <c r="AO38" s="72">
        <v>1.2999999999999999E-2</v>
      </c>
      <c r="AP38" s="72">
        <v>1.2999999999999999E-2</v>
      </c>
      <c r="AQ38" s="72">
        <v>1E-3</v>
      </c>
      <c r="AR38" s="72">
        <v>1E-3</v>
      </c>
      <c r="AS38" s="72">
        <v>1E-3</v>
      </c>
      <c r="AT38" s="72">
        <v>1E-3</v>
      </c>
      <c r="AU38" s="72">
        <v>-8888</v>
      </c>
      <c r="AV38" s="72">
        <v>-8888</v>
      </c>
      <c r="AW38" s="72">
        <v>-8888</v>
      </c>
      <c r="AX38" s="72">
        <v>0.152</v>
      </c>
      <c r="AY38" s="72">
        <v>0.06</v>
      </c>
      <c r="AZ38" s="72">
        <v>5.7000000000000002E-2</v>
      </c>
      <c r="BA38" s="72">
        <v>0.20899999999999999</v>
      </c>
      <c r="BB38" s="72">
        <v>0.11700000000000001</v>
      </c>
      <c r="BC38" s="72">
        <v>0.16300000000000001</v>
      </c>
      <c r="BD38" s="72">
        <v>0.26900000000000002</v>
      </c>
      <c r="BE38" s="72">
        <v>0.115</v>
      </c>
      <c r="BF38" s="84">
        <v>1.54</v>
      </c>
      <c r="BG38" s="84">
        <v>0.49</v>
      </c>
      <c r="BH38" s="84">
        <v>0.51</v>
      </c>
      <c r="BI38" s="84">
        <v>1.3</v>
      </c>
      <c r="BJ38" s="84">
        <v>0.22</v>
      </c>
      <c r="BK38" s="84">
        <v>0.78</v>
      </c>
      <c r="BL38" s="84">
        <v>0.39</v>
      </c>
      <c r="BN38" s="186" t="s">
        <v>354</v>
      </c>
      <c r="BO38">
        <v>0</v>
      </c>
      <c r="BP38" s="1">
        <v>20170813</v>
      </c>
    </row>
    <row r="39" spans="1:68" s="66" customFormat="1" ht="14.1" customHeight="1">
      <c r="A39" s="66" t="s">
        <v>322</v>
      </c>
      <c r="B39" s="166" t="s">
        <v>349</v>
      </c>
      <c r="C39" s="165">
        <v>-9999</v>
      </c>
      <c r="D39" s="167" t="s">
        <v>350</v>
      </c>
      <c r="E39" s="168">
        <v>29</v>
      </c>
      <c r="F39" s="1">
        <v>2130</v>
      </c>
      <c r="G39" s="1">
        <v>143.05000000000001</v>
      </c>
      <c r="H39" s="1">
        <v>0</v>
      </c>
      <c r="I39" s="1">
        <v>0</v>
      </c>
      <c r="J39" s="131">
        <v>-9999</v>
      </c>
      <c r="K39" s="165" t="s">
        <v>351</v>
      </c>
      <c r="L39" s="144">
        <v>2017</v>
      </c>
      <c r="M39" s="165">
        <v>8</v>
      </c>
      <c r="N39" s="165">
        <v>13</v>
      </c>
      <c r="O39" s="165">
        <v>225</v>
      </c>
      <c r="P39" s="169">
        <v>0.8652777777777777</v>
      </c>
      <c r="Q39" s="133">
        <v>-31.633333333333333</v>
      </c>
      <c r="R39" s="133">
        <v>-148.9</v>
      </c>
      <c r="S39" s="166" t="s">
        <v>352</v>
      </c>
      <c r="T39" s="165" t="s">
        <v>265</v>
      </c>
      <c r="U39" s="171" t="s">
        <v>353</v>
      </c>
      <c r="V39" s="310">
        <v>43082</v>
      </c>
      <c r="W39" s="68">
        <v>2.7472633543732075</v>
      </c>
      <c r="X39" s="72">
        <v>0.10100000000000001</v>
      </c>
      <c r="Y39" s="72">
        <v>1.9E-2</v>
      </c>
      <c r="Z39" s="72">
        <v>2.4E-2</v>
      </c>
      <c r="AA39" s="72">
        <v>8.9999999999999993E-3</v>
      </c>
      <c r="AB39" s="72">
        <v>1.6E-2</v>
      </c>
      <c r="AC39" s="72">
        <v>3.2000000000000001E-2</v>
      </c>
      <c r="AD39" s="72">
        <v>-8888</v>
      </c>
      <c r="AE39" s="72">
        <v>0.01</v>
      </c>
      <c r="AF39" s="72">
        <v>3.0000000000000001E-3</v>
      </c>
      <c r="AG39" s="72">
        <v>4.0000000000000001E-3</v>
      </c>
      <c r="AH39" s="72">
        <v>2E-3</v>
      </c>
      <c r="AI39" s="72">
        <v>3.7999999999999999E-2</v>
      </c>
      <c r="AJ39" s="72">
        <v>6.3E-2</v>
      </c>
      <c r="AK39" s="72">
        <v>3.6999999999999998E-2</v>
      </c>
      <c r="AL39" s="72">
        <v>1E-3</v>
      </c>
      <c r="AM39" s="72">
        <v>1.7000000000000001E-2</v>
      </c>
      <c r="AN39" s="72">
        <v>2E-3</v>
      </c>
      <c r="AO39" s="72">
        <v>1.2E-2</v>
      </c>
      <c r="AP39" s="72">
        <v>1.2E-2</v>
      </c>
      <c r="AQ39" s="72">
        <v>1E-3</v>
      </c>
      <c r="AR39" s="72">
        <v>1E-3</v>
      </c>
      <c r="AS39" s="72">
        <v>1E-3</v>
      </c>
      <c r="AT39" s="72">
        <v>1E-3</v>
      </c>
      <c r="AU39" s="72">
        <v>-8888</v>
      </c>
      <c r="AV39" s="72">
        <v>-8888</v>
      </c>
      <c r="AW39" s="72">
        <v>-8888</v>
      </c>
      <c r="AX39" s="72">
        <v>0.14399999999999999</v>
      </c>
      <c r="AY39" s="72">
        <v>0.06</v>
      </c>
      <c r="AZ39" s="72">
        <v>5.3999999999999999E-2</v>
      </c>
      <c r="BA39" s="72">
        <v>0.19800000000000001</v>
      </c>
      <c r="BB39" s="72">
        <v>0.114</v>
      </c>
      <c r="BC39" s="72">
        <v>0.157</v>
      </c>
      <c r="BD39" s="72">
        <v>0.25800000000000001</v>
      </c>
      <c r="BE39" s="72">
        <v>0.111</v>
      </c>
      <c r="BF39" s="84">
        <v>1.55</v>
      </c>
      <c r="BG39" s="84">
        <v>0.47</v>
      </c>
      <c r="BH39" s="84">
        <v>0.53</v>
      </c>
      <c r="BI39" s="84">
        <v>1.26</v>
      </c>
      <c r="BJ39" s="84">
        <v>0.23</v>
      </c>
      <c r="BK39" s="84">
        <v>0.77</v>
      </c>
      <c r="BL39" s="84">
        <v>0.39</v>
      </c>
      <c r="BN39" s="186" t="s">
        <v>354</v>
      </c>
      <c r="BO39">
        <v>0</v>
      </c>
      <c r="BP39" s="1">
        <v>20170813</v>
      </c>
    </row>
    <row r="40" spans="1:68" s="66" customFormat="1" ht="14.1" customHeight="1">
      <c r="A40" s="66" t="s">
        <v>323</v>
      </c>
      <c r="B40" s="165" t="s">
        <v>356</v>
      </c>
      <c r="C40" s="165" t="s">
        <v>364</v>
      </c>
      <c r="D40" s="167" t="s">
        <v>357</v>
      </c>
      <c r="E40" s="179">
        <v>-9999</v>
      </c>
      <c r="F40" s="180">
        <v>1260</v>
      </c>
      <c r="G40" t="s">
        <v>365</v>
      </c>
      <c r="H40" s="1">
        <v>20</v>
      </c>
      <c r="I40" s="129">
        <v>84.483000000000004</v>
      </c>
      <c r="J40" s="173" t="s">
        <v>366</v>
      </c>
      <c r="K40" s="173">
        <v>-9999</v>
      </c>
      <c r="L40" s="144">
        <v>2017</v>
      </c>
      <c r="M40" s="165" t="s">
        <v>359</v>
      </c>
      <c r="N40" s="165">
        <v>17</v>
      </c>
      <c r="O40" s="165">
        <v>107</v>
      </c>
      <c r="P40" s="311">
        <v>0.75486111111111109</v>
      </c>
      <c r="Q40">
        <v>172.00013999999999</v>
      </c>
      <c r="R40">
        <v>-65.500100000000003</v>
      </c>
      <c r="S40" s="165" t="s">
        <v>264</v>
      </c>
      <c r="T40" s="165" t="s">
        <v>265</v>
      </c>
      <c r="U40" s="178">
        <v>-9999</v>
      </c>
      <c r="V40" s="310">
        <v>43082</v>
      </c>
      <c r="W40" s="68">
        <v>2.7307621316496018</v>
      </c>
      <c r="X40" s="72">
        <v>0.501</v>
      </c>
      <c r="Y40" s="72">
        <v>-8888</v>
      </c>
      <c r="Z40" s="72">
        <v>0.26</v>
      </c>
      <c r="AA40" s="72">
        <v>8.0000000000000002E-3</v>
      </c>
      <c r="AB40" s="72">
        <v>3.7999999999999999E-2</v>
      </c>
      <c r="AC40" s="72">
        <v>7.8E-2</v>
      </c>
      <c r="AD40" s="72">
        <v>4.0000000000000001E-3</v>
      </c>
      <c r="AE40" s="72">
        <v>3.9E-2</v>
      </c>
      <c r="AF40" s="72">
        <v>2E-3</v>
      </c>
      <c r="AG40" s="72">
        <v>0.32600000000000001</v>
      </c>
      <c r="AH40" s="72">
        <v>6.0000000000000001E-3</v>
      </c>
      <c r="AI40" s="72">
        <v>-8888</v>
      </c>
      <c r="AJ40" s="72">
        <v>0.441</v>
      </c>
      <c r="AK40" s="72">
        <v>-8888</v>
      </c>
      <c r="AL40" s="72">
        <v>0.06</v>
      </c>
      <c r="AM40" s="72">
        <v>-8888</v>
      </c>
      <c r="AN40" s="72">
        <v>-8888</v>
      </c>
      <c r="AO40" s="72">
        <v>0.154</v>
      </c>
      <c r="AP40" s="72">
        <v>0.106</v>
      </c>
      <c r="AQ40" s="72">
        <v>-8888</v>
      </c>
      <c r="AR40" s="72">
        <v>-8888</v>
      </c>
      <c r="AS40" s="72">
        <v>-8888</v>
      </c>
      <c r="AT40" s="72">
        <v>4.0000000000000001E-3</v>
      </c>
      <c r="AU40" s="72">
        <v>5.8000000000000003E-2</v>
      </c>
      <c r="AV40" s="72">
        <v>-8888</v>
      </c>
      <c r="AW40" s="72">
        <v>-8888</v>
      </c>
      <c r="AX40" s="72">
        <v>0.76100000000000001</v>
      </c>
      <c r="AY40" s="72">
        <v>5.2999999999999999E-2</v>
      </c>
      <c r="AZ40" s="72">
        <v>0.44800000000000001</v>
      </c>
      <c r="BA40" s="72">
        <v>1.2090000000000001</v>
      </c>
      <c r="BB40" s="72">
        <v>0.501</v>
      </c>
      <c r="BC40" s="72">
        <v>0.76100000000000001</v>
      </c>
      <c r="BD40" s="72">
        <v>1.262</v>
      </c>
      <c r="BE40" s="72">
        <v>0.45200000000000001</v>
      </c>
      <c r="BF40" s="84">
        <v>1.52</v>
      </c>
      <c r="BG40" s="84">
        <v>0.89</v>
      </c>
      <c r="BH40" s="84">
        <v>0.11</v>
      </c>
      <c r="BI40" s="84">
        <v>1.52</v>
      </c>
      <c r="BJ40" s="84">
        <v>0.04</v>
      </c>
      <c r="BK40" s="84">
        <v>0.96</v>
      </c>
      <c r="BL40" s="84">
        <v>0.4</v>
      </c>
      <c r="BN40" s="198">
        <v>-9999</v>
      </c>
      <c r="BO40" s="178">
        <v>-9999</v>
      </c>
      <c r="BP40" s="178">
        <v>-9999</v>
      </c>
    </row>
    <row r="41" spans="1:68" s="66" customFormat="1" ht="14.1" customHeight="1">
      <c r="A41" s="66" t="s">
        <v>324</v>
      </c>
      <c r="B41" s="165" t="s">
        <v>356</v>
      </c>
      <c r="C41" s="165" t="s">
        <v>360</v>
      </c>
      <c r="D41" s="167" t="s">
        <v>357</v>
      </c>
      <c r="E41" s="179">
        <v>-9999</v>
      </c>
      <c r="F41" s="180">
        <v>2000</v>
      </c>
      <c r="G41" t="s">
        <v>358</v>
      </c>
      <c r="H41" s="312">
        <v>23</v>
      </c>
      <c r="I41" s="129">
        <v>3.9620000000000002</v>
      </c>
      <c r="J41" s="173" t="s">
        <v>361</v>
      </c>
      <c r="K41" s="173">
        <v>-9999</v>
      </c>
      <c r="L41" s="144">
        <v>2017</v>
      </c>
      <c r="M41" s="165" t="s">
        <v>359</v>
      </c>
      <c r="N41" s="165">
        <v>16</v>
      </c>
      <c r="O41" s="165">
        <v>106</v>
      </c>
      <c r="P41" s="311">
        <v>1.3888888888888888E-2</v>
      </c>
      <c r="Q41">
        <v>170.00178</v>
      </c>
      <c r="R41">
        <v>-60.000770000000003</v>
      </c>
      <c r="S41" s="165" t="s">
        <v>264</v>
      </c>
      <c r="T41" s="165" t="s">
        <v>265</v>
      </c>
      <c r="U41" s="178">
        <v>-9999</v>
      </c>
      <c r="V41" s="310">
        <v>43082</v>
      </c>
      <c r="W41" s="68">
        <v>2.693734593785396</v>
      </c>
      <c r="X41" s="72">
        <v>0.19</v>
      </c>
      <c r="Y41" s="72">
        <v>8.9999999999999993E-3</v>
      </c>
      <c r="Z41" s="72">
        <v>7.1999999999999995E-2</v>
      </c>
      <c r="AA41" s="72">
        <v>4.0000000000000001E-3</v>
      </c>
      <c r="AB41" s="72">
        <v>3.2000000000000001E-2</v>
      </c>
      <c r="AC41" s="72">
        <v>9.8000000000000004E-2</v>
      </c>
      <c r="AD41" s="72">
        <v>1E-3</v>
      </c>
      <c r="AE41" s="72">
        <v>2.5000000000000001E-2</v>
      </c>
      <c r="AF41" s="72">
        <v>2E-3</v>
      </c>
      <c r="AG41" s="72">
        <v>2.9000000000000001E-2</v>
      </c>
      <c r="AH41" s="72">
        <v>7.0000000000000001E-3</v>
      </c>
      <c r="AI41" s="72">
        <v>1E-3</v>
      </c>
      <c r="AJ41" s="72">
        <v>0.187</v>
      </c>
      <c r="AK41" s="72">
        <v>-8888</v>
      </c>
      <c r="AL41" s="72">
        <v>3.0000000000000001E-3</v>
      </c>
      <c r="AM41" s="72">
        <v>8.9999999999999993E-3</v>
      </c>
      <c r="AN41" s="72">
        <v>-8888</v>
      </c>
      <c r="AO41" s="72">
        <v>3.5999999999999997E-2</v>
      </c>
      <c r="AP41" s="72">
        <v>3.5999999999999997E-2</v>
      </c>
      <c r="AQ41" s="72">
        <v>-8888</v>
      </c>
      <c r="AR41" s="72">
        <v>1E-3</v>
      </c>
      <c r="AS41" s="72">
        <v>2E-3</v>
      </c>
      <c r="AT41" s="72">
        <v>1E-3</v>
      </c>
      <c r="AU41" s="72">
        <v>3.0000000000000001E-3</v>
      </c>
      <c r="AV41" s="72">
        <v>1E-3</v>
      </c>
      <c r="AW41" s="72">
        <v>-8888</v>
      </c>
      <c r="AX41" s="72">
        <v>0.27100000000000002</v>
      </c>
      <c r="AY41" s="72">
        <v>3.3000000000000002E-2</v>
      </c>
      <c r="AZ41" s="72">
        <v>0.16600000000000001</v>
      </c>
      <c r="BA41" s="72">
        <v>0.437</v>
      </c>
      <c r="BB41" s="72">
        <v>0.19900000000000001</v>
      </c>
      <c r="BC41" s="72">
        <v>0.28000000000000003</v>
      </c>
      <c r="BD41" s="72">
        <v>0.47</v>
      </c>
      <c r="BE41" s="72">
        <v>0.17699999999999999</v>
      </c>
      <c r="BF41" s="84">
        <v>1.47</v>
      </c>
      <c r="BG41" s="84">
        <v>0.83</v>
      </c>
      <c r="BH41" s="84">
        <v>0.17</v>
      </c>
      <c r="BI41" s="84">
        <v>1.36</v>
      </c>
      <c r="BJ41" s="84">
        <v>7.0000000000000007E-2</v>
      </c>
      <c r="BK41" s="84">
        <v>0.93</v>
      </c>
      <c r="BL41" s="84">
        <v>0.4</v>
      </c>
      <c r="BN41" s="198">
        <v>-9999</v>
      </c>
      <c r="BO41" s="178">
        <v>-9999</v>
      </c>
      <c r="BP41" s="178">
        <v>-9999</v>
      </c>
    </row>
    <row r="42" spans="1:68" s="66" customFormat="1" ht="14.1" customHeight="1">
      <c r="A42" s="66" t="s">
        <v>325</v>
      </c>
      <c r="B42" s="191" t="s">
        <v>356</v>
      </c>
      <c r="C42" s="191" t="s">
        <v>385</v>
      </c>
      <c r="D42" s="193" t="s">
        <v>357</v>
      </c>
      <c r="E42" s="179">
        <v>-9999</v>
      </c>
      <c r="F42" s="180">
        <v>2000</v>
      </c>
      <c r="G42" s="102" t="s">
        <v>358</v>
      </c>
      <c r="H42" s="312">
        <v>21</v>
      </c>
      <c r="I42" s="129">
        <v>39.122</v>
      </c>
      <c r="J42" s="173" t="s">
        <v>377</v>
      </c>
      <c r="K42" s="173">
        <v>-9999</v>
      </c>
      <c r="L42" s="144">
        <v>2017</v>
      </c>
      <c r="M42" s="191" t="s">
        <v>359</v>
      </c>
      <c r="N42" s="191">
        <v>16</v>
      </c>
      <c r="O42" s="191">
        <v>106</v>
      </c>
      <c r="P42" s="313">
        <v>1.3888888888888888E-2</v>
      </c>
      <c r="Q42" s="102">
        <v>170.00172000000001</v>
      </c>
      <c r="R42" s="102">
        <v>-60.000979999999998</v>
      </c>
      <c r="S42" s="191" t="s">
        <v>264</v>
      </c>
      <c r="T42" s="191" t="s">
        <v>265</v>
      </c>
      <c r="U42" s="178">
        <v>-9999</v>
      </c>
      <c r="V42" s="310">
        <v>43082</v>
      </c>
      <c r="W42" s="68">
        <v>2.6864392755944331</v>
      </c>
      <c r="X42" s="72">
        <v>0.19900000000000001</v>
      </c>
      <c r="Y42" s="72">
        <v>8.9999999999999993E-3</v>
      </c>
      <c r="Z42" s="72">
        <v>7.4999999999999997E-2</v>
      </c>
      <c r="AA42" s="72">
        <v>4.0000000000000001E-3</v>
      </c>
      <c r="AB42" s="72">
        <v>3.4000000000000002E-2</v>
      </c>
      <c r="AC42" s="72">
        <v>0.10199999999999999</v>
      </c>
      <c r="AD42" s="72">
        <v>1E-3</v>
      </c>
      <c r="AE42" s="72">
        <v>2.1999999999999999E-2</v>
      </c>
      <c r="AF42" s="72">
        <v>1E-3</v>
      </c>
      <c r="AG42" s="72">
        <v>3.1E-2</v>
      </c>
      <c r="AH42" s="72">
        <v>8.0000000000000002E-3</v>
      </c>
      <c r="AI42" s="72">
        <v>1E-3</v>
      </c>
      <c r="AJ42" s="72">
        <v>0.193</v>
      </c>
      <c r="AK42" s="72">
        <v>-8888</v>
      </c>
      <c r="AL42" s="72">
        <v>6.0000000000000001E-3</v>
      </c>
      <c r="AM42" s="72">
        <v>8.9999999999999993E-3</v>
      </c>
      <c r="AN42" s="72">
        <v>-8888</v>
      </c>
      <c r="AO42" s="72">
        <v>3.7999999999999999E-2</v>
      </c>
      <c r="AP42" s="72">
        <v>3.6999999999999998E-2</v>
      </c>
      <c r="AQ42" s="72">
        <v>-8888</v>
      </c>
      <c r="AR42" s="72">
        <v>1E-3</v>
      </c>
      <c r="AS42" s="72">
        <v>3.0000000000000001E-3</v>
      </c>
      <c r="AT42" s="72">
        <v>1E-3</v>
      </c>
      <c r="AU42" s="72">
        <v>4.0000000000000001E-3</v>
      </c>
      <c r="AV42" s="72">
        <v>1E-3</v>
      </c>
      <c r="AW42" s="72">
        <v>-8888</v>
      </c>
      <c r="AX42" s="72">
        <v>0.28299999999999997</v>
      </c>
      <c r="AY42" s="72">
        <v>2.9000000000000001E-2</v>
      </c>
      <c r="AZ42" s="72">
        <v>0.17499999999999999</v>
      </c>
      <c r="BA42" s="72">
        <v>0.45800000000000002</v>
      </c>
      <c r="BB42" s="72">
        <v>0.20399999999999999</v>
      </c>
      <c r="BC42" s="72">
        <v>0.28799999999999998</v>
      </c>
      <c r="BD42" s="72">
        <v>0.48699999999999999</v>
      </c>
      <c r="BE42" s="72">
        <v>0.186</v>
      </c>
      <c r="BF42" s="84">
        <v>1.45</v>
      </c>
      <c r="BG42" s="84">
        <v>0.86</v>
      </c>
      <c r="BH42" s="84">
        <v>0.14000000000000001</v>
      </c>
      <c r="BI42" s="84">
        <v>1.39</v>
      </c>
      <c r="BJ42" s="84">
        <v>0.06</v>
      </c>
      <c r="BK42" s="84">
        <v>0.94</v>
      </c>
      <c r="BL42" s="84">
        <v>0.41</v>
      </c>
      <c r="BN42" s="198">
        <v>-9999</v>
      </c>
      <c r="BO42" s="178">
        <v>-9999</v>
      </c>
      <c r="BP42" s="178">
        <v>-9999</v>
      </c>
    </row>
    <row r="43" spans="1:68" s="66" customFormat="1" ht="14.1" customHeight="1">
      <c r="A43" s="66" t="s">
        <v>326</v>
      </c>
      <c r="B43" s="165" t="s">
        <v>356</v>
      </c>
      <c r="C43" s="165" t="s">
        <v>372</v>
      </c>
      <c r="D43" s="167" t="s">
        <v>357</v>
      </c>
      <c r="E43" s="179">
        <v>-9999</v>
      </c>
      <c r="F43" s="180">
        <v>1000</v>
      </c>
      <c r="G43" s="180" t="s">
        <v>370</v>
      </c>
      <c r="H43" s="312">
        <v>24</v>
      </c>
      <c r="I43" s="312">
        <v>4.9720000000000004</v>
      </c>
      <c r="J43" s="173" t="s">
        <v>361</v>
      </c>
      <c r="K43" s="173">
        <v>-9999</v>
      </c>
      <c r="L43" s="144">
        <v>2017</v>
      </c>
      <c r="M43" s="165" t="s">
        <v>359</v>
      </c>
      <c r="N43" s="165">
        <v>18</v>
      </c>
      <c r="O43" s="165">
        <v>108</v>
      </c>
      <c r="P43" s="314">
        <v>0.51944444444444449</v>
      </c>
      <c r="Q43" s="180">
        <v>172.00788</v>
      </c>
      <c r="R43" s="180">
        <v>-67.505200000000002</v>
      </c>
      <c r="S43" s="165" t="s">
        <v>264</v>
      </c>
      <c r="T43" s="165" t="s">
        <v>265</v>
      </c>
      <c r="U43" s="178">
        <v>-9999</v>
      </c>
      <c r="V43" s="310">
        <v>43082</v>
      </c>
      <c r="W43" s="68">
        <v>2.7162080153506554</v>
      </c>
      <c r="X43" s="72">
        <v>0.44800000000000001</v>
      </c>
      <c r="Y43" s="72">
        <v>5.0000000000000001E-3</v>
      </c>
      <c r="Z43" s="72">
        <v>0.223</v>
      </c>
      <c r="AA43" s="72">
        <v>1.0999999999999999E-2</v>
      </c>
      <c r="AB43" s="72">
        <v>3.5000000000000003E-2</v>
      </c>
      <c r="AC43" s="72">
        <v>5.3999999999999999E-2</v>
      </c>
      <c r="AD43" s="72">
        <v>4.0000000000000001E-3</v>
      </c>
      <c r="AE43" s="72">
        <v>3.2000000000000001E-2</v>
      </c>
      <c r="AF43" s="72">
        <v>2E-3</v>
      </c>
      <c r="AG43" s="72">
        <v>0.26400000000000001</v>
      </c>
      <c r="AH43" s="72">
        <v>1.7000000000000001E-2</v>
      </c>
      <c r="AI43" s="72">
        <v>-8888</v>
      </c>
      <c r="AJ43" s="72">
        <v>0.40200000000000002</v>
      </c>
      <c r="AK43" s="72">
        <v>-8888</v>
      </c>
      <c r="AL43" s="72">
        <v>4.5999999999999999E-2</v>
      </c>
      <c r="AM43" s="72">
        <v>5.0000000000000001E-3</v>
      </c>
      <c r="AN43" s="72">
        <v>-8888</v>
      </c>
      <c r="AO43" s="72">
        <v>0.122</v>
      </c>
      <c r="AP43" s="72">
        <v>0.10100000000000001</v>
      </c>
      <c r="AQ43" s="72">
        <v>-8888</v>
      </c>
      <c r="AR43" s="72">
        <v>-8888</v>
      </c>
      <c r="AS43" s="72">
        <v>2E-3</v>
      </c>
      <c r="AT43" s="72">
        <v>7.0000000000000001E-3</v>
      </c>
      <c r="AU43" s="72">
        <v>6.7000000000000004E-2</v>
      </c>
      <c r="AV43" s="72">
        <v>-8888</v>
      </c>
      <c r="AW43" s="72">
        <v>-8888</v>
      </c>
      <c r="AX43" s="72">
        <v>0.67600000000000005</v>
      </c>
      <c r="AY43" s="72">
        <v>4.9000000000000002E-2</v>
      </c>
      <c r="AZ43" s="72">
        <v>0.37</v>
      </c>
      <c r="BA43" s="72">
        <v>1.046</v>
      </c>
      <c r="BB43" s="72">
        <v>0.41899999999999998</v>
      </c>
      <c r="BC43" s="72">
        <v>0.64700000000000002</v>
      </c>
      <c r="BD43" s="72">
        <v>1.095</v>
      </c>
      <c r="BE43" s="72">
        <v>0.379</v>
      </c>
      <c r="BF43" s="84">
        <v>1.44</v>
      </c>
      <c r="BG43" s="84">
        <v>0.88</v>
      </c>
      <c r="BH43" s="84">
        <v>0.12</v>
      </c>
      <c r="BI43" s="84">
        <v>1.61</v>
      </c>
      <c r="BJ43" s="84">
        <v>0.04</v>
      </c>
      <c r="BK43" s="84">
        <v>0.96</v>
      </c>
      <c r="BL43" s="84">
        <v>0.41</v>
      </c>
      <c r="BN43" s="198">
        <v>-9999</v>
      </c>
      <c r="BO43" s="178">
        <v>-9999</v>
      </c>
      <c r="BP43" s="178">
        <v>-9999</v>
      </c>
    </row>
    <row r="44" spans="1:68" s="66" customFormat="1" ht="14.1" customHeight="1">
      <c r="A44" s="66" t="s">
        <v>327</v>
      </c>
      <c r="B44" s="165" t="s">
        <v>356</v>
      </c>
      <c r="C44" s="165" t="s">
        <v>374</v>
      </c>
      <c r="D44" s="167" t="s">
        <v>357</v>
      </c>
      <c r="E44" s="179">
        <v>-9999</v>
      </c>
      <c r="F44" s="181" t="s">
        <v>375</v>
      </c>
      <c r="G44" s="180" t="s">
        <v>376</v>
      </c>
      <c r="H44" s="312">
        <v>24</v>
      </c>
      <c r="I44" s="312">
        <v>5.0350000000000001</v>
      </c>
      <c r="J44" s="173" t="s">
        <v>361</v>
      </c>
      <c r="K44" s="173">
        <v>-9999</v>
      </c>
      <c r="L44" s="144">
        <v>2017</v>
      </c>
      <c r="M44" s="165" t="s">
        <v>359</v>
      </c>
      <c r="N44" s="165">
        <v>19</v>
      </c>
      <c r="O44" s="165">
        <v>109</v>
      </c>
      <c r="P44" s="314">
        <v>0.16666666666666666</v>
      </c>
      <c r="Q44" s="180">
        <v>172.09092999999999</v>
      </c>
      <c r="R44" s="180">
        <v>-68.564440000000005</v>
      </c>
      <c r="S44" s="165" t="s">
        <v>264</v>
      </c>
      <c r="T44" s="165" t="s">
        <v>265</v>
      </c>
      <c r="U44" s="178">
        <v>-9999</v>
      </c>
      <c r="V44" s="310">
        <v>43082</v>
      </c>
      <c r="W44" s="68">
        <v>2.6979988619548529</v>
      </c>
      <c r="X44" s="72">
        <v>0.27700000000000002</v>
      </c>
      <c r="Y44" s="72">
        <v>6.0000000000000001E-3</v>
      </c>
      <c r="Z44" s="72">
        <v>0.122</v>
      </c>
      <c r="AA44" s="72">
        <v>6.0000000000000001E-3</v>
      </c>
      <c r="AB44" s="72">
        <v>3.5000000000000003E-2</v>
      </c>
      <c r="AC44" s="72">
        <v>5.1999999999999998E-2</v>
      </c>
      <c r="AD44" s="72">
        <v>5.0000000000000001E-3</v>
      </c>
      <c r="AE44" s="72">
        <v>2.1999999999999999E-2</v>
      </c>
      <c r="AF44" s="72">
        <v>1E-3</v>
      </c>
      <c r="AG44" s="72">
        <v>0.14199999999999999</v>
      </c>
      <c r="AH44" s="72">
        <v>4.0000000000000001E-3</v>
      </c>
      <c r="AI44" s="72">
        <v>1E-3</v>
      </c>
      <c r="AJ44" s="72">
        <v>0.25700000000000001</v>
      </c>
      <c r="AK44" s="72">
        <v>-8888</v>
      </c>
      <c r="AL44" s="72">
        <v>0.02</v>
      </c>
      <c r="AM44" s="72">
        <v>6.0000000000000001E-3</v>
      </c>
      <c r="AN44" s="72">
        <v>-8888</v>
      </c>
      <c r="AO44" s="72">
        <v>6.9000000000000006E-2</v>
      </c>
      <c r="AP44" s="72">
        <v>5.2999999999999999E-2</v>
      </c>
      <c r="AQ44" s="72">
        <v>-8888</v>
      </c>
      <c r="AR44" s="72">
        <v>-8888</v>
      </c>
      <c r="AS44" s="72">
        <v>1E-3</v>
      </c>
      <c r="AT44" s="72">
        <v>3.0000000000000001E-3</v>
      </c>
      <c r="AU44" s="72">
        <v>2.5000000000000001E-2</v>
      </c>
      <c r="AV44" s="72">
        <v>-8888</v>
      </c>
      <c r="AW44" s="72">
        <v>-8888</v>
      </c>
      <c r="AX44" s="72">
        <v>0.40500000000000003</v>
      </c>
      <c r="AY44" s="72">
        <v>3.5000000000000003E-2</v>
      </c>
      <c r="AZ44" s="72">
        <v>0.23300000000000001</v>
      </c>
      <c r="BA44" s="72">
        <v>0.63800000000000001</v>
      </c>
      <c r="BB44" s="72">
        <v>0.26800000000000002</v>
      </c>
      <c r="BC44" s="72">
        <v>0.39600000000000002</v>
      </c>
      <c r="BD44" s="72">
        <v>0.67300000000000004</v>
      </c>
      <c r="BE44" s="72">
        <v>0.245</v>
      </c>
      <c r="BF44" s="84">
        <v>1.43</v>
      </c>
      <c r="BG44" s="84">
        <v>0.87</v>
      </c>
      <c r="BH44" s="84">
        <v>0.13</v>
      </c>
      <c r="BI44" s="84">
        <v>1.51</v>
      </c>
      <c r="BJ44" s="84">
        <v>0.05</v>
      </c>
      <c r="BK44" s="84">
        <v>0.95</v>
      </c>
      <c r="BL44" s="84">
        <v>0.41</v>
      </c>
      <c r="BN44" s="130" t="s">
        <v>380</v>
      </c>
      <c r="BO44" s="178">
        <v>-9999</v>
      </c>
      <c r="BP44" s="178">
        <v>-9999</v>
      </c>
    </row>
    <row r="45" spans="1:68" s="66" customFormat="1" ht="14.1" customHeight="1">
      <c r="A45" s="66" t="s">
        <v>328</v>
      </c>
      <c r="B45" s="165" t="s">
        <v>356</v>
      </c>
      <c r="C45" s="165" t="s">
        <v>362</v>
      </c>
      <c r="D45" s="195" t="s">
        <v>357</v>
      </c>
      <c r="E45" s="179">
        <v>-9999</v>
      </c>
      <c r="F45" s="180">
        <v>2000</v>
      </c>
      <c r="G45" s="180" t="s">
        <v>358</v>
      </c>
      <c r="H45" s="312">
        <v>24</v>
      </c>
      <c r="I45" s="312">
        <v>4.109</v>
      </c>
      <c r="J45" s="173" t="s">
        <v>361</v>
      </c>
      <c r="K45" s="173">
        <v>-9999</v>
      </c>
      <c r="L45" s="144">
        <v>2017</v>
      </c>
      <c r="M45" s="165" t="s">
        <v>359</v>
      </c>
      <c r="N45" s="165">
        <v>16</v>
      </c>
      <c r="O45" s="165">
        <v>106</v>
      </c>
      <c r="P45" s="314">
        <v>1.3888888888888888E-2</v>
      </c>
      <c r="Q45" s="180">
        <v>170.00178</v>
      </c>
      <c r="R45" s="180">
        <v>-60.00076</v>
      </c>
      <c r="S45" s="165" t="s">
        <v>264</v>
      </c>
      <c r="T45" s="165" t="s">
        <v>265</v>
      </c>
      <c r="U45" s="178">
        <v>-9999</v>
      </c>
      <c r="V45" s="310">
        <v>43082</v>
      </c>
      <c r="W45" s="68">
        <v>2.7199781334182616</v>
      </c>
      <c r="X45" s="72">
        <v>0.185</v>
      </c>
      <c r="Y45" s="72">
        <v>8.0000000000000002E-3</v>
      </c>
      <c r="Z45" s="72">
        <v>7.0999999999999994E-2</v>
      </c>
      <c r="AA45" s="72">
        <v>4.0000000000000001E-3</v>
      </c>
      <c r="AB45" s="72">
        <v>3.1E-2</v>
      </c>
      <c r="AC45" s="72">
        <v>9.8000000000000004E-2</v>
      </c>
      <c r="AD45" s="72">
        <v>1E-3</v>
      </c>
      <c r="AE45" s="72">
        <v>2.5000000000000001E-2</v>
      </c>
      <c r="AF45" s="72">
        <v>2E-3</v>
      </c>
      <c r="AG45" s="72">
        <v>2.8000000000000001E-2</v>
      </c>
      <c r="AH45" s="72">
        <v>7.0000000000000001E-3</v>
      </c>
      <c r="AI45" s="72">
        <v>1E-3</v>
      </c>
      <c r="AJ45" s="72">
        <v>0.17799999999999999</v>
      </c>
      <c r="AK45" s="72">
        <v>-8888</v>
      </c>
      <c r="AL45" s="72">
        <v>7.0000000000000001E-3</v>
      </c>
      <c r="AM45" s="72">
        <v>8.0000000000000002E-3</v>
      </c>
      <c r="AN45" s="72">
        <v>-8888</v>
      </c>
      <c r="AO45" s="72">
        <v>3.5000000000000003E-2</v>
      </c>
      <c r="AP45" s="72">
        <v>3.5999999999999997E-2</v>
      </c>
      <c r="AQ45" s="72">
        <v>-8888</v>
      </c>
      <c r="AR45" s="72">
        <v>1E-3</v>
      </c>
      <c r="AS45" s="72">
        <v>2E-3</v>
      </c>
      <c r="AT45" s="72">
        <v>1E-3</v>
      </c>
      <c r="AU45" s="72">
        <v>3.0000000000000001E-3</v>
      </c>
      <c r="AV45" s="72">
        <v>1E-3</v>
      </c>
      <c r="AW45" s="72">
        <v>-8888</v>
      </c>
      <c r="AX45" s="72">
        <v>0.26400000000000001</v>
      </c>
      <c r="AY45" s="72">
        <v>3.3000000000000002E-2</v>
      </c>
      <c r="AZ45" s="72">
        <v>0.16400000000000001</v>
      </c>
      <c r="BA45" s="72">
        <v>0.42799999999999999</v>
      </c>
      <c r="BB45" s="72">
        <v>0.19700000000000001</v>
      </c>
      <c r="BC45" s="72">
        <v>0.27600000000000002</v>
      </c>
      <c r="BD45" s="72">
        <v>0.46100000000000002</v>
      </c>
      <c r="BE45" s="72">
        <v>0.17399999999999999</v>
      </c>
      <c r="BF45" s="84">
        <v>1.49</v>
      </c>
      <c r="BG45" s="84">
        <v>0.83</v>
      </c>
      <c r="BH45" s="84">
        <v>0.17</v>
      </c>
      <c r="BI45" s="84">
        <v>1.34</v>
      </c>
      <c r="BJ45" s="84">
        <v>7.0000000000000007E-2</v>
      </c>
      <c r="BK45" s="84">
        <v>0.93</v>
      </c>
      <c r="BL45" s="84">
        <v>0.4</v>
      </c>
      <c r="BN45" s="130" t="s">
        <v>378</v>
      </c>
      <c r="BO45" s="178">
        <v>-9999</v>
      </c>
      <c r="BP45" s="178">
        <v>-9999</v>
      </c>
    </row>
    <row r="46" spans="1:68" s="66" customFormat="1" ht="14.1" customHeight="1">
      <c r="A46" s="66" t="s">
        <v>329</v>
      </c>
      <c r="B46" s="173" t="s">
        <v>356</v>
      </c>
      <c r="C46" s="173" t="s">
        <v>368</v>
      </c>
      <c r="D46" s="188" t="s">
        <v>357</v>
      </c>
      <c r="E46" s="179" t="s">
        <v>266</v>
      </c>
      <c r="F46" s="187">
        <v>1000</v>
      </c>
      <c r="G46" s="174" t="s">
        <v>365</v>
      </c>
      <c r="H46" s="315">
        <v>24</v>
      </c>
      <c r="I46" s="315">
        <v>-9999</v>
      </c>
      <c r="J46" s="173" t="s">
        <v>361</v>
      </c>
      <c r="K46" s="173">
        <v>-9999</v>
      </c>
      <c r="L46" s="189">
        <v>2017</v>
      </c>
      <c r="M46" s="173" t="s">
        <v>359</v>
      </c>
      <c r="N46" s="173">
        <v>17</v>
      </c>
      <c r="O46" s="173">
        <v>107</v>
      </c>
      <c r="P46" s="316">
        <v>0.75486111111111109</v>
      </c>
      <c r="Q46" s="174">
        <v>172.00014999999999</v>
      </c>
      <c r="R46" s="174">
        <v>-65.500100000000003</v>
      </c>
      <c r="S46" s="173" t="s">
        <v>264</v>
      </c>
      <c r="T46" s="173" t="s">
        <v>265</v>
      </c>
      <c r="U46" s="178">
        <v>-9999</v>
      </c>
      <c r="V46" s="310">
        <v>43082</v>
      </c>
      <c r="W46" s="68">
        <v>2.6932535006678462</v>
      </c>
      <c r="X46" s="72">
        <v>0.49</v>
      </c>
      <c r="Y46" s="72">
        <v>-8888</v>
      </c>
      <c r="Z46" s="72">
        <v>0.248</v>
      </c>
      <c r="AA46" s="72">
        <v>8.9999999999999993E-3</v>
      </c>
      <c r="AB46" s="72">
        <v>3.6999999999999998E-2</v>
      </c>
      <c r="AC46" s="72">
        <v>8.3000000000000004E-2</v>
      </c>
      <c r="AD46" s="72">
        <v>4.0000000000000001E-3</v>
      </c>
      <c r="AE46" s="72">
        <v>4.2000000000000003E-2</v>
      </c>
      <c r="AF46" s="72">
        <v>2E-3</v>
      </c>
      <c r="AG46" s="72">
        <v>0.307</v>
      </c>
      <c r="AH46" s="72">
        <v>6.0000000000000001E-3</v>
      </c>
      <c r="AI46" s="72">
        <v>-8888</v>
      </c>
      <c r="AJ46" s="72">
        <v>0.44700000000000001</v>
      </c>
      <c r="AK46" s="72">
        <v>-8888</v>
      </c>
      <c r="AL46" s="72">
        <v>4.2999999999999997E-2</v>
      </c>
      <c r="AM46" s="72">
        <v>-8888</v>
      </c>
      <c r="AN46" s="72">
        <v>-8888</v>
      </c>
      <c r="AO46" s="72">
        <v>0.14599999999999999</v>
      </c>
      <c r="AP46" s="72">
        <v>0.10199999999999999</v>
      </c>
      <c r="AQ46" s="72">
        <v>-8888</v>
      </c>
      <c r="AR46" s="72">
        <v>-8888</v>
      </c>
      <c r="AS46" s="72">
        <v>-8888</v>
      </c>
      <c r="AT46" s="72">
        <v>4.0000000000000001E-3</v>
      </c>
      <c r="AU46" s="72">
        <v>5.6000000000000001E-2</v>
      </c>
      <c r="AV46" s="72">
        <v>-8888</v>
      </c>
      <c r="AW46" s="72">
        <v>-8888</v>
      </c>
      <c r="AX46" s="72">
        <v>0.73799999999999999</v>
      </c>
      <c r="AY46" s="72">
        <v>5.7000000000000002E-2</v>
      </c>
      <c r="AZ46" s="72">
        <v>0.433</v>
      </c>
      <c r="BA46" s="72">
        <v>1.171</v>
      </c>
      <c r="BB46" s="72">
        <v>0.49</v>
      </c>
      <c r="BC46" s="72">
        <v>0.73799999999999999</v>
      </c>
      <c r="BD46" s="72">
        <v>1.228</v>
      </c>
      <c r="BE46" s="72">
        <v>0.437</v>
      </c>
      <c r="BF46" s="84">
        <v>1.51</v>
      </c>
      <c r="BG46" s="84">
        <v>0.88</v>
      </c>
      <c r="BH46" s="84">
        <v>0.12</v>
      </c>
      <c r="BI46" s="84">
        <v>1.51</v>
      </c>
      <c r="BJ46" s="84">
        <v>0.05</v>
      </c>
      <c r="BK46" s="84">
        <v>0.95</v>
      </c>
      <c r="BL46" s="84">
        <v>0.4</v>
      </c>
      <c r="BN46" s="198">
        <v>-9999</v>
      </c>
      <c r="BO46" s="178">
        <v>-9999</v>
      </c>
      <c r="BP46" s="178">
        <v>-9999</v>
      </c>
    </row>
    <row r="47" spans="1:68" s="66" customFormat="1" ht="14.1" customHeight="1">
      <c r="A47" s="66" t="s">
        <v>330</v>
      </c>
      <c r="B47" s="165" t="s">
        <v>356</v>
      </c>
      <c r="C47" s="165" t="s">
        <v>367</v>
      </c>
      <c r="D47" s="167" t="s">
        <v>357</v>
      </c>
      <c r="E47" s="179" t="s">
        <v>266</v>
      </c>
      <c r="F47" s="180">
        <v>1000</v>
      </c>
      <c r="G47" s="180" t="s">
        <v>365</v>
      </c>
      <c r="H47" s="312">
        <v>24</v>
      </c>
      <c r="I47" s="312">
        <v>2.9329999999999998</v>
      </c>
      <c r="J47" s="173" t="s">
        <v>361</v>
      </c>
      <c r="K47" s="173">
        <v>-9999</v>
      </c>
      <c r="L47" s="144">
        <v>2017</v>
      </c>
      <c r="M47" s="165" t="s">
        <v>359</v>
      </c>
      <c r="N47" s="165">
        <v>17</v>
      </c>
      <c r="O47" s="165">
        <v>107</v>
      </c>
      <c r="P47" s="314">
        <v>0.75486111111111109</v>
      </c>
      <c r="Q47" s="180">
        <v>172.00014999999999</v>
      </c>
      <c r="R47" s="180">
        <v>-65.500100000000003</v>
      </c>
      <c r="S47" s="165" t="s">
        <v>264</v>
      </c>
      <c r="T47" s="165" t="s">
        <v>265</v>
      </c>
      <c r="U47" s="178">
        <v>-9999</v>
      </c>
      <c r="V47" s="310">
        <v>43082</v>
      </c>
      <c r="W47" s="68">
        <v>2.7169777669358561</v>
      </c>
      <c r="X47" s="72">
        <v>0.505</v>
      </c>
      <c r="Y47" s="72">
        <v>-8888</v>
      </c>
      <c r="Z47" s="72">
        <v>0.25900000000000001</v>
      </c>
      <c r="AA47" s="72">
        <v>8.9999999999999993E-3</v>
      </c>
      <c r="AB47" s="72">
        <v>3.7999999999999999E-2</v>
      </c>
      <c r="AC47" s="72">
        <v>8.5999999999999993E-2</v>
      </c>
      <c r="AD47" s="72">
        <v>5.0000000000000001E-3</v>
      </c>
      <c r="AE47" s="72">
        <v>4.2999999999999997E-2</v>
      </c>
      <c r="AF47" s="72">
        <v>2E-3</v>
      </c>
      <c r="AG47" s="72">
        <v>0.31900000000000001</v>
      </c>
      <c r="AH47" s="72">
        <v>6.0000000000000001E-3</v>
      </c>
      <c r="AI47" s="72">
        <v>-8888</v>
      </c>
      <c r="AJ47" s="72">
        <v>0.45800000000000002</v>
      </c>
      <c r="AK47" s="72">
        <v>-8888</v>
      </c>
      <c r="AL47" s="72">
        <v>4.7E-2</v>
      </c>
      <c r="AM47" s="72">
        <v>-8888</v>
      </c>
      <c r="AN47" s="72">
        <v>-8888</v>
      </c>
      <c r="AO47" s="72">
        <v>0.153</v>
      </c>
      <c r="AP47" s="72">
        <v>0.106</v>
      </c>
      <c r="AQ47" s="72">
        <v>-8888</v>
      </c>
      <c r="AR47" s="72">
        <v>-8888</v>
      </c>
      <c r="AS47" s="72">
        <v>-8888</v>
      </c>
      <c r="AT47" s="72">
        <v>4.0000000000000001E-3</v>
      </c>
      <c r="AU47" s="72">
        <v>0.06</v>
      </c>
      <c r="AV47" s="72">
        <v>-8888</v>
      </c>
      <c r="AW47" s="72">
        <v>-8888</v>
      </c>
      <c r="AX47" s="72">
        <v>0.76400000000000001</v>
      </c>
      <c r="AY47" s="72">
        <v>5.8999999999999997E-2</v>
      </c>
      <c r="AZ47" s="72">
        <v>0.44900000000000001</v>
      </c>
      <c r="BA47" s="72">
        <v>1.2130000000000001</v>
      </c>
      <c r="BB47" s="72">
        <v>0.50800000000000001</v>
      </c>
      <c r="BC47" s="72">
        <v>0.76700000000000002</v>
      </c>
      <c r="BD47" s="72">
        <v>1.272</v>
      </c>
      <c r="BE47" s="72">
        <v>0.45400000000000001</v>
      </c>
      <c r="BF47" s="84">
        <v>1.52</v>
      </c>
      <c r="BG47" s="84">
        <v>0.88</v>
      </c>
      <c r="BH47" s="84">
        <v>0.12</v>
      </c>
      <c r="BI47" s="84">
        <v>1.5</v>
      </c>
      <c r="BJ47" s="84">
        <v>0.05</v>
      </c>
      <c r="BK47" s="84">
        <v>0.95</v>
      </c>
      <c r="BL47" s="84">
        <v>0.4</v>
      </c>
      <c r="BN47" s="130" t="s">
        <v>379</v>
      </c>
      <c r="BO47" s="178">
        <v>-9999</v>
      </c>
      <c r="BP47" s="178">
        <v>-9999</v>
      </c>
    </row>
    <row r="48" spans="1:68" s="66" customFormat="1" ht="14.1" customHeight="1">
      <c r="A48" s="66" t="s">
        <v>331</v>
      </c>
      <c r="B48" s="165" t="s">
        <v>356</v>
      </c>
      <c r="C48" s="165" t="s">
        <v>369</v>
      </c>
      <c r="D48" s="167" t="s">
        <v>357</v>
      </c>
      <c r="E48" s="179">
        <v>-9999</v>
      </c>
      <c r="F48" s="180">
        <v>1000</v>
      </c>
      <c r="G48" s="180" t="s">
        <v>370</v>
      </c>
      <c r="H48" s="312">
        <v>21</v>
      </c>
      <c r="I48" s="312">
        <v>43.470999999999997</v>
      </c>
      <c r="J48" s="173" t="s">
        <v>371</v>
      </c>
      <c r="K48" s="173">
        <v>-9999</v>
      </c>
      <c r="L48" s="144">
        <v>2017</v>
      </c>
      <c r="M48" s="165" t="s">
        <v>359</v>
      </c>
      <c r="N48" s="165">
        <v>18</v>
      </c>
      <c r="O48" s="165">
        <v>108</v>
      </c>
      <c r="P48" s="314">
        <v>0.51944444444444449</v>
      </c>
      <c r="Q48" s="180">
        <v>172.00798</v>
      </c>
      <c r="R48" s="180">
        <v>-67.505459999999999</v>
      </c>
      <c r="S48" s="165" t="s">
        <v>264</v>
      </c>
      <c r="T48" s="165" t="s">
        <v>265</v>
      </c>
      <c r="U48" s="178">
        <v>-9999</v>
      </c>
      <c r="V48" s="310">
        <v>43082</v>
      </c>
      <c r="W48" s="68">
        <v>2.71795524882537</v>
      </c>
      <c r="X48" s="72">
        <v>0.443</v>
      </c>
      <c r="Y48" s="72">
        <v>4.0000000000000001E-3</v>
      </c>
      <c r="Z48" s="72">
        <v>0.222</v>
      </c>
      <c r="AA48" s="72">
        <v>1.0999999999999999E-2</v>
      </c>
      <c r="AB48" s="72">
        <v>3.5000000000000003E-2</v>
      </c>
      <c r="AC48" s="72">
        <v>5.2999999999999999E-2</v>
      </c>
      <c r="AD48" s="72">
        <v>4.0000000000000001E-3</v>
      </c>
      <c r="AE48" s="72">
        <v>3.2000000000000001E-2</v>
      </c>
      <c r="AF48" s="72">
        <v>2E-3</v>
      </c>
      <c r="AG48" s="72">
        <v>0.26100000000000001</v>
      </c>
      <c r="AH48" s="72">
        <v>1.7000000000000001E-2</v>
      </c>
      <c r="AI48" s="72">
        <v>-8888</v>
      </c>
      <c r="AJ48" s="72">
        <v>0.39500000000000002</v>
      </c>
      <c r="AK48" s="72">
        <v>-8888</v>
      </c>
      <c r="AL48" s="72">
        <v>4.8000000000000001E-2</v>
      </c>
      <c r="AM48" s="72">
        <v>4.0000000000000001E-3</v>
      </c>
      <c r="AN48" s="72">
        <v>-8888</v>
      </c>
      <c r="AO48" s="72">
        <v>0.122</v>
      </c>
      <c r="AP48" s="72">
        <v>0.1</v>
      </c>
      <c r="AQ48" s="72">
        <v>-8888</v>
      </c>
      <c r="AR48" s="72">
        <v>-8888</v>
      </c>
      <c r="AS48" s="72">
        <v>2E-3</v>
      </c>
      <c r="AT48" s="72">
        <v>7.0000000000000001E-3</v>
      </c>
      <c r="AU48" s="72">
        <v>7.2999999999999995E-2</v>
      </c>
      <c r="AV48" s="72">
        <v>-8888</v>
      </c>
      <c r="AW48" s="72">
        <v>-8888</v>
      </c>
      <c r="AX48" s="72">
        <v>0.66900000000000004</v>
      </c>
      <c r="AY48" s="72">
        <v>4.9000000000000002E-2</v>
      </c>
      <c r="AZ48" s="72">
        <v>0.36599999999999999</v>
      </c>
      <c r="BA48" s="72">
        <v>1.0349999999999999</v>
      </c>
      <c r="BB48" s="72">
        <v>0.41499999999999998</v>
      </c>
      <c r="BC48" s="72">
        <v>0.64100000000000001</v>
      </c>
      <c r="BD48" s="72">
        <v>1.0840000000000001</v>
      </c>
      <c r="BE48" s="72">
        <v>0.374</v>
      </c>
      <c r="BF48" s="84">
        <v>1.45</v>
      </c>
      <c r="BG48" s="84">
        <v>0.88</v>
      </c>
      <c r="BH48" s="84">
        <v>0.12</v>
      </c>
      <c r="BI48" s="84">
        <v>1.61</v>
      </c>
      <c r="BJ48" s="84">
        <v>0.05</v>
      </c>
      <c r="BK48" s="84">
        <v>0.95</v>
      </c>
      <c r="BL48" s="84">
        <v>0.41</v>
      </c>
      <c r="BN48" s="198">
        <v>-9999</v>
      </c>
      <c r="BO48" s="178">
        <v>-9999</v>
      </c>
      <c r="BP48" s="178">
        <v>-9999</v>
      </c>
    </row>
    <row r="49" spans="1:68" s="66" customFormat="1" ht="14.1" customHeight="1">
      <c r="A49" s="66" t="s">
        <v>332</v>
      </c>
      <c r="B49" s="165" t="s">
        <v>356</v>
      </c>
      <c r="C49" s="165" t="s">
        <v>374</v>
      </c>
      <c r="D49" s="167" t="s">
        <v>357</v>
      </c>
      <c r="E49" s="179">
        <v>-9999</v>
      </c>
      <c r="F49" s="181" t="s">
        <v>375</v>
      </c>
      <c r="G49" s="180" t="s">
        <v>376</v>
      </c>
      <c r="H49" s="312">
        <v>24</v>
      </c>
      <c r="I49" s="312">
        <v>5.0350000000000001</v>
      </c>
      <c r="J49" s="173" t="s">
        <v>361</v>
      </c>
      <c r="K49" s="173">
        <v>-9999</v>
      </c>
      <c r="L49" s="144">
        <v>2017</v>
      </c>
      <c r="M49" s="165" t="s">
        <v>359</v>
      </c>
      <c r="N49" s="165">
        <v>19</v>
      </c>
      <c r="O49" s="165">
        <v>109</v>
      </c>
      <c r="P49" s="314">
        <v>0.16666666666666666</v>
      </c>
      <c r="Q49" s="180">
        <v>172.09092999999999</v>
      </c>
      <c r="R49" s="180">
        <v>-68.564440000000005</v>
      </c>
      <c r="S49" s="165" t="s">
        <v>264</v>
      </c>
      <c r="T49" s="165" t="s">
        <v>265</v>
      </c>
      <c r="U49" s="178">
        <v>-9999</v>
      </c>
      <c r="V49" s="310">
        <v>43082</v>
      </c>
      <c r="W49" s="68">
        <v>2.7002247687511858</v>
      </c>
      <c r="X49" s="72">
        <v>0.248</v>
      </c>
      <c r="Y49" s="72">
        <v>5.0000000000000001E-3</v>
      </c>
      <c r="Z49" s="72">
        <v>0.111</v>
      </c>
      <c r="AA49" s="72">
        <v>6.0000000000000001E-3</v>
      </c>
      <c r="AB49" s="72">
        <v>3.2000000000000001E-2</v>
      </c>
      <c r="AC49" s="72">
        <v>4.5999999999999999E-2</v>
      </c>
      <c r="AD49" s="72">
        <v>4.0000000000000001E-3</v>
      </c>
      <c r="AE49" s="72">
        <v>1.9E-2</v>
      </c>
      <c r="AF49" s="72">
        <v>1E-3</v>
      </c>
      <c r="AG49" s="72">
        <v>0.128</v>
      </c>
      <c r="AH49" s="72">
        <v>4.0000000000000001E-3</v>
      </c>
      <c r="AI49" s="72">
        <v>1E-3</v>
      </c>
      <c r="AJ49" s="72">
        <v>0.23400000000000001</v>
      </c>
      <c r="AK49" s="72">
        <v>-8888</v>
      </c>
      <c r="AL49" s="72">
        <v>1.4E-2</v>
      </c>
      <c r="AM49" s="72">
        <v>5.0000000000000001E-3</v>
      </c>
      <c r="AN49" s="72">
        <v>-8888</v>
      </c>
      <c r="AO49" s="72">
        <v>6.3E-2</v>
      </c>
      <c r="AP49" s="72">
        <v>4.8000000000000001E-2</v>
      </c>
      <c r="AQ49" s="72">
        <v>-8888</v>
      </c>
      <c r="AR49" s="72">
        <v>-8888</v>
      </c>
      <c r="AS49" s="72">
        <v>1E-3</v>
      </c>
      <c r="AT49" s="72">
        <v>3.0000000000000001E-3</v>
      </c>
      <c r="AU49" s="72">
        <v>2.1000000000000001E-2</v>
      </c>
      <c r="AV49" s="72">
        <v>-8888</v>
      </c>
      <c r="AW49" s="72">
        <v>-8888</v>
      </c>
      <c r="AX49" s="72">
        <v>0.36399999999999999</v>
      </c>
      <c r="AY49" s="72">
        <v>3.1E-2</v>
      </c>
      <c r="AZ49" s="72">
        <v>0.21</v>
      </c>
      <c r="BA49" s="72">
        <v>0.57399999999999995</v>
      </c>
      <c r="BB49" s="72">
        <v>0.24099999999999999</v>
      </c>
      <c r="BC49" s="72">
        <v>0.35699999999999998</v>
      </c>
      <c r="BD49" s="72">
        <v>0.60499999999999998</v>
      </c>
      <c r="BE49" s="72">
        <v>0.22</v>
      </c>
      <c r="BF49" s="84">
        <v>1.44</v>
      </c>
      <c r="BG49" s="84">
        <v>0.87</v>
      </c>
      <c r="BH49" s="84">
        <v>0.13</v>
      </c>
      <c r="BI49" s="84">
        <v>1.51</v>
      </c>
      <c r="BJ49" s="84">
        <v>0.05</v>
      </c>
      <c r="BK49" s="84">
        <v>0.95</v>
      </c>
      <c r="BL49" s="84">
        <v>0.41</v>
      </c>
      <c r="BN49" s="130" t="s">
        <v>380</v>
      </c>
      <c r="BO49" s="178">
        <v>-9999</v>
      </c>
      <c r="BP49" s="178">
        <v>-9999</v>
      </c>
    </row>
    <row r="50" spans="1:68" s="66" customFormat="1" ht="14.1" customHeight="1">
      <c r="A50" s="66" t="s">
        <v>333</v>
      </c>
      <c r="B50" s="165" t="s">
        <v>356</v>
      </c>
      <c r="C50" s="165" t="s">
        <v>373</v>
      </c>
      <c r="D50" s="167" t="s">
        <v>357</v>
      </c>
      <c r="E50" s="179">
        <v>-9999</v>
      </c>
      <c r="F50" s="180">
        <v>1000</v>
      </c>
      <c r="G50" s="180" t="s">
        <v>370</v>
      </c>
      <c r="H50" s="312">
        <v>24</v>
      </c>
      <c r="I50" s="312">
        <v>4.9720000000000004</v>
      </c>
      <c r="J50" s="173" t="s">
        <v>361</v>
      </c>
      <c r="K50" s="173">
        <v>-9999</v>
      </c>
      <c r="L50" s="144">
        <v>2017</v>
      </c>
      <c r="M50" s="165" t="s">
        <v>359</v>
      </c>
      <c r="N50" s="165">
        <v>18</v>
      </c>
      <c r="O50" s="165">
        <v>108</v>
      </c>
      <c r="P50" s="314">
        <v>0.51944444444444449</v>
      </c>
      <c r="Q50" s="180">
        <v>172.00788</v>
      </c>
      <c r="R50" s="180">
        <v>-67.505200000000002</v>
      </c>
      <c r="S50" s="165" t="s">
        <v>264</v>
      </c>
      <c r="T50" s="165" t="s">
        <v>265</v>
      </c>
      <c r="U50" s="178">
        <v>-9999</v>
      </c>
      <c r="V50" s="310">
        <v>43082</v>
      </c>
      <c r="W50" s="68">
        <v>2.7413317830421766</v>
      </c>
      <c r="X50" s="72">
        <v>0.438</v>
      </c>
      <c r="Y50" s="72">
        <v>4.0000000000000001E-3</v>
      </c>
      <c r="Z50" s="72">
        <v>0.222</v>
      </c>
      <c r="AA50" s="72">
        <v>1.2E-2</v>
      </c>
      <c r="AB50" s="72">
        <v>3.5000000000000003E-2</v>
      </c>
      <c r="AC50" s="72">
        <v>5.5E-2</v>
      </c>
      <c r="AD50" s="72">
        <v>4.0000000000000001E-3</v>
      </c>
      <c r="AE50" s="72">
        <v>3.3000000000000002E-2</v>
      </c>
      <c r="AF50" s="72">
        <v>2E-3</v>
      </c>
      <c r="AG50" s="72">
        <v>0.25800000000000001</v>
      </c>
      <c r="AH50" s="72">
        <v>1.7000000000000001E-2</v>
      </c>
      <c r="AI50" s="72">
        <v>-8888</v>
      </c>
      <c r="AJ50" s="72">
        <v>0.38800000000000001</v>
      </c>
      <c r="AK50" s="72">
        <v>-8888</v>
      </c>
      <c r="AL50" s="72">
        <v>0.05</v>
      </c>
      <c r="AM50" s="72">
        <v>4.0000000000000001E-3</v>
      </c>
      <c r="AN50" s="72">
        <v>-8888</v>
      </c>
      <c r="AO50" s="72">
        <v>0.122</v>
      </c>
      <c r="AP50" s="72">
        <v>0.1</v>
      </c>
      <c r="AQ50" s="72">
        <v>-8888</v>
      </c>
      <c r="AR50" s="72">
        <v>-8888</v>
      </c>
      <c r="AS50" s="72">
        <v>2E-3</v>
      </c>
      <c r="AT50" s="72">
        <v>7.0000000000000001E-3</v>
      </c>
      <c r="AU50" s="72">
        <v>7.0999999999999994E-2</v>
      </c>
      <c r="AV50" s="72">
        <v>-8888</v>
      </c>
      <c r="AW50" s="72">
        <v>-8888</v>
      </c>
      <c r="AX50" s="72">
        <v>0.66400000000000003</v>
      </c>
      <c r="AY50" s="72">
        <v>5.0999999999999997E-2</v>
      </c>
      <c r="AZ50" s="72">
        <v>0.36499999999999999</v>
      </c>
      <c r="BA50" s="72">
        <v>1.0289999999999999</v>
      </c>
      <c r="BB50" s="72">
        <v>0.41599999999999998</v>
      </c>
      <c r="BC50" s="72">
        <v>0.64200000000000002</v>
      </c>
      <c r="BD50" s="72">
        <v>1.08</v>
      </c>
      <c r="BE50" s="72">
        <v>0.373</v>
      </c>
      <c r="BF50" s="84">
        <v>1.47</v>
      </c>
      <c r="BG50" s="84">
        <v>0.88</v>
      </c>
      <c r="BH50" s="84">
        <v>0.12</v>
      </c>
      <c r="BI50" s="84">
        <v>1.6</v>
      </c>
      <c r="BJ50" s="84">
        <v>0.05</v>
      </c>
      <c r="BK50" s="84">
        <v>0.95</v>
      </c>
      <c r="BL50" s="84">
        <v>0.41</v>
      </c>
      <c r="BN50" s="130" t="s">
        <v>363</v>
      </c>
      <c r="BO50" s="178">
        <v>-9999</v>
      </c>
      <c r="BP50" s="178">
        <v>-9999</v>
      </c>
    </row>
    <row r="51" spans="1:68" s="66" customFormat="1" ht="14.1" customHeight="1">
      <c r="A51" s="66" t="s">
        <v>334</v>
      </c>
      <c r="B51" s="173" t="s">
        <v>356</v>
      </c>
      <c r="C51" s="178" t="s">
        <v>384</v>
      </c>
      <c r="D51" s="188" t="s">
        <v>357</v>
      </c>
      <c r="E51" s="178">
        <v>-9999</v>
      </c>
      <c r="F51" s="194">
        <v>1000</v>
      </c>
      <c r="G51" s="174" t="s">
        <v>376</v>
      </c>
      <c r="H51" s="178">
        <v>21</v>
      </c>
      <c r="I51" s="210">
        <v>-9999</v>
      </c>
      <c r="J51" s="178" t="s">
        <v>371</v>
      </c>
      <c r="K51" s="178">
        <v>-9999</v>
      </c>
      <c r="L51" s="189">
        <v>2017</v>
      </c>
      <c r="M51" s="173" t="s">
        <v>359</v>
      </c>
      <c r="N51" s="173">
        <v>19</v>
      </c>
      <c r="O51" s="173">
        <v>109</v>
      </c>
      <c r="P51" s="316">
        <v>0.16666666666666666</v>
      </c>
      <c r="Q51" s="174">
        <v>172.09092999999999</v>
      </c>
      <c r="R51" s="174">
        <v>-68.564440000000005</v>
      </c>
      <c r="S51" s="173" t="s">
        <v>264</v>
      </c>
      <c r="T51" s="173" t="s">
        <v>265</v>
      </c>
      <c r="U51" s="178">
        <v>-9999</v>
      </c>
      <c r="V51" s="310">
        <v>43082</v>
      </c>
      <c r="W51" s="68">
        <v>2.7202602951761925</v>
      </c>
      <c r="X51" s="72">
        <v>0.26600000000000001</v>
      </c>
      <c r="Y51" s="72">
        <v>5.0000000000000001E-3</v>
      </c>
      <c r="Z51" s="72">
        <v>0.122</v>
      </c>
      <c r="AA51" s="72">
        <v>6.0000000000000001E-3</v>
      </c>
      <c r="AB51" s="72">
        <v>0.03</v>
      </c>
      <c r="AC51" s="72">
        <v>4.3999999999999997E-2</v>
      </c>
      <c r="AD51" s="72">
        <v>3.0000000000000001E-3</v>
      </c>
      <c r="AE51" s="72">
        <v>0.02</v>
      </c>
      <c r="AF51" s="72">
        <v>1E-3</v>
      </c>
      <c r="AG51" s="72">
        <v>0.14699999999999999</v>
      </c>
      <c r="AH51" s="72">
        <v>5.0000000000000001E-3</v>
      </c>
      <c r="AI51" s="72">
        <v>1E-3</v>
      </c>
      <c r="AJ51" s="72">
        <v>0.248</v>
      </c>
      <c r="AK51" s="72">
        <v>-8888</v>
      </c>
      <c r="AL51" s="72">
        <v>1.7999999999999999E-2</v>
      </c>
      <c r="AM51" s="72">
        <v>5.0000000000000001E-3</v>
      </c>
      <c r="AN51" s="72">
        <v>-8888</v>
      </c>
      <c r="AO51" s="72">
        <v>6.9000000000000006E-2</v>
      </c>
      <c r="AP51" s="72">
        <v>5.2999999999999999E-2</v>
      </c>
      <c r="AQ51" s="72">
        <v>-8888</v>
      </c>
      <c r="AR51" s="72">
        <v>-8888</v>
      </c>
      <c r="AS51" s="72">
        <v>1E-3</v>
      </c>
      <c r="AT51" s="72">
        <v>3.0000000000000001E-3</v>
      </c>
      <c r="AU51" s="72">
        <v>2.1000000000000001E-2</v>
      </c>
      <c r="AV51" s="72">
        <v>-8888</v>
      </c>
      <c r="AW51" s="72">
        <v>-8888</v>
      </c>
      <c r="AX51" s="72">
        <v>0.39300000000000002</v>
      </c>
      <c r="AY51" s="72">
        <v>3.1E-2</v>
      </c>
      <c r="AZ51" s="72">
        <v>0.22600000000000001</v>
      </c>
      <c r="BA51" s="72">
        <v>0.61899999999999999</v>
      </c>
      <c r="BB51" s="72">
        <v>0.25700000000000001</v>
      </c>
      <c r="BC51" s="72">
        <v>0.38400000000000001</v>
      </c>
      <c r="BD51" s="72">
        <v>0.65</v>
      </c>
      <c r="BE51" s="72">
        <v>0.23499999999999999</v>
      </c>
      <c r="BF51" s="84">
        <v>1.44</v>
      </c>
      <c r="BG51" s="84">
        <v>0.88</v>
      </c>
      <c r="BH51" s="84">
        <v>0.12</v>
      </c>
      <c r="BI51" s="84">
        <v>1.53</v>
      </c>
      <c r="BJ51" s="84">
        <v>0.05</v>
      </c>
      <c r="BK51" s="84">
        <v>0.95</v>
      </c>
      <c r="BL51" s="84">
        <v>0.41</v>
      </c>
      <c r="BN51" s="198">
        <v>-9999</v>
      </c>
      <c r="BO51" s="178">
        <v>-9999</v>
      </c>
      <c r="BP51" s="178">
        <v>-9999</v>
      </c>
    </row>
    <row r="52" spans="1:68" s="66" customFormat="1" ht="14.1" customHeight="1">
      <c r="A52" s="66" t="s">
        <v>335</v>
      </c>
      <c r="B52" s="165" t="s">
        <v>356</v>
      </c>
      <c r="C52" s="131" t="s">
        <v>383</v>
      </c>
      <c r="D52" s="167" t="s">
        <v>357</v>
      </c>
      <c r="E52" s="179">
        <v>-9999</v>
      </c>
      <c r="F52" s="197">
        <v>1</v>
      </c>
      <c r="G52" s="180" t="s">
        <v>370</v>
      </c>
      <c r="H52" s="315">
        <v>-9999</v>
      </c>
      <c r="I52" s="315">
        <v>-9999</v>
      </c>
      <c r="J52" s="173">
        <v>-9999</v>
      </c>
      <c r="K52" s="173">
        <v>-9999</v>
      </c>
      <c r="L52" s="189">
        <v>-9999</v>
      </c>
      <c r="M52" s="173">
        <v>-9999</v>
      </c>
      <c r="N52" s="173">
        <v>-9999</v>
      </c>
      <c r="O52" s="173">
        <v>-9999</v>
      </c>
      <c r="P52" s="317">
        <v>-9999</v>
      </c>
      <c r="Q52" s="174">
        <v>-9999</v>
      </c>
      <c r="R52" s="174">
        <v>-9999</v>
      </c>
      <c r="S52" s="165" t="s">
        <v>264</v>
      </c>
      <c r="T52" s="165" t="s">
        <v>265</v>
      </c>
      <c r="U52" s="178">
        <v>-9999</v>
      </c>
      <c r="V52" s="310">
        <v>43082</v>
      </c>
      <c r="W52" s="68">
        <v>2.5554488643946889</v>
      </c>
      <c r="X52" s="72">
        <v>-8888</v>
      </c>
      <c r="Y52" s="72">
        <v>-8888</v>
      </c>
      <c r="Z52" s="72">
        <v>-8888</v>
      </c>
      <c r="AA52" s="72">
        <v>-8888</v>
      </c>
      <c r="AB52" s="72">
        <v>-8888</v>
      </c>
      <c r="AC52" s="72">
        <v>-8888</v>
      </c>
      <c r="AD52" s="72">
        <v>-8888</v>
      </c>
      <c r="AE52" s="72">
        <v>-8888</v>
      </c>
      <c r="AF52" s="72">
        <v>-8888</v>
      </c>
      <c r="AG52" s="72">
        <v>-8888</v>
      </c>
      <c r="AH52" s="72">
        <v>-8888</v>
      </c>
      <c r="AI52" s="72">
        <v>-8888</v>
      </c>
      <c r="AJ52" s="72">
        <v>-8888</v>
      </c>
      <c r="AK52" s="72">
        <v>-8888</v>
      </c>
      <c r="AL52" s="72">
        <v>-8888</v>
      </c>
      <c r="AM52" s="72">
        <v>-8888</v>
      </c>
      <c r="AN52" s="72">
        <v>-8888</v>
      </c>
      <c r="AO52" s="72">
        <v>-8888</v>
      </c>
      <c r="AP52" s="72">
        <v>-8888</v>
      </c>
      <c r="AQ52" s="72">
        <v>-8888</v>
      </c>
      <c r="AR52" s="72">
        <v>-8888</v>
      </c>
      <c r="AS52" s="72">
        <v>-8888</v>
      </c>
      <c r="AT52" s="72">
        <v>-8888</v>
      </c>
      <c r="AU52" s="72">
        <v>-8888</v>
      </c>
      <c r="AV52" s="72">
        <v>-8888</v>
      </c>
      <c r="AW52" s="72">
        <v>-8888</v>
      </c>
      <c r="AX52" s="72">
        <v>-8888</v>
      </c>
      <c r="AY52" s="72">
        <v>-8888</v>
      </c>
      <c r="AZ52" s="72">
        <v>-8888</v>
      </c>
      <c r="BA52" s="72">
        <v>-8888</v>
      </c>
      <c r="BB52" s="72">
        <v>-8888</v>
      </c>
      <c r="BC52" s="72">
        <v>-8888</v>
      </c>
      <c r="BD52" s="72">
        <v>-8888</v>
      </c>
      <c r="BE52" s="72">
        <v>-8888</v>
      </c>
      <c r="BF52" s="84">
        <v>-8888</v>
      </c>
      <c r="BG52" s="84">
        <v>-8888</v>
      </c>
      <c r="BH52" s="84">
        <v>-8888</v>
      </c>
      <c r="BI52" s="84">
        <v>-8888</v>
      </c>
      <c r="BJ52" s="84">
        <v>-8888</v>
      </c>
      <c r="BK52" s="84">
        <v>-8888</v>
      </c>
      <c r="BL52" s="84">
        <v>-8888</v>
      </c>
      <c r="BN52" s="198">
        <v>-9999</v>
      </c>
      <c r="BO52" s="178">
        <v>-9999</v>
      </c>
      <c r="BP52" s="178">
        <v>-9999</v>
      </c>
    </row>
    <row r="53" spans="1:68" s="66" customFormat="1" ht="14.1" customHeight="1">
      <c r="A53" s="66" t="s">
        <v>336</v>
      </c>
      <c r="B53" s="165" t="s">
        <v>356</v>
      </c>
      <c r="C53" s="131" t="s">
        <v>382</v>
      </c>
      <c r="D53" s="167" t="s">
        <v>357</v>
      </c>
      <c r="E53" s="178">
        <v>-9999</v>
      </c>
      <c r="F53" s="194">
        <v>1</v>
      </c>
      <c r="G53" s="180" t="s">
        <v>358</v>
      </c>
      <c r="H53" s="178">
        <v>-9999</v>
      </c>
      <c r="I53" s="210">
        <v>-9999</v>
      </c>
      <c r="J53" s="178">
        <v>-9999</v>
      </c>
      <c r="K53" s="178">
        <v>-9999</v>
      </c>
      <c r="L53" s="189">
        <v>-9999</v>
      </c>
      <c r="M53" s="173">
        <v>-9999</v>
      </c>
      <c r="N53" s="173">
        <v>-9999</v>
      </c>
      <c r="O53" s="173">
        <v>-9999</v>
      </c>
      <c r="P53" s="317">
        <v>-9999</v>
      </c>
      <c r="Q53" s="174">
        <v>-9999</v>
      </c>
      <c r="R53" s="174">
        <v>-9999</v>
      </c>
      <c r="S53" s="165" t="s">
        <v>264</v>
      </c>
      <c r="T53" s="165" t="s">
        <v>265</v>
      </c>
      <c r="U53" s="178">
        <v>-9999</v>
      </c>
      <c r="V53" s="310">
        <v>43082</v>
      </c>
      <c r="W53" s="68">
        <v>2.5472809577643494</v>
      </c>
      <c r="X53" s="72">
        <v>-8888</v>
      </c>
      <c r="Y53" s="72">
        <v>-8888</v>
      </c>
      <c r="Z53" s="72">
        <v>-8888</v>
      </c>
      <c r="AA53" s="72">
        <v>-8888</v>
      </c>
      <c r="AB53" s="72">
        <v>-8888</v>
      </c>
      <c r="AC53" s="72">
        <v>-8888</v>
      </c>
      <c r="AD53" s="72">
        <v>-8888</v>
      </c>
      <c r="AE53" s="72">
        <v>-8888</v>
      </c>
      <c r="AF53" s="72">
        <v>-8888</v>
      </c>
      <c r="AG53" s="72">
        <v>-8888</v>
      </c>
      <c r="AH53" s="72">
        <v>-8888</v>
      </c>
      <c r="AI53" s="72">
        <v>-8888</v>
      </c>
      <c r="AJ53" s="72">
        <v>-8888</v>
      </c>
      <c r="AK53" s="72">
        <v>-8888</v>
      </c>
      <c r="AL53" s="72">
        <v>-8888</v>
      </c>
      <c r="AM53" s="72">
        <v>-8888</v>
      </c>
      <c r="AN53" s="72">
        <v>-8888</v>
      </c>
      <c r="AO53" s="72">
        <v>-8888</v>
      </c>
      <c r="AP53" s="72">
        <v>-8888</v>
      </c>
      <c r="AQ53" s="72">
        <v>-8888</v>
      </c>
      <c r="AR53" s="72">
        <v>-8888</v>
      </c>
      <c r="AS53" s="72">
        <v>-8888</v>
      </c>
      <c r="AT53" s="72">
        <v>-8888</v>
      </c>
      <c r="AU53" s="72">
        <v>-8888</v>
      </c>
      <c r="AV53" s="72">
        <v>-8888</v>
      </c>
      <c r="AW53" s="72">
        <v>-8888</v>
      </c>
      <c r="AX53" s="72">
        <v>-8888</v>
      </c>
      <c r="AY53" s="72">
        <v>-8888</v>
      </c>
      <c r="AZ53" s="72">
        <v>-8888</v>
      </c>
      <c r="BA53" s="72">
        <v>-8888</v>
      </c>
      <c r="BB53" s="72">
        <v>-8888</v>
      </c>
      <c r="BC53" s="72">
        <v>-8888</v>
      </c>
      <c r="BD53" s="72">
        <v>-8888</v>
      </c>
      <c r="BE53" s="72">
        <v>-8888</v>
      </c>
      <c r="BF53" s="84">
        <v>-8888</v>
      </c>
      <c r="BG53" s="84">
        <v>-8888</v>
      </c>
      <c r="BH53" s="84">
        <v>-8888</v>
      </c>
      <c r="BI53" s="84">
        <v>-8888</v>
      </c>
      <c r="BJ53" s="84">
        <v>-8888</v>
      </c>
      <c r="BK53" s="84">
        <v>-8888</v>
      </c>
      <c r="BL53" s="84">
        <v>-8888</v>
      </c>
      <c r="BN53" s="198">
        <v>-9999</v>
      </c>
      <c r="BO53" s="178">
        <v>-9999</v>
      </c>
      <c r="BP53" s="178">
        <v>-9999</v>
      </c>
    </row>
    <row r="54" spans="1:68" s="66" customFormat="1" ht="12.75" customHeight="1">
      <c r="B54" s="41"/>
      <c r="C54" s="41"/>
      <c r="D54" s="41"/>
      <c r="E54" s="41"/>
      <c r="F54" s="41"/>
      <c r="G54" s="41"/>
      <c r="H54" s="41"/>
      <c r="I54" s="41"/>
      <c r="J54" s="41"/>
      <c r="K54" s="41"/>
      <c r="L54" s="41"/>
      <c r="M54" s="41"/>
      <c r="N54" s="41"/>
      <c r="O54" s="41"/>
      <c r="P54" s="41"/>
      <c r="Q54" s="41"/>
      <c r="R54" s="41"/>
      <c r="S54" s="41"/>
      <c r="T54" s="67"/>
      <c r="U54" s="41"/>
      <c r="V54" s="310"/>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9"/>
      <c r="BG54" s="69"/>
      <c r="BH54" s="69"/>
      <c r="BI54" s="69"/>
      <c r="BJ54" s="69"/>
      <c r="BK54" s="69"/>
      <c r="BL54" s="69"/>
      <c r="BO54" s="208"/>
      <c r="BP54" s="208"/>
    </row>
    <row r="55" spans="1:68" s="66" customFormat="1" ht="12.75" customHeight="1">
      <c r="B55" s="41"/>
      <c r="C55" s="41"/>
      <c r="D55" s="41"/>
      <c r="E55" s="41"/>
      <c r="F55" s="41"/>
      <c r="G55" s="41"/>
      <c r="H55" s="41"/>
      <c r="I55" s="41"/>
      <c r="J55" s="41"/>
      <c r="K55" s="41"/>
      <c r="L55" s="41"/>
      <c r="M55" s="41"/>
      <c r="N55" s="41"/>
      <c r="O55" s="41"/>
      <c r="P55" s="41"/>
      <c r="Q55" s="41"/>
      <c r="R55" s="41"/>
      <c r="S55" s="41"/>
      <c r="T55" s="67"/>
      <c r="U55" s="41"/>
      <c r="V55" s="310"/>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9"/>
      <c r="BG55" s="69"/>
      <c r="BH55" s="69"/>
      <c r="BI55" s="69"/>
      <c r="BJ55" s="69"/>
      <c r="BK55" s="69"/>
      <c r="BL55" s="69"/>
      <c r="BO55" s="208"/>
      <c r="BP55" s="208"/>
    </row>
    <row r="56" spans="1:68" s="318" customFormat="1" ht="12.75" customHeight="1">
      <c r="H56" s="319"/>
      <c r="I56" s="319"/>
      <c r="J56" s="319"/>
      <c r="P56" s="319"/>
      <c r="Q56" s="34"/>
      <c r="R56" s="320"/>
      <c r="S56" s="321"/>
      <c r="T56" s="322"/>
      <c r="W56" s="323"/>
      <c r="AX56" s="323"/>
      <c r="AY56" s="323"/>
      <c r="AZ56" s="323"/>
      <c r="BA56" s="323"/>
      <c r="BB56" s="323"/>
      <c r="BC56" s="323"/>
      <c r="BD56" s="323"/>
      <c r="BE56" s="323"/>
      <c r="BO56" s="324"/>
      <c r="BP56" s="324"/>
    </row>
    <row r="57" spans="1:68" s="318" customFormat="1" ht="12.75" customHeight="1">
      <c r="H57" s="319"/>
      <c r="I57" s="319"/>
      <c r="J57" s="319"/>
      <c r="P57" s="319"/>
      <c r="Q57" s="34"/>
      <c r="R57" s="320"/>
      <c r="S57" s="321"/>
      <c r="T57" s="322"/>
      <c r="W57" s="323"/>
      <c r="AX57" s="323"/>
      <c r="AY57" s="323"/>
      <c r="AZ57" s="323"/>
      <c r="BA57" s="323"/>
      <c r="BB57" s="323"/>
      <c r="BC57" s="323"/>
      <c r="BD57" s="323"/>
      <c r="BE57" s="323"/>
      <c r="BO57" s="324"/>
      <c r="BP57" s="324"/>
    </row>
    <row r="58" spans="1:68" s="318" customFormat="1" ht="12.75" customHeight="1">
      <c r="H58" s="319"/>
      <c r="I58" s="319"/>
      <c r="J58" s="319"/>
      <c r="P58" s="319"/>
      <c r="Q58" s="34"/>
      <c r="R58" s="320"/>
      <c r="S58" s="321"/>
      <c r="T58" s="322"/>
      <c r="W58" s="323"/>
      <c r="AX58" s="323"/>
      <c r="AY58" s="323"/>
      <c r="AZ58" s="323"/>
      <c r="BA58" s="323"/>
      <c r="BB58" s="323"/>
      <c r="BC58" s="323"/>
      <c r="BD58" s="323"/>
      <c r="BE58" s="323"/>
      <c r="BO58" s="324"/>
      <c r="BP58" s="324"/>
    </row>
    <row r="59" spans="1:68" s="318" customFormat="1" ht="12.75" customHeight="1">
      <c r="H59" s="319"/>
      <c r="I59" s="319"/>
      <c r="J59" s="319"/>
      <c r="P59" s="319"/>
      <c r="Q59" s="34"/>
      <c r="R59" s="320"/>
      <c r="S59" s="321"/>
      <c r="T59" s="322"/>
      <c r="W59" s="323"/>
      <c r="AX59" s="323"/>
      <c r="AY59" s="323"/>
      <c r="AZ59" s="323"/>
      <c r="BA59" s="323"/>
      <c r="BB59" s="323"/>
      <c r="BC59" s="323"/>
      <c r="BD59" s="323"/>
      <c r="BE59" s="323"/>
      <c r="BO59" s="324"/>
      <c r="BP59" s="324"/>
    </row>
    <row r="60" spans="1:68" s="318" customFormat="1" ht="12.75" customHeight="1">
      <c r="H60" s="319"/>
      <c r="I60" s="319"/>
      <c r="J60" s="319"/>
      <c r="P60" s="319"/>
      <c r="Q60" s="34"/>
      <c r="R60" s="320"/>
      <c r="S60" s="321"/>
      <c r="T60" s="322"/>
      <c r="W60" s="323"/>
      <c r="AX60" s="323"/>
      <c r="AY60" s="323"/>
      <c r="AZ60" s="323"/>
      <c r="BA60" s="323"/>
      <c r="BB60" s="323"/>
      <c r="BC60" s="323"/>
      <c r="BD60" s="323"/>
      <c r="BE60" s="323"/>
      <c r="BO60" s="324"/>
      <c r="BP60" s="324"/>
    </row>
    <row r="61" spans="1:68" s="318" customFormat="1" ht="12.75" customHeight="1">
      <c r="H61" s="319"/>
      <c r="I61" s="319"/>
      <c r="J61" s="319"/>
      <c r="P61" s="319"/>
      <c r="Q61" s="34"/>
      <c r="R61" s="320"/>
      <c r="S61" s="321"/>
      <c r="T61" s="322"/>
      <c r="W61" s="323"/>
      <c r="AX61" s="323"/>
      <c r="AY61" s="323"/>
      <c r="AZ61" s="323"/>
      <c r="BA61" s="323"/>
      <c r="BB61" s="323"/>
      <c r="BC61" s="323"/>
      <c r="BD61" s="323"/>
      <c r="BE61" s="323"/>
      <c r="BO61" s="324"/>
      <c r="BP61" s="324"/>
    </row>
    <row r="62" spans="1:68" s="318" customFormat="1" ht="12.75" customHeight="1">
      <c r="H62" s="319"/>
      <c r="I62" s="319"/>
      <c r="J62" s="319"/>
      <c r="P62" s="319"/>
      <c r="Q62" s="34"/>
      <c r="R62" s="320"/>
      <c r="S62" s="321"/>
      <c r="T62" s="322"/>
      <c r="W62" s="323"/>
      <c r="AX62" s="323"/>
      <c r="AY62" s="323"/>
      <c r="AZ62" s="323"/>
      <c r="BA62" s="323"/>
      <c r="BB62" s="323"/>
      <c r="BC62" s="323"/>
      <c r="BD62" s="323"/>
      <c r="BE62" s="323"/>
      <c r="BO62" s="324"/>
      <c r="BP62" s="324"/>
    </row>
    <row r="63" spans="1:68" s="318" customFormat="1" ht="12.75" customHeight="1">
      <c r="H63" s="319"/>
      <c r="I63" s="319"/>
      <c r="J63" s="319"/>
      <c r="P63" s="319"/>
      <c r="Q63" s="34"/>
      <c r="R63" s="320"/>
      <c r="S63" s="321"/>
      <c r="T63" s="322"/>
      <c r="W63" s="323"/>
      <c r="AX63" s="323"/>
      <c r="AY63" s="323"/>
      <c r="AZ63" s="323"/>
      <c r="BA63" s="323"/>
      <c r="BB63" s="323"/>
      <c r="BC63" s="323"/>
      <c r="BD63" s="323"/>
      <c r="BE63" s="323"/>
      <c r="BO63" s="324"/>
      <c r="BP63" s="324"/>
    </row>
    <row r="64" spans="1:68" s="318" customFormat="1" ht="12.75" customHeight="1">
      <c r="H64" s="319"/>
      <c r="I64" s="319"/>
      <c r="J64" s="319"/>
      <c r="P64" s="319"/>
      <c r="Q64" s="34"/>
      <c r="R64" s="320"/>
      <c r="S64" s="321"/>
      <c r="T64" s="322"/>
      <c r="W64" s="323"/>
      <c r="AX64" s="323"/>
      <c r="AY64" s="323"/>
      <c r="AZ64" s="323"/>
      <c r="BA64" s="323"/>
      <c r="BB64" s="323"/>
      <c r="BC64" s="323"/>
      <c r="BD64" s="323"/>
      <c r="BE64" s="323"/>
      <c r="BO64" s="324"/>
      <c r="BP64" s="324"/>
    </row>
    <row r="65" spans="8:68" s="318" customFormat="1" ht="12.75" customHeight="1">
      <c r="H65" s="319"/>
      <c r="I65" s="319"/>
      <c r="J65" s="319"/>
      <c r="P65" s="319"/>
      <c r="Q65" s="34"/>
      <c r="R65" s="320"/>
      <c r="S65" s="321"/>
      <c r="T65" s="322"/>
      <c r="W65" s="323"/>
      <c r="AX65" s="323"/>
      <c r="AY65" s="323"/>
      <c r="AZ65" s="323"/>
      <c r="BA65" s="323"/>
      <c r="BB65" s="323"/>
      <c r="BC65" s="323"/>
      <c r="BD65" s="323"/>
      <c r="BE65" s="323"/>
      <c r="BO65" s="324"/>
      <c r="BP65" s="324"/>
    </row>
    <row r="66" spans="8:68" s="318" customFormat="1" ht="12.75" customHeight="1">
      <c r="H66" s="319"/>
      <c r="I66" s="319"/>
      <c r="J66" s="319"/>
      <c r="P66" s="319"/>
      <c r="Q66" s="34"/>
      <c r="R66" s="320"/>
      <c r="S66" s="321"/>
      <c r="T66" s="322"/>
      <c r="W66" s="323"/>
      <c r="AX66" s="323"/>
      <c r="AY66" s="323"/>
      <c r="AZ66" s="323"/>
      <c r="BA66" s="323"/>
      <c r="BB66" s="323"/>
      <c r="BC66" s="323"/>
      <c r="BD66" s="323"/>
      <c r="BE66" s="323"/>
      <c r="BO66" s="324"/>
      <c r="BP66" s="324"/>
    </row>
    <row r="67" spans="8:68" s="318" customFormat="1" ht="12.75" customHeight="1">
      <c r="H67" s="319"/>
      <c r="I67" s="319"/>
      <c r="J67" s="319"/>
      <c r="P67" s="319"/>
      <c r="Q67" s="34"/>
      <c r="R67" s="320"/>
      <c r="S67" s="321"/>
      <c r="T67" s="322"/>
      <c r="W67" s="323"/>
      <c r="AX67" s="323"/>
      <c r="AY67" s="323"/>
      <c r="AZ67" s="323"/>
      <c r="BA67" s="323"/>
      <c r="BB67" s="323"/>
      <c r="BC67" s="323"/>
      <c r="BD67" s="323"/>
      <c r="BE67" s="323"/>
      <c r="BO67" s="324"/>
      <c r="BP67" s="324"/>
    </row>
    <row r="68" spans="8:68" s="318" customFormat="1" ht="12.75" customHeight="1">
      <c r="H68" s="319"/>
      <c r="I68" s="319"/>
      <c r="J68" s="319"/>
      <c r="P68" s="319"/>
      <c r="Q68" s="34"/>
      <c r="R68" s="320"/>
      <c r="S68" s="321"/>
      <c r="T68" s="322"/>
      <c r="W68" s="323"/>
      <c r="AX68" s="323"/>
      <c r="AY68" s="323"/>
      <c r="AZ68" s="323"/>
      <c r="BA68" s="323"/>
      <c r="BB68" s="323"/>
      <c r="BC68" s="323"/>
      <c r="BD68" s="323"/>
      <c r="BE68" s="323"/>
      <c r="BO68" s="324"/>
      <c r="BP68" s="324"/>
    </row>
    <row r="69" spans="8:68" s="318" customFormat="1" ht="12.75" customHeight="1">
      <c r="H69" s="319"/>
      <c r="I69" s="319"/>
      <c r="J69" s="319"/>
      <c r="P69" s="319"/>
      <c r="Q69" s="34"/>
      <c r="R69" s="320"/>
      <c r="S69" s="321"/>
      <c r="T69" s="322"/>
      <c r="W69" s="323"/>
      <c r="AX69" s="323"/>
      <c r="AY69" s="323"/>
      <c r="AZ69" s="323"/>
      <c r="BA69" s="323"/>
      <c r="BB69" s="323"/>
      <c r="BC69" s="323"/>
      <c r="BD69" s="323"/>
      <c r="BE69" s="323"/>
      <c r="BO69" s="324"/>
      <c r="BP69" s="324"/>
    </row>
    <row r="70" spans="8:68" s="318" customFormat="1" ht="12.75" customHeight="1">
      <c r="H70" s="319"/>
      <c r="I70" s="319"/>
      <c r="J70" s="319"/>
      <c r="P70" s="319"/>
      <c r="Q70" s="34"/>
      <c r="R70" s="320"/>
      <c r="S70" s="321"/>
      <c r="T70" s="322"/>
      <c r="W70" s="323"/>
      <c r="AX70" s="323"/>
      <c r="AY70" s="323"/>
      <c r="AZ70" s="323"/>
      <c r="BA70" s="323"/>
      <c r="BB70" s="323"/>
      <c r="BC70" s="323"/>
      <c r="BD70" s="323"/>
      <c r="BE70" s="323"/>
      <c r="BO70" s="324"/>
      <c r="BP70" s="324"/>
    </row>
    <row r="71" spans="8:68" s="318" customFormat="1" ht="12.75" customHeight="1">
      <c r="H71" s="319"/>
      <c r="I71" s="319"/>
      <c r="J71" s="319"/>
      <c r="P71" s="319"/>
      <c r="Q71" s="34"/>
      <c r="R71" s="320"/>
      <c r="S71" s="321"/>
      <c r="T71" s="322"/>
      <c r="W71" s="323"/>
      <c r="AX71" s="323"/>
      <c r="AY71" s="323"/>
      <c r="AZ71" s="323"/>
      <c r="BA71" s="323"/>
      <c r="BB71" s="323"/>
      <c r="BC71" s="323"/>
      <c r="BD71" s="323"/>
      <c r="BE71" s="323"/>
      <c r="BO71" s="324"/>
      <c r="BP71" s="324"/>
    </row>
    <row r="72" spans="8:68" s="318" customFormat="1" ht="12.75" customHeight="1">
      <c r="H72" s="319"/>
      <c r="I72" s="319"/>
      <c r="J72" s="319"/>
      <c r="P72" s="319"/>
      <c r="Q72" s="34"/>
      <c r="R72" s="320"/>
      <c r="S72" s="321"/>
      <c r="T72" s="322"/>
      <c r="W72" s="323"/>
      <c r="AX72" s="323"/>
      <c r="AY72" s="323"/>
      <c r="AZ72" s="323"/>
      <c r="BA72" s="323"/>
      <c r="BB72" s="323"/>
      <c r="BC72" s="323"/>
      <c r="BD72" s="323"/>
      <c r="BE72" s="323"/>
      <c r="BO72" s="324"/>
      <c r="BP72" s="324"/>
    </row>
    <row r="73" spans="8:68" s="318" customFormat="1" ht="12.75" customHeight="1">
      <c r="H73" s="319"/>
      <c r="I73" s="319"/>
      <c r="J73" s="319"/>
      <c r="P73" s="319"/>
      <c r="Q73" s="34"/>
      <c r="R73" s="320"/>
      <c r="S73" s="321"/>
      <c r="T73" s="322"/>
      <c r="W73" s="323"/>
      <c r="AX73" s="323"/>
      <c r="AY73" s="323"/>
      <c r="AZ73" s="323"/>
      <c r="BA73" s="323"/>
      <c r="BB73" s="323"/>
      <c r="BC73" s="323"/>
      <c r="BD73" s="323"/>
      <c r="BE73" s="323"/>
      <c r="BO73" s="324"/>
      <c r="BP73" s="324"/>
    </row>
    <row r="74" spans="8:68" s="318" customFormat="1" ht="12.75" customHeight="1">
      <c r="H74" s="319"/>
      <c r="I74" s="319"/>
      <c r="J74" s="319"/>
      <c r="P74" s="319"/>
      <c r="Q74" s="34"/>
      <c r="R74" s="320"/>
      <c r="S74" s="321"/>
      <c r="T74" s="322"/>
      <c r="W74" s="323"/>
      <c r="AX74" s="323"/>
      <c r="AY74" s="323"/>
      <c r="AZ74" s="323"/>
      <c r="BA74" s="323"/>
      <c r="BB74" s="323"/>
      <c r="BC74" s="323"/>
      <c r="BD74" s="323"/>
      <c r="BE74" s="323"/>
      <c r="BO74" s="324"/>
      <c r="BP74" s="324"/>
    </row>
    <row r="75" spans="8:68" s="318" customFormat="1" ht="12.75" customHeight="1">
      <c r="H75" s="319"/>
      <c r="I75" s="319"/>
      <c r="J75" s="319"/>
      <c r="P75" s="319"/>
      <c r="Q75" s="34"/>
      <c r="R75" s="320"/>
      <c r="S75" s="321"/>
      <c r="T75" s="322"/>
      <c r="W75" s="323"/>
      <c r="AX75" s="323"/>
      <c r="AY75" s="323"/>
      <c r="AZ75" s="323"/>
      <c r="BA75" s="323"/>
      <c r="BB75" s="323"/>
      <c r="BC75" s="323"/>
      <c r="BD75" s="323"/>
      <c r="BE75" s="323"/>
      <c r="BO75" s="324"/>
      <c r="BP75" s="324"/>
    </row>
    <row r="76" spans="8:68" s="318" customFormat="1" ht="12.75" customHeight="1">
      <c r="H76" s="319"/>
      <c r="I76" s="319"/>
      <c r="J76" s="319"/>
      <c r="P76" s="319"/>
      <c r="Q76" s="34"/>
      <c r="R76" s="320"/>
      <c r="S76" s="321"/>
      <c r="T76" s="322"/>
      <c r="W76" s="323"/>
      <c r="AX76" s="323"/>
      <c r="AY76" s="323"/>
      <c r="AZ76" s="323"/>
      <c r="BA76" s="323"/>
      <c r="BB76" s="323"/>
      <c r="BC76" s="323"/>
      <c r="BD76" s="323"/>
      <c r="BE76" s="323"/>
      <c r="BO76" s="324"/>
      <c r="BP76" s="324"/>
    </row>
    <row r="77" spans="8:68" s="318" customFormat="1" ht="12.75" customHeight="1">
      <c r="H77" s="319"/>
      <c r="I77" s="319"/>
      <c r="J77" s="319"/>
      <c r="P77" s="319"/>
      <c r="Q77" s="34"/>
      <c r="R77" s="320"/>
      <c r="S77" s="321"/>
      <c r="T77" s="322"/>
      <c r="W77" s="323"/>
      <c r="AX77" s="323"/>
      <c r="AY77" s="323"/>
      <c r="AZ77" s="323"/>
      <c r="BA77" s="323"/>
      <c r="BB77" s="323"/>
      <c r="BC77" s="323"/>
      <c r="BD77" s="323"/>
      <c r="BE77" s="323"/>
      <c r="BO77" s="324"/>
      <c r="BP77" s="324"/>
    </row>
    <row r="78" spans="8:68" s="318" customFormat="1" ht="12.75" customHeight="1">
      <c r="H78" s="319"/>
      <c r="I78" s="319"/>
      <c r="J78" s="319"/>
      <c r="P78" s="319"/>
      <c r="Q78" s="34"/>
      <c r="R78" s="320"/>
      <c r="S78" s="321"/>
      <c r="T78" s="322"/>
      <c r="W78" s="323"/>
      <c r="AX78" s="323"/>
      <c r="AY78" s="323"/>
      <c r="AZ78" s="323"/>
      <c r="BA78" s="323"/>
      <c r="BB78" s="323"/>
      <c r="BC78" s="323"/>
      <c r="BD78" s="323"/>
      <c r="BE78" s="323"/>
      <c r="BO78" s="324"/>
      <c r="BP78" s="324"/>
    </row>
    <row r="79" spans="8:68" s="318" customFormat="1" ht="12.75" customHeight="1">
      <c r="H79" s="319"/>
      <c r="I79" s="319"/>
      <c r="J79" s="319"/>
      <c r="P79" s="319"/>
      <c r="Q79" s="34"/>
      <c r="R79" s="320"/>
      <c r="S79" s="321"/>
      <c r="T79" s="322"/>
      <c r="W79" s="323"/>
      <c r="AX79" s="323"/>
      <c r="AY79" s="323"/>
      <c r="AZ79" s="323"/>
      <c r="BA79" s="323"/>
      <c r="BB79" s="323"/>
      <c r="BC79" s="323"/>
      <c r="BD79" s="323"/>
      <c r="BE79" s="323"/>
      <c r="BO79" s="324"/>
      <c r="BP79" s="324"/>
    </row>
    <row r="80" spans="8:68" s="318" customFormat="1" ht="12.75" customHeight="1">
      <c r="H80" s="319"/>
      <c r="I80" s="319"/>
      <c r="J80" s="319"/>
      <c r="P80" s="319"/>
      <c r="Q80" s="34"/>
      <c r="R80" s="320"/>
      <c r="S80" s="321"/>
      <c r="T80" s="322"/>
      <c r="W80" s="323"/>
      <c r="AX80" s="323"/>
      <c r="AY80" s="323"/>
      <c r="AZ80" s="323"/>
      <c r="BA80" s="323"/>
      <c r="BB80" s="323"/>
      <c r="BC80" s="323"/>
      <c r="BD80" s="323"/>
      <c r="BE80" s="323"/>
      <c r="BO80" s="324"/>
      <c r="BP80" s="324"/>
    </row>
    <row r="81" spans="8:68" s="318" customFormat="1" ht="12.75" customHeight="1">
      <c r="H81" s="319"/>
      <c r="I81" s="319"/>
      <c r="J81" s="319"/>
      <c r="P81" s="319"/>
      <c r="Q81" s="34"/>
      <c r="R81" s="320"/>
      <c r="S81" s="321"/>
      <c r="T81" s="322"/>
      <c r="W81" s="323"/>
      <c r="AX81" s="323"/>
      <c r="AY81" s="323"/>
      <c r="AZ81" s="323"/>
      <c r="BA81" s="323"/>
      <c r="BB81" s="323"/>
      <c r="BC81" s="323"/>
      <c r="BD81" s="323"/>
      <c r="BE81" s="323"/>
      <c r="BO81" s="324"/>
      <c r="BP81" s="324"/>
    </row>
    <row r="82" spans="8:68" s="318" customFormat="1" ht="12.75" customHeight="1">
      <c r="H82" s="319"/>
      <c r="I82" s="319"/>
      <c r="J82" s="319"/>
      <c r="P82" s="319"/>
      <c r="Q82" s="34"/>
      <c r="R82" s="320"/>
      <c r="S82" s="321"/>
      <c r="T82" s="322"/>
      <c r="W82" s="323"/>
      <c r="AX82" s="323"/>
      <c r="AY82" s="323"/>
      <c r="AZ82" s="323"/>
      <c r="BA82" s="323"/>
      <c r="BB82" s="323"/>
      <c r="BC82" s="323"/>
      <c r="BD82" s="323"/>
      <c r="BE82" s="323"/>
      <c r="BO82" s="324"/>
      <c r="BP82" s="324"/>
    </row>
    <row r="83" spans="8:68" s="318" customFormat="1" ht="12.75" customHeight="1">
      <c r="H83" s="319"/>
      <c r="I83" s="319"/>
      <c r="J83" s="319"/>
      <c r="P83" s="319"/>
      <c r="Q83" s="34"/>
      <c r="R83" s="320"/>
      <c r="S83" s="321"/>
      <c r="T83" s="322"/>
      <c r="W83" s="323"/>
      <c r="AX83" s="323"/>
      <c r="AY83" s="323"/>
      <c r="AZ83" s="323"/>
      <c r="BA83" s="323"/>
      <c r="BB83" s="323"/>
      <c r="BC83" s="323"/>
      <c r="BD83" s="323"/>
      <c r="BE83" s="323"/>
      <c r="BO83" s="324"/>
      <c r="BP83" s="324"/>
    </row>
    <row r="84" spans="8:68" s="318" customFormat="1" ht="12.75" customHeight="1">
      <c r="H84" s="319"/>
      <c r="I84" s="319"/>
      <c r="J84" s="319"/>
      <c r="P84" s="319"/>
      <c r="Q84" s="34"/>
      <c r="R84" s="320"/>
      <c r="S84" s="321"/>
      <c r="T84" s="322"/>
      <c r="W84" s="323"/>
      <c r="AX84" s="323"/>
      <c r="AY84" s="323"/>
      <c r="AZ84" s="323"/>
      <c r="BA84" s="323"/>
      <c r="BB84" s="323"/>
      <c r="BC84" s="323"/>
      <c r="BD84" s="323"/>
      <c r="BE84" s="323"/>
      <c r="BO84" s="324"/>
      <c r="BP84" s="324"/>
    </row>
    <row r="85" spans="8:68" s="318" customFormat="1" ht="12.75" customHeight="1">
      <c r="H85" s="319"/>
      <c r="I85" s="319"/>
      <c r="J85" s="319"/>
      <c r="P85" s="319"/>
      <c r="Q85" s="34"/>
      <c r="R85" s="320"/>
      <c r="S85" s="321"/>
      <c r="T85" s="322"/>
      <c r="W85" s="323"/>
      <c r="AX85" s="323"/>
      <c r="AY85" s="323"/>
      <c r="AZ85" s="323"/>
      <c r="BA85" s="323"/>
      <c r="BB85" s="323"/>
      <c r="BC85" s="323"/>
      <c r="BD85" s="323"/>
      <c r="BE85" s="323"/>
      <c r="BO85" s="324"/>
      <c r="BP85" s="324"/>
    </row>
    <row r="86" spans="8:68" s="318" customFormat="1" ht="12.75" customHeight="1">
      <c r="H86" s="319"/>
      <c r="I86" s="319"/>
      <c r="J86" s="319"/>
      <c r="P86" s="319"/>
      <c r="Q86" s="34"/>
      <c r="R86" s="320"/>
      <c r="S86" s="321"/>
      <c r="T86" s="322"/>
      <c r="W86" s="323"/>
      <c r="AX86" s="323"/>
      <c r="AY86" s="323"/>
      <c r="AZ86" s="323"/>
      <c r="BA86" s="323"/>
      <c r="BB86" s="323"/>
      <c r="BC86" s="323"/>
      <c r="BD86" s="323"/>
      <c r="BE86" s="323"/>
      <c r="BO86" s="324"/>
      <c r="BP86" s="324"/>
    </row>
    <row r="87" spans="8:68" s="318" customFormat="1" ht="12.75" customHeight="1">
      <c r="H87" s="319"/>
      <c r="I87" s="319"/>
      <c r="J87" s="319"/>
      <c r="P87" s="319"/>
      <c r="Q87" s="34"/>
      <c r="R87" s="320"/>
      <c r="S87" s="321"/>
      <c r="T87" s="322"/>
      <c r="W87" s="323"/>
      <c r="AX87" s="323"/>
      <c r="AY87" s="323"/>
      <c r="AZ87" s="323"/>
      <c r="BA87" s="323"/>
      <c r="BB87" s="323"/>
      <c r="BC87" s="323"/>
      <c r="BD87" s="323"/>
      <c r="BE87" s="323"/>
      <c r="BO87" s="324"/>
      <c r="BP87" s="324"/>
    </row>
    <row r="88" spans="8:68" s="318" customFormat="1" ht="12.75" customHeight="1">
      <c r="H88" s="319"/>
      <c r="I88" s="319"/>
      <c r="J88" s="319"/>
      <c r="P88" s="319"/>
      <c r="Q88" s="34"/>
      <c r="R88" s="320"/>
      <c r="S88" s="321"/>
      <c r="T88" s="322"/>
      <c r="W88" s="323"/>
      <c r="AX88" s="323"/>
      <c r="AY88" s="323"/>
      <c r="AZ88" s="323"/>
      <c r="BA88" s="323"/>
      <c r="BB88" s="323"/>
      <c r="BC88" s="323"/>
      <c r="BD88" s="323"/>
      <c r="BE88" s="323"/>
      <c r="BO88" s="324"/>
      <c r="BP88" s="324"/>
    </row>
    <row r="89" spans="8:68" s="318" customFormat="1" ht="12.75" customHeight="1">
      <c r="H89" s="319"/>
      <c r="I89" s="319"/>
      <c r="J89" s="319"/>
      <c r="P89" s="319"/>
      <c r="Q89" s="34"/>
      <c r="R89" s="320"/>
      <c r="S89" s="321"/>
      <c r="T89" s="322"/>
      <c r="W89" s="323"/>
      <c r="AX89" s="323"/>
      <c r="AY89" s="323"/>
      <c r="AZ89" s="323"/>
      <c r="BA89" s="323"/>
      <c r="BB89" s="323"/>
      <c r="BC89" s="323"/>
      <c r="BD89" s="323"/>
      <c r="BE89" s="323"/>
      <c r="BO89" s="324"/>
      <c r="BP89" s="324"/>
    </row>
    <row r="90" spans="8:68" s="318" customFormat="1" ht="12.75" customHeight="1">
      <c r="H90" s="319"/>
      <c r="I90" s="319"/>
      <c r="J90" s="319"/>
      <c r="P90" s="319"/>
      <c r="Q90" s="34"/>
      <c r="R90" s="320"/>
      <c r="S90" s="321"/>
      <c r="T90" s="322"/>
      <c r="W90" s="323"/>
      <c r="AX90" s="323"/>
      <c r="AY90" s="323"/>
      <c r="AZ90" s="323"/>
      <c r="BA90" s="323"/>
      <c r="BB90" s="323"/>
      <c r="BC90" s="323"/>
      <c r="BD90" s="323"/>
      <c r="BE90" s="323"/>
      <c r="BO90" s="324"/>
      <c r="BP90" s="324"/>
    </row>
    <row r="91" spans="8:68" s="318" customFormat="1" ht="12.75" customHeight="1">
      <c r="H91" s="319"/>
      <c r="I91" s="319"/>
      <c r="J91" s="319"/>
      <c r="P91" s="319"/>
      <c r="Q91" s="34"/>
      <c r="R91" s="320"/>
      <c r="S91" s="321"/>
      <c r="T91" s="322"/>
      <c r="W91" s="323"/>
      <c r="AX91" s="323"/>
      <c r="AY91" s="323"/>
      <c r="AZ91" s="323"/>
      <c r="BA91" s="323"/>
      <c r="BB91" s="323"/>
      <c r="BC91" s="323"/>
      <c r="BD91" s="323"/>
      <c r="BE91" s="323"/>
      <c r="BO91" s="324"/>
      <c r="BP91" s="324"/>
    </row>
    <row r="92" spans="8:68" s="318" customFormat="1" ht="12.75" customHeight="1">
      <c r="H92" s="319"/>
      <c r="I92" s="319"/>
      <c r="J92" s="319"/>
      <c r="P92" s="319"/>
      <c r="Q92" s="34"/>
      <c r="R92" s="320"/>
      <c r="S92" s="321"/>
      <c r="T92" s="322"/>
      <c r="W92" s="323"/>
      <c r="AX92" s="323"/>
      <c r="AY92" s="323"/>
      <c r="AZ92" s="323"/>
      <c r="BA92" s="323"/>
      <c r="BB92" s="323"/>
      <c r="BC92" s="323"/>
      <c r="BD92" s="323"/>
      <c r="BE92" s="323"/>
      <c r="BO92" s="324"/>
      <c r="BP92" s="324"/>
    </row>
    <row r="93" spans="8:68" s="318" customFormat="1" ht="12.75" customHeight="1">
      <c r="H93" s="319"/>
      <c r="I93" s="319"/>
      <c r="J93" s="319"/>
      <c r="P93" s="319"/>
      <c r="Q93" s="34"/>
      <c r="R93" s="320"/>
      <c r="S93" s="321"/>
      <c r="T93" s="322"/>
      <c r="W93" s="323"/>
      <c r="AX93" s="323"/>
      <c r="AY93" s="323"/>
      <c r="AZ93" s="323"/>
      <c r="BA93" s="323"/>
      <c r="BB93" s="323"/>
      <c r="BC93" s="323"/>
      <c r="BD93" s="323"/>
      <c r="BE93" s="323"/>
      <c r="BO93" s="324"/>
      <c r="BP93" s="324"/>
    </row>
    <row r="94" spans="8:68" s="318" customFormat="1" ht="12.75" customHeight="1">
      <c r="H94" s="319"/>
      <c r="I94" s="319"/>
      <c r="J94" s="319"/>
      <c r="P94" s="319"/>
      <c r="Q94" s="34"/>
      <c r="R94" s="320"/>
      <c r="S94" s="321"/>
      <c r="T94" s="322"/>
      <c r="W94" s="323"/>
      <c r="AX94" s="323"/>
      <c r="AY94" s="323"/>
      <c r="AZ94" s="323"/>
      <c r="BA94" s="323"/>
      <c r="BB94" s="323"/>
      <c r="BC94" s="323"/>
      <c r="BD94" s="323"/>
      <c r="BE94" s="323"/>
      <c r="BO94" s="324"/>
      <c r="BP94" s="324"/>
    </row>
    <row r="95" spans="8:68" s="318" customFormat="1" ht="12.75" customHeight="1">
      <c r="H95" s="319"/>
      <c r="I95" s="319"/>
      <c r="J95" s="319"/>
      <c r="P95" s="319"/>
      <c r="Q95" s="34"/>
      <c r="R95" s="320"/>
      <c r="S95" s="321"/>
      <c r="T95" s="322"/>
      <c r="W95" s="323"/>
      <c r="AX95" s="323"/>
      <c r="AY95" s="323"/>
      <c r="AZ95" s="323"/>
      <c r="BA95" s="323"/>
      <c r="BB95" s="323"/>
      <c r="BC95" s="323"/>
      <c r="BD95" s="323"/>
      <c r="BE95" s="323"/>
      <c r="BO95" s="324"/>
      <c r="BP95" s="324"/>
    </row>
    <row r="96" spans="8:68" s="318" customFormat="1" ht="12.75" customHeight="1">
      <c r="H96" s="319"/>
      <c r="I96" s="319"/>
      <c r="J96" s="319"/>
      <c r="P96" s="319"/>
      <c r="Q96" s="34"/>
      <c r="R96" s="320"/>
      <c r="S96" s="321"/>
      <c r="T96" s="322"/>
      <c r="W96" s="323"/>
      <c r="AX96" s="323"/>
      <c r="AY96" s="323"/>
      <c r="AZ96" s="323"/>
      <c r="BA96" s="323"/>
      <c r="BB96" s="323"/>
      <c r="BC96" s="323"/>
      <c r="BD96" s="323"/>
      <c r="BE96" s="323"/>
      <c r="BO96" s="324"/>
      <c r="BP96" s="324"/>
    </row>
    <row r="97" spans="8:68" s="318" customFormat="1" ht="12.75" customHeight="1">
      <c r="H97" s="319"/>
      <c r="I97" s="319"/>
      <c r="J97" s="319"/>
      <c r="P97" s="319"/>
      <c r="Q97" s="34"/>
      <c r="R97" s="320"/>
      <c r="S97" s="321"/>
      <c r="T97" s="322"/>
      <c r="W97" s="323"/>
      <c r="AX97" s="323"/>
      <c r="AY97" s="323"/>
      <c r="AZ97" s="323"/>
      <c r="BA97" s="323"/>
      <c r="BB97" s="323"/>
      <c r="BC97" s="323"/>
      <c r="BD97" s="323"/>
      <c r="BE97" s="323"/>
      <c r="BO97" s="324"/>
      <c r="BP97" s="324"/>
    </row>
    <row r="98" spans="8:68" s="318" customFormat="1" ht="12.75" customHeight="1">
      <c r="H98" s="319"/>
      <c r="I98" s="319"/>
      <c r="J98" s="319"/>
      <c r="P98" s="319"/>
      <c r="Q98" s="34"/>
      <c r="R98" s="320"/>
      <c r="S98" s="321"/>
      <c r="T98" s="322"/>
      <c r="W98" s="323"/>
      <c r="AX98" s="323"/>
      <c r="AY98" s="323"/>
      <c r="AZ98" s="323"/>
      <c r="BA98" s="323"/>
      <c r="BB98" s="323"/>
      <c r="BC98" s="323"/>
      <c r="BD98" s="323"/>
      <c r="BE98" s="323"/>
      <c r="BO98" s="324"/>
      <c r="BP98" s="324"/>
    </row>
    <row r="99" spans="8:68" s="318" customFormat="1" ht="12.75" customHeight="1">
      <c r="H99" s="319"/>
      <c r="I99" s="319"/>
      <c r="J99" s="319"/>
      <c r="P99" s="319"/>
      <c r="Q99" s="34"/>
      <c r="R99" s="320"/>
      <c r="S99" s="321"/>
      <c r="T99" s="322"/>
      <c r="W99" s="323"/>
      <c r="AX99" s="323"/>
      <c r="AY99" s="323"/>
      <c r="AZ99" s="323"/>
      <c r="BA99" s="323"/>
      <c r="BB99" s="323"/>
      <c r="BC99" s="323"/>
      <c r="BD99" s="323"/>
      <c r="BE99" s="323"/>
      <c r="BO99" s="324"/>
      <c r="BP99" s="324"/>
    </row>
    <row r="100" spans="8:68" s="318" customFormat="1" ht="12.75" customHeight="1">
      <c r="H100" s="319"/>
      <c r="I100" s="319"/>
      <c r="J100" s="319"/>
      <c r="P100" s="319"/>
      <c r="Q100" s="34"/>
      <c r="R100" s="320"/>
      <c r="S100" s="321"/>
      <c r="T100" s="322"/>
      <c r="W100" s="323"/>
      <c r="AX100" s="323"/>
      <c r="AY100" s="323"/>
      <c r="AZ100" s="323"/>
      <c r="BA100" s="323"/>
      <c r="BB100" s="323"/>
      <c r="BC100" s="323"/>
      <c r="BD100" s="323"/>
      <c r="BE100" s="323"/>
      <c r="BO100" s="324"/>
      <c r="BP100" s="324"/>
    </row>
    <row r="101" spans="8:68" s="318" customFormat="1" ht="12.75" customHeight="1">
      <c r="H101" s="319"/>
      <c r="I101" s="319"/>
      <c r="J101" s="319"/>
      <c r="P101" s="319"/>
      <c r="Q101" s="34"/>
      <c r="R101" s="320"/>
      <c r="S101" s="321"/>
      <c r="T101" s="322"/>
      <c r="W101" s="323"/>
      <c r="AX101" s="323"/>
      <c r="AY101" s="323"/>
      <c r="AZ101" s="323"/>
      <c r="BA101" s="323"/>
      <c r="BB101" s="323"/>
      <c r="BC101" s="323"/>
      <c r="BD101" s="323"/>
      <c r="BE101" s="323"/>
      <c r="BO101" s="324"/>
      <c r="BP101" s="324"/>
    </row>
    <row r="102" spans="8:68" s="318" customFormat="1" ht="12.75" customHeight="1">
      <c r="H102" s="319"/>
      <c r="I102" s="319"/>
      <c r="J102" s="319"/>
      <c r="P102" s="319"/>
      <c r="Q102" s="34"/>
      <c r="R102" s="320"/>
      <c r="S102" s="321"/>
      <c r="T102" s="322"/>
      <c r="W102" s="323"/>
      <c r="AX102" s="323"/>
      <c r="AY102" s="323"/>
      <c r="AZ102" s="323"/>
      <c r="BA102" s="323"/>
      <c r="BB102" s="323"/>
      <c r="BC102" s="323"/>
      <c r="BD102" s="323"/>
      <c r="BE102" s="323"/>
      <c r="BO102" s="324"/>
      <c r="BP102" s="324"/>
    </row>
    <row r="103" spans="8:68" s="318" customFormat="1" ht="12.75" customHeight="1">
      <c r="H103" s="319"/>
      <c r="I103" s="319"/>
      <c r="J103" s="319"/>
      <c r="P103" s="319"/>
      <c r="Q103" s="34"/>
      <c r="R103" s="320"/>
      <c r="S103" s="321"/>
      <c r="T103" s="322"/>
      <c r="W103" s="323"/>
      <c r="AX103" s="323"/>
      <c r="AY103" s="323"/>
      <c r="AZ103" s="323"/>
      <c r="BA103" s="323"/>
      <c r="BB103" s="323"/>
      <c r="BC103" s="323"/>
      <c r="BD103" s="323"/>
      <c r="BE103" s="323"/>
      <c r="BO103" s="324"/>
      <c r="BP103" s="324"/>
    </row>
    <row r="104" spans="8:68" s="318" customFormat="1" ht="12.75" customHeight="1">
      <c r="H104" s="319"/>
      <c r="I104" s="319"/>
      <c r="J104" s="319"/>
      <c r="P104" s="319"/>
      <c r="Q104" s="34"/>
      <c r="R104" s="320"/>
      <c r="S104" s="321"/>
      <c r="T104" s="322"/>
      <c r="W104" s="323"/>
      <c r="AX104" s="323"/>
      <c r="AY104" s="323"/>
      <c r="AZ104" s="323"/>
      <c r="BA104" s="323"/>
      <c r="BB104" s="323"/>
      <c r="BC104" s="323"/>
      <c r="BD104" s="323"/>
      <c r="BE104" s="323"/>
      <c r="BO104" s="324"/>
      <c r="BP104" s="324"/>
    </row>
    <row r="105" spans="8:68" s="318" customFormat="1" ht="12.75" customHeight="1">
      <c r="H105" s="319"/>
      <c r="I105" s="319"/>
      <c r="J105" s="319"/>
      <c r="P105" s="319"/>
      <c r="Q105" s="34"/>
      <c r="R105" s="320"/>
      <c r="S105" s="321"/>
      <c r="T105" s="322"/>
      <c r="W105" s="323"/>
      <c r="AX105" s="323"/>
      <c r="AY105" s="323"/>
      <c r="AZ105" s="323"/>
      <c r="BA105" s="323"/>
      <c r="BB105" s="323"/>
      <c r="BC105" s="323"/>
      <c r="BD105" s="323"/>
      <c r="BE105" s="323"/>
      <c r="BO105" s="324"/>
      <c r="BP105" s="324"/>
    </row>
    <row r="106" spans="8:68" s="318" customFormat="1" ht="12.75" customHeight="1">
      <c r="H106" s="319"/>
      <c r="I106" s="319"/>
      <c r="J106" s="319"/>
      <c r="P106" s="319"/>
      <c r="Q106" s="34"/>
      <c r="R106" s="320"/>
      <c r="S106" s="321"/>
      <c r="T106" s="322"/>
      <c r="W106" s="323"/>
      <c r="AX106" s="323"/>
      <c r="AY106" s="323"/>
      <c r="AZ106" s="323"/>
      <c r="BA106" s="323"/>
      <c r="BB106" s="323"/>
      <c r="BC106" s="323"/>
      <c r="BD106" s="323"/>
      <c r="BE106" s="323"/>
      <c r="BO106" s="324"/>
      <c r="BP106" s="324"/>
    </row>
    <row r="107" spans="8:68" s="318" customFormat="1" ht="12.75" customHeight="1">
      <c r="H107" s="319"/>
      <c r="I107" s="319"/>
      <c r="J107" s="319"/>
      <c r="P107" s="319"/>
      <c r="Q107" s="34"/>
      <c r="R107" s="320"/>
      <c r="S107" s="321"/>
      <c r="T107" s="322"/>
      <c r="W107" s="323"/>
      <c r="AX107" s="323"/>
      <c r="AY107" s="323"/>
      <c r="AZ107" s="323"/>
      <c r="BA107" s="323"/>
      <c r="BB107" s="323"/>
      <c r="BC107" s="323"/>
      <c r="BD107" s="323"/>
      <c r="BE107" s="323"/>
      <c r="BO107" s="324"/>
      <c r="BP107" s="324"/>
    </row>
    <row r="108" spans="8:68" s="318" customFormat="1" ht="12.75" customHeight="1">
      <c r="H108" s="319"/>
      <c r="I108" s="319"/>
      <c r="J108" s="319"/>
      <c r="P108" s="319"/>
      <c r="Q108" s="34"/>
      <c r="R108" s="320"/>
      <c r="S108" s="321"/>
      <c r="T108" s="322"/>
      <c r="W108" s="323"/>
      <c r="AX108" s="323"/>
      <c r="AY108" s="323"/>
      <c r="AZ108" s="323"/>
      <c r="BA108" s="323"/>
      <c r="BB108" s="323"/>
      <c r="BC108" s="323"/>
      <c r="BD108" s="323"/>
      <c r="BE108" s="323"/>
      <c r="BO108" s="324"/>
      <c r="BP108" s="324"/>
    </row>
    <row r="109" spans="8:68" s="318" customFormat="1" ht="12.75" customHeight="1">
      <c r="H109" s="319"/>
      <c r="I109" s="319"/>
      <c r="J109" s="319"/>
      <c r="P109" s="319"/>
      <c r="Q109" s="34"/>
      <c r="R109" s="320"/>
      <c r="S109" s="321"/>
      <c r="T109" s="322"/>
      <c r="W109" s="323"/>
      <c r="AX109" s="323"/>
      <c r="AY109" s="323"/>
      <c r="AZ109" s="323"/>
      <c r="BA109" s="323"/>
      <c r="BB109" s="323"/>
      <c r="BC109" s="323"/>
      <c r="BD109" s="323"/>
      <c r="BE109" s="323"/>
      <c r="BO109" s="324"/>
      <c r="BP109" s="324"/>
    </row>
    <row r="110" spans="8:68" s="318" customFormat="1" ht="12.75" customHeight="1">
      <c r="H110" s="319"/>
      <c r="I110" s="319"/>
      <c r="J110" s="319"/>
      <c r="P110" s="319"/>
      <c r="Q110" s="34"/>
      <c r="R110" s="320"/>
      <c r="S110" s="321"/>
      <c r="T110" s="322"/>
      <c r="W110" s="323"/>
      <c r="AX110" s="323"/>
      <c r="AY110" s="323"/>
      <c r="AZ110" s="323"/>
      <c r="BA110" s="323"/>
      <c r="BB110" s="323"/>
      <c r="BC110" s="323"/>
      <c r="BD110" s="323"/>
      <c r="BE110" s="323"/>
      <c r="BO110" s="324"/>
      <c r="BP110" s="324"/>
    </row>
    <row r="111" spans="8:68" s="318" customFormat="1" ht="12.75" customHeight="1">
      <c r="H111" s="319"/>
      <c r="I111" s="319"/>
      <c r="J111" s="319"/>
      <c r="P111" s="319"/>
      <c r="Q111" s="34"/>
      <c r="R111" s="320"/>
      <c r="S111" s="321"/>
      <c r="T111" s="322"/>
      <c r="W111" s="323"/>
      <c r="AX111" s="323"/>
      <c r="AY111" s="323"/>
      <c r="AZ111" s="323"/>
      <c r="BA111" s="323"/>
      <c r="BB111" s="323"/>
      <c r="BC111" s="323"/>
      <c r="BD111" s="323"/>
      <c r="BE111" s="323"/>
      <c r="BO111" s="324"/>
      <c r="BP111" s="324"/>
    </row>
    <row r="112" spans="8:68" s="318" customFormat="1" ht="12.75" customHeight="1">
      <c r="H112" s="319"/>
      <c r="I112" s="319"/>
      <c r="J112" s="319"/>
      <c r="P112" s="319"/>
      <c r="Q112" s="34"/>
      <c r="R112" s="320"/>
      <c r="S112" s="321"/>
      <c r="T112" s="322"/>
      <c r="W112" s="323"/>
      <c r="AX112" s="323"/>
      <c r="AY112" s="323"/>
      <c r="AZ112" s="323"/>
      <c r="BA112" s="323"/>
      <c r="BB112" s="323"/>
      <c r="BC112" s="323"/>
      <c r="BD112" s="323"/>
      <c r="BE112" s="323"/>
      <c r="BO112" s="324"/>
      <c r="BP112" s="324"/>
    </row>
    <row r="113" spans="8:68" s="318" customFormat="1" ht="12.75" customHeight="1">
      <c r="H113" s="319"/>
      <c r="I113" s="319"/>
      <c r="J113" s="319"/>
      <c r="P113" s="319"/>
      <c r="Q113" s="34"/>
      <c r="R113" s="320"/>
      <c r="S113" s="321"/>
      <c r="T113" s="322"/>
      <c r="W113" s="323"/>
      <c r="AX113" s="323"/>
      <c r="AY113" s="323"/>
      <c r="AZ113" s="323"/>
      <c r="BA113" s="323"/>
      <c r="BB113" s="323"/>
      <c r="BC113" s="323"/>
      <c r="BD113" s="323"/>
      <c r="BE113" s="323"/>
      <c r="BO113" s="324"/>
      <c r="BP113" s="324"/>
    </row>
    <row r="114" spans="8:68" s="318" customFormat="1" ht="12.75" customHeight="1">
      <c r="H114" s="319"/>
      <c r="I114" s="319"/>
      <c r="J114" s="319"/>
      <c r="P114" s="319"/>
      <c r="Q114" s="34"/>
      <c r="R114" s="320"/>
      <c r="S114" s="321"/>
      <c r="T114" s="322"/>
      <c r="W114" s="323"/>
      <c r="AX114" s="323"/>
      <c r="AY114" s="323"/>
      <c r="AZ114" s="323"/>
      <c r="BA114" s="323"/>
      <c r="BB114" s="323"/>
      <c r="BC114" s="323"/>
      <c r="BD114" s="323"/>
      <c r="BE114" s="323"/>
      <c r="BO114" s="324"/>
      <c r="BP114" s="324"/>
    </row>
    <row r="115" spans="8:68" s="318" customFormat="1" ht="12.75" customHeight="1">
      <c r="H115" s="319"/>
      <c r="I115" s="319"/>
      <c r="J115" s="319"/>
      <c r="P115" s="319"/>
      <c r="Q115" s="34"/>
      <c r="R115" s="320"/>
      <c r="S115" s="321"/>
      <c r="T115" s="322"/>
      <c r="W115" s="323"/>
      <c r="AX115" s="323"/>
      <c r="AY115" s="323"/>
      <c r="AZ115" s="323"/>
      <c r="BA115" s="323"/>
      <c r="BB115" s="323"/>
      <c r="BC115" s="323"/>
      <c r="BD115" s="323"/>
      <c r="BE115" s="323"/>
      <c r="BO115" s="324"/>
      <c r="BP115" s="324"/>
    </row>
    <row r="116" spans="8:68" s="318" customFormat="1" ht="12.75" customHeight="1">
      <c r="H116" s="319"/>
      <c r="I116" s="319"/>
      <c r="J116" s="319"/>
      <c r="P116" s="319"/>
      <c r="Q116" s="34"/>
      <c r="R116" s="320"/>
      <c r="S116" s="321"/>
      <c r="T116" s="322"/>
      <c r="W116" s="323"/>
      <c r="AX116" s="323"/>
      <c r="AY116" s="323"/>
      <c r="AZ116" s="323"/>
      <c r="BA116" s="323"/>
      <c r="BB116" s="323"/>
      <c r="BC116" s="323"/>
      <c r="BD116" s="323"/>
      <c r="BE116" s="323"/>
      <c r="BO116" s="324"/>
      <c r="BP116" s="324"/>
    </row>
    <row r="117" spans="8:68" s="318" customFormat="1" ht="12.75" customHeight="1">
      <c r="H117" s="319"/>
      <c r="I117" s="319"/>
      <c r="J117" s="319"/>
      <c r="P117" s="319"/>
      <c r="Q117" s="34"/>
      <c r="R117" s="320"/>
      <c r="S117" s="321"/>
      <c r="T117" s="322"/>
      <c r="W117" s="323"/>
      <c r="AX117" s="323"/>
      <c r="AY117" s="323"/>
      <c r="AZ117" s="323"/>
      <c r="BA117" s="323"/>
      <c r="BB117" s="323"/>
      <c r="BC117" s="323"/>
      <c r="BD117" s="323"/>
      <c r="BE117" s="323"/>
      <c r="BO117" s="324"/>
      <c r="BP117" s="324"/>
    </row>
    <row r="118" spans="8:68" s="318" customFormat="1" ht="12.75" customHeight="1">
      <c r="H118" s="319"/>
      <c r="I118" s="319"/>
      <c r="J118" s="319"/>
      <c r="P118" s="319"/>
      <c r="Q118" s="34"/>
      <c r="R118" s="320"/>
      <c r="S118" s="321"/>
      <c r="T118" s="322"/>
      <c r="W118" s="323"/>
      <c r="AX118" s="323"/>
      <c r="AY118" s="323"/>
      <c r="AZ118" s="323"/>
      <c r="BA118" s="323"/>
      <c r="BB118" s="323"/>
      <c r="BC118" s="323"/>
      <c r="BD118" s="323"/>
      <c r="BE118" s="323"/>
      <c r="BO118" s="324"/>
      <c r="BP118" s="324"/>
    </row>
    <row r="119" spans="8:68" s="318" customFormat="1" ht="12.75" customHeight="1">
      <c r="H119" s="319"/>
      <c r="I119" s="319"/>
      <c r="J119" s="319"/>
      <c r="P119" s="319"/>
      <c r="Q119" s="34"/>
      <c r="R119" s="320"/>
      <c r="S119" s="321"/>
      <c r="T119" s="322"/>
      <c r="W119" s="323"/>
      <c r="AX119" s="323"/>
      <c r="AY119" s="323"/>
      <c r="AZ119" s="323"/>
      <c r="BA119" s="323"/>
      <c r="BB119" s="323"/>
      <c r="BC119" s="323"/>
      <c r="BD119" s="323"/>
      <c r="BE119" s="323"/>
      <c r="BO119" s="324"/>
      <c r="BP119" s="324"/>
    </row>
    <row r="120" spans="8:68" s="318" customFormat="1" ht="12.75" customHeight="1">
      <c r="H120" s="319"/>
      <c r="I120" s="319"/>
      <c r="J120" s="319"/>
      <c r="P120" s="319"/>
      <c r="Q120" s="34"/>
      <c r="R120" s="320"/>
      <c r="S120" s="321"/>
      <c r="T120" s="322"/>
      <c r="W120" s="323"/>
      <c r="AX120" s="323"/>
      <c r="AY120" s="323"/>
      <c r="AZ120" s="323"/>
      <c r="BA120" s="323"/>
      <c r="BB120" s="323"/>
      <c r="BC120" s="323"/>
      <c r="BD120" s="323"/>
      <c r="BE120" s="323"/>
      <c r="BO120" s="324"/>
      <c r="BP120" s="324"/>
    </row>
    <row r="121" spans="8:68" s="318" customFormat="1" ht="12.75" customHeight="1">
      <c r="H121" s="319"/>
      <c r="I121" s="319"/>
      <c r="J121" s="319"/>
      <c r="P121" s="319"/>
      <c r="Q121" s="34"/>
      <c r="R121" s="320"/>
      <c r="S121" s="321"/>
      <c r="T121" s="322"/>
      <c r="W121" s="323"/>
      <c r="AX121" s="323"/>
      <c r="AY121" s="323"/>
      <c r="AZ121" s="323"/>
      <c r="BA121" s="323"/>
      <c r="BB121" s="323"/>
      <c r="BC121" s="323"/>
      <c r="BD121" s="323"/>
      <c r="BE121" s="323"/>
      <c r="BO121" s="324"/>
      <c r="BP121" s="324"/>
    </row>
    <row r="122" spans="8:68" s="318" customFormat="1" ht="12.75" customHeight="1">
      <c r="H122" s="319"/>
      <c r="I122" s="319"/>
      <c r="J122" s="319"/>
      <c r="P122" s="319"/>
      <c r="Q122" s="34"/>
      <c r="R122" s="320"/>
      <c r="S122" s="321"/>
      <c r="T122" s="322"/>
      <c r="W122" s="323"/>
      <c r="AX122" s="323"/>
      <c r="AY122" s="323"/>
      <c r="AZ122" s="323"/>
      <c r="BA122" s="323"/>
      <c r="BB122" s="323"/>
      <c r="BC122" s="323"/>
      <c r="BD122" s="323"/>
      <c r="BE122" s="323"/>
      <c r="BO122" s="324"/>
      <c r="BP122" s="324"/>
    </row>
    <row r="123" spans="8:68" s="318" customFormat="1" ht="12.75" customHeight="1">
      <c r="H123" s="319"/>
      <c r="I123" s="319"/>
      <c r="J123" s="319"/>
      <c r="P123" s="319"/>
      <c r="Q123" s="34"/>
      <c r="R123" s="320"/>
      <c r="S123" s="321"/>
      <c r="T123" s="322"/>
      <c r="W123" s="323"/>
      <c r="AX123" s="323"/>
      <c r="AY123" s="323"/>
      <c r="AZ123" s="323"/>
      <c r="BA123" s="323"/>
      <c r="BB123" s="323"/>
      <c r="BC123" s="323"/>
      <c r="BD123" s="323"/>
      <c r="BE123" s="323"/>
      <c r="BO123" s="324"/>
      <c r="BP123" s="324"/>
    </row>
    <row r="124" spans="8:68" s="318" customFormat="1" ht="12.75" customHeight="1">
      <c r="H124" s="319"/>
      <c r="I124" s="319"/>
      <c r="J124" s="319"/>
      <c r="P124" s="319"/>
      <c r="Q124" s="34"/>
      <c r="R124" s="320"/>
      <c r="S124" s="321"/>
      <c r="T124" s="322"/>
      <c r="W124" s="323"/>
      <c r="AX124" s="323"/>
      <c r="AY124" s="323"/>
      <c r="AZ124" s="323"/>
      <c r="BA124" s="323"/>
      <c r="BB124" s="323"/>
      <c r="BC124" s="323"/>
      <c r="BD124" s="323"/>
      <c r="BE124" s="323"/>
      <c r="BO124" s="324"/>
      <c r="BP124" s="324"/>
    </row>
    <row r="125" spans="8:68" s="318" customFormat="1" ht="12.75" customHeight="1">
      <c r="H125" s="319"/>
      <c r="I125" s="319"/>
      <c r="J125" s="319"/>
      <c r="P125" s="319"/>
      <c r="Q125" s="34"/>
      <c r="R125" s="320"/>
      <c r="S125" s="321"/>
      <c r="T125" s="322"/>
      <c r="W125" s="323"/>
      <c r="AX125" s="323"/>
      <c r="AY125" s="323"/>
      <c r="AZ125" s="323"/>
      <c r="BA125" s="323"/>
      <c r="BB125" s="323"/>
      <c r="BC125" s="323"/>
      <c r="BD125" s="323"/>
      <c r="BE125" s="323"/>
      <c r="BO125" s="324"/>
      <c r="BP125" s="324"/>
    </row>
    <row r="126" spans="8:68" s="318" customFormat="1" ht="12.75" customHeight="1">
      <c r="H126" s="319"/>
      <c r="I126" s="319"/>
      <c r="J126" s="319"/>
      <c r="P126" s="319"/>
      <c r="Q126" s="34"/>
      <c r="R126" s="320"/>
      <c r="S126" s="321"/>
      <c r="T126" s="322"/>
      <c r="W126" s="323"/>
      <c r="AX126" s="323"/>
      <c r="AY126" s="323"/>
      <c r="AZ126" s="323"/>
      <c r="BA126" s="323"/>
      <c r="BB126" s="323"/>
      <c r="BC126" s="323"/>
      <c r="BD126" s="323"/>
      <c r="BE126" s="323"/>
      <c r="BO126" s="324"/>
      <c r="BP126" s="324"/>
    </row>
    <row r="127" spans="8:68" s="318" customFormat="1" ht="12.75" customHeight="1">
      <c r="H127" s="319"/>
      <c r="I127" s="319"/>
      <c r="J127" s="319"/>
      <c r="P127" s="319"/>
      <c r="Q127" s="34"/>
      <c r="R127" s="320"/>
      <c r="S127" s="321"/>
      <c r="T127" s="322"/>
      <c r="W127" s="323"/>
      <c r="AX127" s="323"/>
      <c r="AY127" s="323"/>
      <c r="AZ127" s="323"/>
      <c r="BA127" s="323"/>
      <c r="BB127" s="323"/>
      <c r="BC127" s="323"/>
      <c r="BD127" s="323"/>
      <c r="BE127" s="323"/>
      <c r="BO127" s="324"/>
      <c r="BP127" s="324"/>
    </row>
    <row r="128" spans="8:68" s="318" customFormat="1" ht="12.75" customHeight="1">
      <c r="H128" s="319"/>
      <c r="I128" s="319"/>
      <c r="J128" s="319"/>
      <c r="P128" s="319"/>
      <c r="Q128" s="34"/>
      <c r="R128" s="320"/>
      <c r="S128" s="321"/>
      <c r="T128" s="322"/>
      <c r="W128" s="323"/>
      <c r="AX128" s="323"/>
      <c r="AY128" s="323"/>
      <c r="AZ128" s="323"/>
      <c r="BA128" s="323"/>
      <c r="BB128" s="323"/>
      <c r="BC128" s="323"/>
      <c r="BD128" s="323"/>
      <c r="BE128" s="323"/>
      <c r="BO128" s="324"/>
      <c r="BP128" s="324"/>
    </row>
    <row r="129" spans="8:68" s="318" customFormat="1" ht="12.75" customHeight="1">
      <c r="H129" s="319"/>
      <c r="I129" s="319"/>
      <c r="J129" s="319"/>
      <c r="P129" s="319"/>
      <c r="Q129" s="34"/>
      <c r="R129" s="320"/>
      <c r="S129" s="321"/>
      <c r="T129" s="322"/>
      <c r="W129" s="323"/>
      <c r="AX129" s="323"/>
      <c r="AY129" s="323"/>
      <c r="AZ129" s="323"/>
      <c r="BA129" s="323"/>
      <c r="BB129" s="323"/>
      <c r="BC129" s="323"/>
      <c r="BD129" s="323"/>
      <c r="BE129" s="323"/>
      <c r="BO129" s="324"/>
      <c r="BP129" s="324"/>
    </row>
    <row r="130" spans="8:68" s="318" customFormat="1" ht="12.75" customHeight="1">
      <c r="H130" s="319"/>
      <c r="I130" s="319"/>
      <c r="J130" s="319"/>
      <c r="P130" s="319"/>
      <c r="Q130" s="34"/>
      <c r="R130" s="320"/>
      <c r="S130" s="321"/>
      <c r="T130" s="322"/>
      <c r="W130" s="323"/>
      <c r="AX130" s="323"/>
      <c r="AY130" s="323"/>
      <c r="AZ130" s="323"/>
      <c r="BA130" s="323"/>
      <c r="BB130" s="323"/>
      <c r="BC130" s="323"/>
      <c r="BD130" s="323"/>
      <c r="BE130" s="323"/>
      <c r="BO130" s="324"/>
      <c r="BP130" s="324"/>
    </row>
    <row r="131" spans="8:68" s="318" customFormat="1" ht="12.75" customHeight="1">
      <c r="H131" s="319"/>
      <c r="I131" s="319"/>
      <c r="J131" s="319"/>
      <c r="P131" s="319"/>
      <c r="Q131" s="34"/>
      <c r="R131" s="320"/>
      <c r="S131" s="321"/>
      <c r="T131" s="322"/>
      <c r="W131" s="323"/>
      <c r="AX131" s="323"/>
      <c r="AY131" s="323"/>
      <c r="AZ131" s="323"/>
      <c r="BA131" s="323"/>
      <c r="BB131" s="323"/>
      <c r="BC131" s="323"/>
      <c r="BD131" s="323"/>
      <c r="BE131" s="323"/>
      <c r="BO131" s="324"/>
      <c r="BP131" s="324"/>
    </row>
    <row r="132" spans="8:68" s="318" customFormat="1" ht="12.75" customHeight="1">
      <c r="H132" s="319"/>
      <c r="I132" s="319"/>
      <c r="J132" s="319"/>
      <c r="P132" s="319"/>
      <c r="Q132" s="34"/>
      <c r="R132" s="320"/>
      <c r="S132" s="321"/>
      <c r="T132" s="322"/>
      <c r="W132" s="323"/>
      <c r="AX132" s="323"/>
      <c r="AY132" s="323"/>
      <c r="AZ132" s="323"/>
      <c r="BA132" s="323"/>
      <c r="BB132" s="323"/>
      <c r="BC132" s="323"/>
      <c r="BD132" s="323"/>
      <c r="BE132" s="323"/>
      <c r="BO132" s="324"/>
      <c r="BP132" s="324"/>
    </row>
    <row r="133" spans="8:68" s="318" customFormat="1" ht="12.75" customHeight="1">
      <c r="H133" s="319"/>
      <c r="I133" s="319"/>
      <c r="J133" s="319"/>
      <c r="P133" s="319"/>
      <c r="Q133" s="34"/>
      <c r="R133" s="320"/>
      <c r="S133" s="321"/>
      <c r="T133" s="322"/>
      <c r="W133" s="323"/>
      <c r="AX133" s="323"/>
      <c r="AY133" s="323"/>
      <c r="AZ133" s="323"/>
      <c r="BA133" s="323"/>
      <c r="BB133" s="323"/>
      <c r="BC133" s="323"/>
      <c r="BD133" s="323"/>
      <c r="BE133" s="323"/>
      <c r="BO133" s="324"/>
      <c r="BP133" s="324"/>
    </row>
    <row r="134" spans="8:68" s="318" customFormat="1" ht="12.75" customHeight="1">
      <c r="H134" s="319"/>
      <c r="I134" s="319"/>
      <c r="J134" s="319"/>
      <c r="P134" s="319"/>
      <c r="Q134" s="34"/>
      <c r="R134" s="320"/>
      <c r="S134" s="321"/>
      <c r="T134" s="322"/>
      <c r="W134" s="323"/>
      <c r="AX134" s="323"/>
      <c r="AY134" s="323"/>
      <c r="AZ134" s="323"/>
      <c r="BA134" s="323"/>
      <c r="BB134" s="323"/>
      <c r="BC134" s="323"/>
      <c r="BD134" s="323"/>
      <c r="BE134" s="323"/>
      <c r="BO134" s="324"/>
      <c r="BP134" s="324"/>
    </row>
    <row r="135" spans="8:68" s="318" customFormat="1" ht="12.75" customHeight="1">
      <c r="H135" s="319"/>
      <c r="I135" s="319"/>
      <c r="J135" s="319"/>
      <c r="P135" s="319"/>
      <c r="Q135" s="34"/>
      <c r="R135" s="320"/>
      <c r="S135" s="321"/>
      <c r="T135" s="322"/>
      <c r="W135" s="323"/>
      <c r="AX135" s="323"/>
      <c r="AY135" s="323"/>
      <c r="AZ135" s="323"/>
      <c r="BA135" s="323"/>
      <c r="BB135" s="323"/>
      <c r="BC135" s="323"/>
      <c r="BD135" s="323"/>
      <c r="BE135" s="323"/>
      <c r="BO135" s="324"/>
      <c r="BP135" s="324"/>
    </row>
    <row r="136" spans="8:68" s="318" customFormat="1" ht="12.75" customHeight="1">
      <c r="H136" s="319"/>
      <c r="I136" s="319"/>
      <c r="J136" s="319"/>
      <c r="P136" s="319"/>
      <c r="Q136" s="34"/>
      <c r="R136" s="320"/>
      <c r="S136" s="321"/>
      <c r="T136" s="322"/>
      <c r="W136" s="323"/>
      <c r="AX136" s="323"/>
      <c r="AY136" s="323"/>
      <c r="AZ136" s="323"/>
      <c r="BA136" s="323"/>
      <c r="BB136" s="323"/>
      <c r="BC136" s="323"/>
      <c r="BD136" s="323"/>
      <c r="BE136" s="323"/>
      <c r="BO136" s="324"/>
      <c r="BP136" s="324"/>
    </row>
    <row r="137" spans="8:68" s="318" customFormat="1" ht="12.75" customHeight="1">
      <c r="H137" s="319"/>
      <c r="I137" s="319"/>
      <c r="J137" s="319"/>
      <c r="P137" s="319"/>
      <c r="Q137" s="34"/>
      <c r="R137" s="320"/>
      <c r="S137" s="321"/>
      <c r="T137" s="322"/>
      <c r="W137" s="323"/>
      <c r="AX137" s="323"/>
      <c r="AY137" s="323"/>
      <c r="AZ137" s="323"/>
      <c r="BA137" s="323"/>
      <c r="BB137" s="323"/>
      <c r="BC137" s="323"/>
      <c r="BD137" s="323"/>
      <c r="BE137" s="323"/>
      <c r="BO137" s="324"/>
      <c r="BP137" s="324"/>
    </row>
    <row r="138" spans="8:68" s="318" customFormat="1" ht="12.75" customHeight="1">
      <c r="H138" s="319"/>
      <c r="I138" s="319"/>
      <c r="J138" s="319"/>
      <c r="P138" s="319"/>
      <c r="Q138" s="34"/>
      <c r="R138" s="320"/>
      <c r="S138" s="321"/>
      <c r="T138" s="322"/>
      <c r="W138" s="323"/>
      <c r="AX138" s="323"/>
      <c r="AY138" s="323"/>
      <c r="AZ138" s="323"/>
      <c r="BA138" s="323"/>
      <c r="BB138" s="323"/>
      <c r="BC138" s="323"/>
      <c r="BD138" s="323"/>
      <c r="BE138" s="323"/>
      <c r="BO138" s="324"/>
      <c r="BP138" s="324"/>
    </row>
    <row r="139" spans="8:68" s="318" customFormat="1" ht="12.75" customHeight="1">
      <c r="H139" s="319"/>
      <c r="I139" s="319"/>
      <c r="J139" s="319"/>
      <c r="P139" s="319"/>
      <c r="Q139" s="34"/>
      <c r="R139" s="320"/>
      <c r="S139" s="321"/>
      <c r="T139" s="322"/>
      <c r="W139" s="323"/>
      <c r="AX139" s="323"/>
      <c r="AY139" s="323"/>
      <c r="AZ139" s="323"/>
      <c r="BA139" s="323"/>
      <c r="BB139" s="323"/>
      <c r="BC139" s="323"/>
      <c r="BD139" s="323"/>
      <c r="BE139" s="323"/>
      <c r="BO139" s="324"/>
      <c r="BP139" s="324"/>
    </row>
    <row r="140" spans="8:68" s="318" customFormat="1" ht="12.75" customHeight="1">
      <c r="H140" s="319"/>
      <c r="I140" s="319"/>
      <c r="J140" s="319"/>
      <c r="P140" s="319"/>
      <c r="Q140" s="34"/>
      <c r="R140" s="320"/>
      <c r="S140" s="321"/>
      <c r="T140" s="322"/>
      <c r="W140" s="323"/>
      <c r="AX140" s="323"/>
      <c r="AY140" s="323"/>
      <c r="AZ140" s="323"/>
      <c r="BA140" s="323"/>
      <c r="BB140" s="323"/>
      <c r="BC140" s="323"/>
      <c r="BD140" s="323"/>
      <c r="BE140" s="323"/>
      <c r="BO140" s="324"/>
      <c r="BP140" s="324"/>
    </row>
    <row r="141" spans="8:68" s="318" customFormat="1" ht="12.75" customHeight="1">
      <c r="H141" s="319"/>
      <c r="I141" s="319"/>
      <c r="J141" s="319"/>
      <c r="P141" s="319"/>
      <c r="Q141" s="34"/>
      <c r="R141" s="320"/>
      <c r="S141" s="321"/>
      <c r="T141" s="322"/>
      <c r="W141" s="323"/>
      <c r="AX141" s="323"/>
      <c r="AY141" s="323"/>
      <c r="AZ141" s="323"/>
      <c r="BA141" s="323"/>
      <c r="BB141" s="323"/>
      <c r="BC141" s="323"/>
      <c r="BD141" s="323"/>
      <c r="BE141" s="323"/>
      <c r="BO141" s="324"/>
      <c r="BP141" s="324"/>
    </row>
    <row r="142" spans="8:68" s="318" customFormat="1" ht="12.75" customHeight="1">
      <c r="H142" s="319"/>
      <c r="I142" s="319"/>
      <c r="J142" s="319"/>
      <c r="P142" s="319"/>
      <c r="Q142" s="34"/>
      <c r="R142" s="320"/>
      <c r="S142" s="321"/>
      <c r="T142" s="322"/>
      <c r="W142" s="323"/>
      <c r="AX142" s="323"/>
      <c r="AY142" s="323"/>
      <c r="AZ142" s="323"/>
      <c r="BA142" s="323"/>
      <c r="BB142" s="323"/>
      <c r="BC142" s="323"/>
      <c r="BD142" s="323"/>
      <c r="BE142" s="323"/>
      <c r="BO142" s="324"/>
      <c r="BP142" s="324"/>
    </row>
    <row r="143" spans="8:68" s="318" customFormat="1" ht="12.75" customHeight="1">
      <c r="H143" s="319"/>
      <c r="I143" s="319"/>
      <c r="J143" s="319"/>
      <c r="P143" s="319"/>
      <c r="Q143" s="34"/>
      <c r="R143" s="320"/>
      <c r="S143" s="321"/>
      <c r="T143" s="322"/>
      <c r="W143" s="323"/>
      <c r="AX143" s="323"/>
      <c r="AY143" s="323"/>
      <c r="AZ143" s="323"/>
      <c r="BA143" s="323"/>
      <c r="BB143" s="323"/>
      <c r="BC143" s="323"/>
      <c r="BD143" s="323"/>
      <c r="BE143" s="323"/>
      <c r="BO143" s="324"/>
      <c r="BP143" s="324"/>
    </row>
    <row r="144" spans="8:68" s="318" customFormat="1" ht="12.75" customHeight="1">
      <c r="H144" s="319"/>
      <c r="I144" s="319"/>
      <c r="J144" s="319"/>
      <c r="P144" s="319"/>
      <c r="Q144" s="34"/>
      <c r="R144" s="320"/>
      <c r="S144" s="321"/>
      <c r="T144" s="322"/>
      <c r="W144" s="323"/>
      <c r="AX144" s="323"/>
      <c r="AY144" s="323"/>
      <c r="AZ144" s="323"/>
      <c r="BA144" s="323"/>
      <c r="BB144" s="323"/>
      <c r="BC144" s="323"/>
      <c r="BD144" s="323"/>
      <c r="BE144" s="323"/>
      <c r="BO144" s="324"/>
      <c r="BP144" s="324"/>
    </row>
    <row r="145" spans="8:68" s="318" customFormat="1" ht="12.75" customHeight="1">
      <c r="H145" s="319"/>
      <c r="I145" s="319"/>
      <c r="J145" s="319"/>
      <c r="P145" s="319"/>
      <c r="Q145" s="34"/>
      <c r="R145" s="320"/>
      <c r="S145" s="321"/>
      <c r="T145" s="322"/>
      <c r="W145" s="323"/>
      <c r="AX145" s="323"/>
      <c r="AY145" s="323"/>
      <c r="AZ145" s="323"/>
      <c r="BA145" s="323"/>
      <c r="BB145" s="323"/>
      <c r="BC145" s="323"/>
      <c r="BD145" s="323"/>
      <c r="BE145" s="323"/>
      <c r="BO145" s="324"/>
      <c r="BP145" s="324"/>
    </row>
    <row r="146" spans="8:68" s="318" customFormat="1" ht="12.75" customHeight="1">
      <c r="H146" s="319"/>
      <c r="I146" s="319"/>
      <c r="J146" s="319"/>
      <c r="P146" s="319"/>
      <c r="Q146" s="34"/>
      <c r="R146" s="320"/>
      <c r="S146" s="321"/>
      <c r="T146" s="322"/>
      <c r="W146" s="323"/>
      <c r="AX146" s="323"/>
      <c r="AY146" s="323"/>
      <c r="AZ146" s="323"/>
      <c r="BA146" s="323"/>
      <c r="BB146" s="323"/>
      <c r="BC146" s="323"/>
      <c r="BD146" s="323"/>
      <c r="BE146" s="323"/>
      <c r="BO146" s="324"/>
      <c r="BP146" s="324"/>
    </row>
    <row r="147" spans="8:68" s="318" customFormat="1" ht="12.75" customHeight="1">
      <c r="H147" s="319"/>
      <c r="I147" s="319"/>
      <c r="J147" s="319"/>
      <c r="P147" s="319"/>
      <c r="Q147" s="34"/>
      <c r="R147" s="320"/>
      <c r="S147" s="321"/>
      <c r="T147" s="322"/>
      <c r="W147" s="323"/>
      <c r="AX147" s="323"/>
      <c r="AY147" s="323"/>
      <c r="AZ147" s="323"/>
      <c r="BA147" s="323"/>
      <c r="BB147" s="323"/>
      <c r="BC147" s="323"/>
      <c r="BD147" s="323"/>
      <c r="BE147" s="323"/>
      <c r="BO147" s="324"/>
      <c r="BP147" s="324"/>
    </row>
    <row r="148" spans="8:68" s="318" customFormat="1" ht="12.75" customHeight="1">
      <c r="H148" s="319"/>
      <c r="I148" s="319"/>
      <c r="J148" s="319"/>
      <c r="P148" s="319"/>
      <c r="Q148" s="34"/>
      <c r="R148" s="320"/>
      <c r="S148" s="321"/>
      <c r="T148" s="322"/>
      <c r="W148" s="323"/>
      <c r="AX148" s="323"/>
      <c r="AY148" s="323"/>
      <c r="AZ148" s="323"/>
      <c r="BA148" s="323"/>
      <c r="BB148" s="323"/>
      <c r="BC148" s="323"/>
      <c r="BD148" s="323"/>
      <c r="BE148" s="323"/>
      <c r="BO148" s="324"/>
      <c r="BP148" s="324"/>
    </row>
    <row r="149" spans="8:68" s="318" customFormat="1" ht="12.75" customHeight="1">
      <c r="H149" s="319"/>
      <c r="I149" s="319"/>
      <c r="J149" s="319"/>
      <c r="P149" s="319"/>
      <c r="Q149" s="34"/>
      <c r="R149" s="320"/>
      <c r="S149" s="321"/>
      <c r="T149" s="322"/>
      <c r="W149" s="323"/>
      <c r="AX149" s="323"/>
      <c r="AY149" s="323"/>
      <c r="AZ149" s="323"/>
      <c r="BA149" s="323"/>
      <c r="BB149" s="323"/>
      <c r="BC149" s="323"/>
      <c r="BD149" s="323"/>
      <c r="BE149" s="323"/>
      <c r="BO149" s="324"/>
      <c r="BP149" s="324"/>
    </row>
    <row r="150" spans="8:68" s="318" customFormat="1" ht="12.75" customHeight="1">
      <c r="H150" s="319"/>
      <c r="I150" s="319"/>
      <c r="J150" s="319"/>
      <c r="P150" s="319"/>
      <c r="Q150" s="34"/>
      <c r="R150" s="320"/>
      <c r="S150" s="321"/>
      <c r="T150" s="322"/>
      <c r="W150" s="323"/>
      <c r="AX150" s="323"/>
      <c r="AY150" s="323"/>
      <c r="AZ150" s="323"/>
      <c r="BA150" s="323"/>
      <c r="BB150" s="323"/>
      <c r="BC150" s="323"/>
      <c r="BD150" s="323"/>
      <c r="BE150" s="323"/>
      <c r="BO150" s="324"/>
      <c r="BP150" s="324"/>
    </row>
    <row r="151" spans="8:68" s="318" customFormat="1" ht="12.75" customHeight="1">
      <c r="H151" s="319"/>
      <c r="I151" s="319"/>
      <c r="J151" s="319"/>
      <c r="P151" s="319"/>
      <c r="Q151" s="34"/>
      <c r="R151" s="320"/>
      <c r="S151" s="321"/>
      <c r="T151" s="322"/>
      <c r="W151" s="323"/>
      <c r="AX151" s="323"/>
      <c r="AY151" s="323"/>
      <c r="AZ151" s="323"/>
      <c r="BA151" s="323"/>
      <c r="BB151" s="323"/>
      <c r="BC151" s="323"/>
      <c r="BD151" s="323"/>
      <c r="BE151" s="323"/>
      <c r="BO151" s="324"/>
      <c r="BP151" s="324"/>
    </row>
    <row r="152" spans="8:68" s="318" customFormat="1" ht="12.75" customHeight="1">
      <c r="H152" s="319"/>
      <c r="I152" s="319"/>
      <c r="J152" s="319"/>
      <c r="P152" s="319"/>
      <c r="Q152" s="34"/>
      <c r="R152" s="320"/>
      <c r="S152" s="321"/>
      <c r="T152" s="322"/>
      <c r="W152" s="323"/>
      <c r="AX152" s="323"/>
      <c r="AY152" s="323"/>
      <c r="AZ152" s="323"/>
      <c r="BA152" s="323"/>
      <c r="BB152" s="323"/>
      <c r="BC152" s="323"/>
      <c r="BD152" s="323"/>
      <c r="BE152" s="323"/>
      <c r="BO152" s="324"/>
      <c r="BP152" s="324"/>
    </row>
    <row r="153" spans="8:68" s="318" customFormat="1" ht="12.75" customHeight="1">
      <c r="H153" s="319"/>
      <c r="I153" s="319"/>
      <c r="J153" s="319"/>
      <c r="P153" s="319"/>
      <c r="Q153" s="34"/>
      <c r="R153" s="320"/>
      <c r="S153" s="321"/>
      <c r="T153" s="322"/>
      <c r="W153" s="323"/>
      <c r="AX153" s="323"/>
      <c r="AY153" s="323"/>
      <c r="AZ153" s="323"/>
      <c r="BA153" s="323"/>
      <c r="BB153" s="323"/>
      <c r="BC153" s="323"/>
      <c r="BD153" s="323"/>
      <c r="BE153" s="323"/>
      <c r="BO153" s="324"/>
      <c r="BP153" s="324"/>
    </row>
    <row r="154" spans="8:68" s="318" customFormat="1" ht="12.75" customHeight="1">
      <c r="H154" s="319"/>
      <c r="I154" s="319"/>
      <c r="J154" s="319"/>
      <c r="P154" s="319"/>
      <c r="Q154" s="34"/>
      <c r="R154" s="320"/>
      <c r="S154" s="321"/>
      <c r="T154" s="322"/>
      <c r="W154" s="323"/>
      <c r="AX154" s="323"/>
      <c r="AY154" s="323"/>
      <c r="AZ154" s="323"/>
      <c r="BA154" s="323"/>
      <c r="BB154" s="323"/>
      <c r="BC154" s="323"/>
      <c r="BD154" s="323"/>
      <c r="BE154" s="323"/>
      <c r="BO154" s="324"/>
      <c r="BP154" s="324"/>
    </row>
    <row r="155" spans="8:68" s="318" customFormat="1" ht="12.75" customHeight="1">
      <c r="H155" s="319"/>
      <c r="I155" s="319"/>
      <c r="J155" s="319"/>
      <c r="P155" s="319"/>
      <c r="Q155" s="34"/>
      <c r="R155" s="320"/>
      <c r="S155" s="321"/>
      <c r="T155" s="322"/>
      <c r="W155" s="323"/>
      <c r="AX155" s="323"/>
      <c r="AY155" s="323"/>
      <c r="AZ155" s="323"/>
      <c r="BA155" s="323"/>
      <c r="BB155" s="323"/>
      <c r="BC155" s="323"/>
      <c r="BD155" s="323"/>
      <c r="BE155" s="323"/>
      <c r="BO155" s="324"/>
      <c r="BP155" s="324"/>
    </row>
    <row r="156" spans="8:68" s="318" customFormat="1" ht="12.75" customHeight="1">
      <c r="H156" s="319"/>
      <c r="I156" s="319"/>
      <c r="J156" s="319"/>
      <c r="P156" s="319"/>
      <c r="Q156" s="34"/>
      <c r="R156" s="320"/>
      <c r="S156" s="321"/>
      <c r="T156" s="322"/>
      <c r="W156" s="323"/>
      <c r="AX156" s="323"/>
      <c r="AY156" s="323"/>
      <c r="AZ156" s="323"/>
      <c r="BA156" s="323"/>
      <c r="BB156" s="323"/>
      <c r="BC156" s="323"/>
      <c r="BD156" s="323"/>
      <c r="BE156" s="323"/>
      <c r="BO156" s="324"/>
      <c r="BP156" s="324"/>
    </row>
    <row r="157" spans="8:68" s="318" customFormat="1" ht="12.75" customHeight="1">
      <c r="H157" s="319"/>
      <c r="I157" s="319"/>
      <c r="J157" s="319"/>
      <c r="P157" s="319"/>
      <c r="Q157" s="34"/>
      <c r="R157" s="320"/>
      <c r="S157" s="321"/>
      <c r="T157" s="322"/>
      <c r="W157" s="323"/>
      <c r="AX157" s="323"/>
      <c r="AY157" s="323"/>
      <c r="AZ157" s="323"/>
      <c r="BA157" s="323"/>
      <c r="BB157" s="323"/>
      <c r="BC157" s="323"/>
      <c r="BD157" s="323"/>
      <c r="BE157" s="323"/>
      <c r="BO157" s="324"/>
      <c r="BP157" s="324"/>
    </row>
    <row r="158" spans="8:68" s="318" customFormat="1" ht="12.75" customHeight="1">
      <c r="H158" s="319"/>
      <c r="I158" s="319"/>
      <c r="J158" s="319"/>
      <c r="P158" s="319"/>
      <c r="Q158" s="34"/>
      <c r="R158" s="320"/>
      <c r="S158" s="321"/>
      <c r="T158" s="322"/>
      <c r="W158" s="323"/>
      <c r="AX158" s="323"/>
      <c r="AY158" s="323"/>
      <c r="AZ158" s="323"/>
      <c r="BA158" s="323"/>
      <c r="BB158" s="323"/>
      <c r="BC158" s="323"/>
      <c r="BD158" s="323"/>
      <c r="BE158" s="323"/>
      <c r="BO158" s="324"/>
      <c r="BP158" s="324"/>
    </row>
    <row r="159" spans="8:68" s="318" customFormat="1" ht="12.75" customHeight="1">
      <c r="H159" s="319"/>
      <c r="I159" s="319"/>
      <c r="J159" s="319"/>
      <c r="P159" s="319"/>
      <c r="Q159" s="34"/>
      <c r="R159" s="320"/>
      <c r="S159" s="321"/>
      <c r="T159" s="322"/>
      <c r="W159" s="323"/>
      <c r="AX159" s="323"/>
      <c r="AY159" s="323"/>
      <c r="AZ159" s="323"/>
      <c r="BA159" s="323"/>
      <c r="BB159" s="323"/>
      <c r="BC159" s="323"/>
      <c r="BD159" s="323"/>
      <c r="BE159" s="323"/>
      <c r="BO159" s="324"/>
      <c r="BP159" s="324"/>
    </row>
    <row r="160" spans="8:68" s="318" customFormat="1" ht="12.75" customHeight="1">
      <c r="H160" s="319"/>
      <c r="I160" s="319"/>
      <c r="J160" s="319"/>
      <c r="P160" s="319"/>
      <c r="Q160" s="34"/>
      <c r="R160" s="320"/>
      <c r="S160" s="321"/>
      <c r="T160" s="322"/>
      <c r="W160" s="323"/>
      <c r="AX160" s="323"/>
      <c r="AY160" s="323"/>
      <c r="AZ160" s="323"/>
      <c r="BA160" s="323"/>
      <c r="BB160" s="323"/>
      <c r="BC160" s="323"/>
      <c r="BD160" s="323"/>
      <c r="BE160" s="323"/>
      <c r="BO160" s="324"/>
      <c r="BP160" s="324"/>
    </row>
    <row r="161" spans="8:68" s="318" customFormat="1" ht="12.75" customHeight="1">
      <c r="H161" s="319"/>
      <c r="I161" s="319"/>
      <c r="J161" s="319"/>
      <c r="P161" s="319"/>
      <c r="Q161" s="34"/>
      <c r="R161" s="320"/>
      <c r="S161" s="321"/>
      <c r="T161" s="322"/>
      <c r="W161" s="323"/>
      <c r="AX161" s="323"/>
      <c r="AY161" s="323"/>
      <c r="AZ161" s="323"/>
      <c r="BA161" s="323"/>
      <c r="BB161" s="323"/>
      <c r="BC161" s="323"/>
      <c r="BD161" s="323"/>
      <c r="BE161" s="323"/>
      <c r="BO161" s="324"/>
      <c r="BP161" s="324"/>
    </row>
    <row r="162" spans="8:68" s="318" customFormat="1" ht="12.75" customHeight="1">
      <c r="H162" s="319"/>
      <c r="I162" s="319"/>
      <c r="J162" s="319"/>
      <c r="P162" s="319"/>
      <c r="Q162" s="34"/>
      <c r="R162" s="320"/>
      <c r="S162" s="321"/>
      <c r="T162" s="322"/>
      <c r="W162" s="323"/>
      <c r="AX162" s="323"/>
      <c r="AY162" s="323"/>
      <c r="AZ162" s="323"/>
      <c r="BA162" s="323"/>
      <c r="BB162" s="323"/>
      <c r="BC162" s="323"/>
      <c r="BD162" s="323"/>
      <c r="BE162" s="323"/>
      <c r="BO162" s="324"/>
      <c r="BP162" s="324"/>
    </row>
    <row r="163" spans="8:68" s="318" customFormat="1" ht="12.75" customHeight="1">
      <c r="H163" s="319"/>
      <c r="I163" s="319"/>
      <c r="J163" s="319"/>
      <c r="P163" s="319"/>
      <c r="Q163" s="34"/>
      <c r="R163" s="320"/>
      <c r="S163" s="321"/>
      <c r="T163" s="322"/>
      <c r="W163" s="323"/>
      <c r="AX163" s="323"/>
      <c r="AY163" s="323"/>
      <c r="AZ163" s="323"/>
      <c r="BA163" s="323"/>
      <c r="BB163" s="323"/>
      <c r="BC163" s="323"/>
      <c r="BD163" s="323"/>
      <c r="BE163" s="323"/>
      <c r="BO163" s="324"/>
      <c r="BP163" s="324"/>
    </row>
    <row r="164" spans="8:68" s="318" customFormat="1" ht="12.75" customHeight="1">
      <c r="H164" s="319"/>
      <c r="I164" s="319"/>
      <c r="J164" s="319"/>
      <c r="P164" s="319"/>
      <c r="Q164" s="34"/>
      <c r="R164" s="320"/>
      <c r="S164" s="321"/>
      <c r="T164" s="322"/>
      <c r="W164" s="323"/>
      <c r="AX164" s="323"/>
      <c r="AY164" s="323"/>
      <c r="AZ164" s="323"/>
      <c r="BA164" s="323"/>
      <c r="BB164" s="323"/>
      <c r="BC164" s="323"/>
      <c r="BD164" s="323"/>
      <c r="BE164" s="323"/>
      <c r="BO164" s="324"/>
      <c r="BP164" s="324"/>
    </row>
    <row r="165" spans="8:68" s="318" customFormat="1" ht="12.75" customHeight="1">
      <c r="H165" s="319"/>
      <c r="I165" s="319"/>
      <c r="J165" s="319"/>
      <c r="P165" s="319"/>
      <c r="Q165" s="34"/>
      <c r="R165" s="320"/>
      <c r="S165" s="321"/>
      <c r="T165" s="322"/>
      <c r="W165" s="323"/>
      <c r="AX165" s="323"/>
      <c r="AY165" s="323"/>
      <c r="AZ165" s="323"/>
      <c r="BA165" s="323"/>
      <c r="BB165" s="323"/>
      <c r="BC165" s="323"/>
      <c r="BD165" s="323"/>
      <c r="BE165" s="323"/>
      <c r="BO165" s="324"/>
      <c r="BP165" s="324"/>
    </row>
    <row r="166" spans="8:68" s="318" customFormat="1" ht="12.75" customHeight="1">
      <c r="H166" s="319"/>
      <c r="I166" s="319"/>
      <c r="J166" s="319"/>
      <c r="P166" s="319"/>
      <c r="Q166" s="34"/>
      <c r="R166" s="320"/>
      <c r="S166" s="321"/>
      <c r="T166" s="322"/>
      <c r="W166" s="323"/>
      <c r="AX166" s="323"/>
      <c r="AY166" s="323"/>
      <c r="AZ166" s="323"/>
      <c r="BA166" s="323"/>
      <c r="BB166" s="323"/>
      <c r="BC166" s="323"/>
      <c r="BD166" s="323"/>
      <c r="BE166" s="323"/>
      <c r="BO166" s="324"/>
      <c r="BP166" s="324"/>
    </row>
    <row r="167" spans="8:68" s="318" customFormat="1" ht="12.75" customHeight="1">
      <c r="H167" s="319"/>
      <c r="I167" s="319"/>
      <c r="J167" s="319"/>
      <c r="P167" s="319"/>
      <c r="Q167" s="34"/>
      <c r="R167" s="320"/>
      <c r="S167" s="321"/>
      <c r="T167" s="322"/>
      <c r="W167" s="323"/>
      <c r="AX167" s="323"/>
      <c r="AY167" s="323"/>
      <c r="AZ167" s="323"/>
      <c r="BA167" s="323"/>
      <c r="BB167" s="323"/>
      <c r="BC167" s="323"/>
      <c r="BD167" s="323"/>
      <c r="BE167" s="323"/>
      <c r="BO167" s="324"/>
      <c r="BP167" s="324"/>
    </row>
    <row r="168" spans="8:68" s="318" customFormat="1" ht="12.75" customHeight="1">
      <c r="H168" s="319"/>
      <c r="I168" s="319"/>
      <c r="J168" s="319"/>
      <c r="P168" s="319"/>
      <c r="Q168" s="34"/>
      <c r="R168" s="320"/>
      <c r="S168" s="321"/>
      <c r="T168" s="322"/>
      <c r="W168" s="323"/>
      <c r="AX168" s="323"/>
      <c r="AY168" s="323"/>
      <c r="AZ168" s="323"/>
      <c r="BA168" s="323"/>
      <c r="BB168" s="323"/>
      <c r="BC168" s="323"/>
      <c r="BD168" s="323"/>
      <c r="BE168" s="323"/>
      <c r="BO168" s="324"/>
      <c r="BP168" s="324"/>
    </row>
    <row r="169" spans="8:68" s="318" customFormat="1" ht="12.75" customHeight="1">
      <c r="H169" s="319"/>
      <c r="I169" s="319"/>
      <c r="J169" s="319"/>
      <c r="P169" s="319"/>
      <c r="Q169" s="34"/>
      <c r="R169" s="320"/>
      <c r="S169" s="321"/>
      <c r="T169" s="322"/>
      <c r="W169" s="323"/>
      <c r="AX169" s="323"/>
      <c r="AY169" s="323"/>
      <c r="AZ169" s="323"/>
      <c r="BA169" s="323"/>
      <c r="BB169" s="323"/>
      <c r="BC169" s="323"/>
      <c r="BD169" s="323"/>
      <c r="BE169" s="323"/>
      <c r="BO169" s="324"/>
      <c r="BP169" s="324"/>
    </row>
    <row r="170" spans="8:68" s="318" customFormat="1" ht="12.75" customHeight="1">
      <c r="H170" s="319"/>
      <c r="I170" s="319"/>
      <c r="J170" s="319"/>
      <c r="P170" s="319"/>
      <c r="Q170" s="34"/>
      <c r="R170" s="320"/>
      <c r="S170" s="321"/>
      <c r="T170" s="322"/>
      <c r="W170" s="323"/>
      <c r="AX170" s="323"/>
      <c r="AY170" s="323"/>
      <c r="AZ170" s="323"/>
      <c r="BA170" s="323"/>
      <c r="BB170" s="323"/>
      <c r="BC170" s="323"/>
      <c r="BD170" s="323"/>
      <c r="BE170" s="323"/>
      <c r="BO170" s="324"/>
      <c r="BP170" s="324"/>
    </row>
    <row r="171" spans="8:68" s="318" customFormat="1" ht="12.75" customHeight="1">
      <c r="H171" s="319"/>
      <c r="I171" s="319"/>
      <c r="J171" s="319"/>
      <c r="P171" s="319"/>
      <c r="Q171" s="34"/>
      <c r="R171" s="320"/>
      <c r="S171" s="321"/>
      <c r="T171" s="322"/>
      <c r="W171" s="323"/>
      <c r="AX171" s="323"/>
      <c r="AY171" s="323"/>
      <c r="AZ171" s="323"/>
      <c r="BA171" s="323"/>
      <c r="BB171" s="323"/>
      <c r="BC171" s="323"/>
      <c r="BD171" s="323"/>
      <c r="BE171" s="323"/>
      <c r="BO171" s="324"/>
      <c r="BP171" s="324"/>
    </row>
    <row r="172" spans="8:68" s="318" customFormat="1" ht="12.75" customHeight="1">
      <c r="H172" s="319"/>
      <c r="I172" s="319"/>
      <c r="J172" s="319"/>
      <c r="P172" s="319"/>
      <c r="Q172" s="34"/>
      <c r="R172" s="320"/>
      <c r="S172" s="321"/>
      <c r="T172" s="322"/>
      <c r="W172" s="323"/>
      <c r="AX172" s="323"/>
      <c r="AY172" s="323"/>
      <c r="AZ172" s="323"/>
      <c r="BA172" s="323"/>
      <c r="BB172" s="323"/>
      <c r="BC172" s="323"/>
      <c r="BD172" s="323"/>
      <c r="BE172" s="323"/>
      <c r="BO172" s="324"/>
      <c r="BP172" s="324"/>
    </row>
    <row r="173" spans="8:68" s="318" customFormat="1" ht="12.75" customHeight="1">
      <c r="H173" s="319"/>
      <c r="I173" s="319"/>
      <c r="J173" s="319"/>
      <c r="P173" s="319"/>
      <c r="Q173" s="34"/>
      <c r="R173" s="320"/>
      <c r="S173" s="321"/>
      <c r="T173" s="322"/>
      <c r="W173" s="323"/>
      <c r="AX173" s="323"/>
      <c r="AY173" s="323"/>
      <c r="AZ173" s="323"/>
      <c r="BA173" s="323"/>
      <c r="BB173" s="323"/>
      <c r="BC173" s="323"/>
      <c r="BD173" s="323"/>
      <c r="BE173" s="323"/>
      <c r="BO173" s="324"/>
      <c r="BP173" s="324"/>
    </row>
    <row r="174" spans="8:68" s="318" customFormat="1" ht="12.75" customHeight="1">
      <c r="H174" s="319"/>
      <c r="I174" s="319"/>
      <c r="J174" s="319"/>
      <c r="P174" s="319"/>
      <c r="Q174" s="34"/>
      <c r="R174" s="320"/>
      <c r="S174" s="321"/>
      <c r="T174" s="322"/>
      <c r="W174" s="323"/>
      <c r="AX174" s="323"/>
      <c r="AY174" s="323"/>
      <c r="AZ174" s="323"/>
      <c r="BA174" s="323"/>
      <c r="BB174" s="323"/>
      <c r="BC174" s="323"/>
      <c r="BD174" s="323"/>
      <c r="BE174" s="323"/>
      <c r="BO174" s="324"/>
      <c r="BP174" s="324"/>
    </row>
    <row r="175" spans="8:68" s="318" customFormat="1" ht="12.75" customHeight="1">
      <c r="H175" s="319"/>
      <c r="I175" s="319"/>
      <c r="J175" s="319"/>
      <c r="P175" s="319"/>
      <c r="Q175" s="34"/>
      <c r="R175" s="320"/>
      <c r="S175" s="321"/>
      <c r="T175" s="322"/>
      <c r="W175" s="323"/>
      <c r="AX175" s="323"/>
      <c r="AY175" s="323"/>
      <c r="AZ175" s="323"/>
      <c r="BA175" s="323"/>
      <c r="BB175" s="323"/>
      <c r="BC175" s="323"/>
      <c r="BD175" s="323"/>
      <c r="BE175" s="323"/>
      <c r="BO175" s="324"/>
      <c r="BP175" s="324"/>
    </row>
    <row r="176" spans="8:68" s="318" customFormat="1" ht="12.75" customHeight="1">
      <c r="H176" s="319"/>
      <c r="I176" s="319"/>
      <c r="J176" s="319"/>
      <c r="P176" s="319"/>
      <c r="Q176" s="34"/>
      <c r="R176" s="320"/>
      <c r="S176" s="321"/>
      <c r="T176" s="322"/>
      <c r="W176" s="323"/>
      <c r="AX176" s="323"/>
      <c r="AY176" s="323"/>
      <c r="AZ176" s="323"/>
      <c r="BA176" s="323"/>
      <c r="BB176" s="323"/>
      <c r="BC176" s="323"/>
      <c r="BD176" s="323"/>
      <c r="BE176" s="323"/>
      <c r="BO176" s="324"/>
      <c r="BP176" s="324"/>
    </row>
    <row r="177" spans="8:68" s="318" customFormat="1" ht="12.75" customHeight="1">
      <c r="H177" s="319"/>
      <c r="I177" s="319"/>
      <c r="J177" s="319"/>
      <c r="P177" s="319"/>
      <c r="Q177" s="34"/>
      <c r="R177" s="320"/>
      <c r="S177" s="321"/>
      <c r="T177" s="322"/>
      <c r="W177" s="323"/>
      <c r="AX177" s="323"/>
      <c r="AY177" s="323"/>
      <c r="AZ177" s="323"/>
      <c r="BA177" s="323"/>
      <c r="BB177" s="323"/>
      <c r="BC177" s="323"/>
      <c r="BD177" s="323"/>
      <c r="BE177" s="323"/>
      <c r="BO177" s="324"/>
      <c r="BP177" s="324"/>
    </row>
    <row r="178" spans="8:68" s="318" customFormat="1" ht="12.75" customHeight="1">
      <c r="H178" s="319"/>
      <c r="I178" s="319"/>
      <c r="J178" s="319"/>
      <c r="P178" s="319"/>
      <c r="Q178" s="34"/>
      <c r="R178" s="320"/>
      <c r="S178" s="321"/>
      <c r="T178" s="322"/>
      <c r="W178" s="323"/>
      <c r="AX178" s="323"/>
      <c r="AY178" s="323"/>
      <c r="AZ178" s="323"/>
      <c r="BA178" s="323"/>
      <c r="BB178" s="323"/>
      <c r="BC178" s="323"/>
      <c r="BD178" s="323"/>
      <c r="BE178" s="323"/>
      <c r="BO178" s="324"/>
      <c r="BP178" s="324"/>
    </row>
    <row r="179" spans="8:68" s="318" customFormat="1" ht="12.75" customHeight="1">
      <c r="H179" s="319"/>
      <c r="I179" s="319"/>
      <c r="J179" s="319"/>
      <c r="P179" s="319"/>
      <c r="Q179" s="34"/>
      <c r="R179" s="320"/>
      <c r="S179" s="321"/>
      <c r="T179" s="322"/>
      <c r="W179" s="323"/>
      <c r="AX179" s="323"/>
      <c r="AY179" s="323"/>
      <c r="AZ179" s="323"/>
      <c r="BA179" s="323"/>
      <c r="BB179" s="323"/>
      <c r="BC179" s="323"/>
      <c r="BD179" s="323"/>
      <c r="BE179" s="323"/>
      <c r="BO179" s="324"/>
      <c r="BP179" s="324"/>
    </row>
    <row r="180" spans="8:68" s="318" customFormat="1" ht="12.75" customHeight="1">
      <c r="H180" s="319"/>
      <c r="I180" s="319"/>
      <c r="J180" s="319"/>
      <c r="P180" s="319"/>
      <c r="Q180" s="34"/>
      <c r="R180" s="320"/>
      <c r="S180" s="321"/>
      <c r="T180" s="322"/>
      <c r="W180" s="323"/>
      <c r="AX180" s="323"/>
      <c r="AY180" s="323"/>
      <c r="AZ180" s="323"/>
      <c r="BA180" s="323"/>
      <c r="BB180" s="323"/>
      <c r="BC180" s="323"/>
      <c r="BD180" s="323"/>
      <c r="BE180" s="323"/>
      <c r="BO180" s="324"/>
      <c r="BP180" s="324"/>
    </row>
    <row r="181" spans="8:68" s="318" customFormat="1" ht="12.75" customHeight="1">
      <c r="H181" s="319"/>
      <c r="I181" s="319"/>
      <c r="J181" s="319"/>
      <c r="P181" s="319"/>
      <c r="Q181" s="34"/>
      <c r="R181" s="320"/>
      <c r="S181" s="321"/>
      <c r="T181" s="322"/>
      <c r="W181" s="323"/>
      <c r="AX181" s="323"/>
      <c r="AY181" s="323"/>
      <c r="AZ181" s="323"/>
      <c r="BA181" s="323"/>
      <c r="BB181" s="323"/>
      <c r="BC181" s="323"/>
      <c r="BD181" s="323"/>
      <c r="BE181" s="323"/>
      <c r="BO181" s="324"/>
      <c r="BP181" s="324"/>
    </row>
    <row r="182" spans="8:68" s="318" customFormat="1" ht="12.75" customHeight="1">
      <c r="H182" s="319"/>
      <c r="I182" s="319"/>
      <c r="J182" s="319"/>
      <c r="P182" s="319"/>
      <c r="Q182" s="34"/>
      <c r="R182" s="320"/>
      <c r="S182" s="321"/>
      <c r="T182" s="322"/>
      <c r="W182" s="323"/>
      <c r="AX182" s="323"/>
      <c r="AY182" s="323"/>
      <c r="AZ182" s="323"/>
      <c r="BA182" s="323"/>
      <c r="BB182" s="323"/>
      <c r="BC182" s="323"/>
      <c r="BD182" s="323"/>
      <c r="BE182" s="323"/>
      <c r="BO182" s="324"/>
      <c r="BP182" s="324"/>
    </row>
    <row r="183" spans="8:68" s="318" customFormat="1" ht="12.75" customHeight="1">
      <c r="H183" s="319"/>
      <c r="I183" s="319"/>
      <c r="J183" s="319"/>
      <c r="P183" s="319"/>
      <c r="Q183" s="34"/>
      <c r="R183" s="320"/>
      <c r="S183" s="321"/>
      <c r="T183" s="322"/>
      <c r="W183" s="323"/>
      <c r="AX183" s="323"/>
      <c r="AY183" s="323"/>
      <c r="AZ183" s="323"/>
      <c r="BA183" s="323"/>
      <c r="BB183" s="323"/>
      <c r="BC183" s="323"/>
      <c r="BD183" s="323"/>
      <c r="BE183" s="323"/>
      <c r="BO183" s="324"/>
      <c r="BP183" s="324"/>
    </row>
    <row r="184" spans="8:68" s="318" customFormat="1" ht="12.75" customHeight="1">
      <c r="H184" s="319"/>
      <c r="I184" s="319"/>
      <c r="J184" s="319"/>
      <c r="P184" s="319"/>
      <c r="Q184" s="34"/>
      <c r="R184" s="320"/>
      <c r="S184" s="321"/>
      <c r="T184" s="322"/>
      <c r="W184" s="323"/>
      <c r="AX184" s="323"/>
      <c r="AY184" s="323"/>
      <c r="AZ184" s="323"/>
      <c r="BA184" s="323"/>
      <c r="BB184" s="323"/>
      <c r="BC184" s="323"/>
      <c r="BD184" s="323"/>
      <c r="BE184" s="323"/>
      <c r="BO184" s="324"/>
      <c r="BP184" s="324"/>
    </row>
    <row r="185" spans="8:68" s="318" customFormat="1" ht="12.75" customHeight="1">
      <c r="H185" s="319"/>
      <c r="I185" s="319"/>
      <c r="J185" s="319"/>
      <c r="P185" s="319"/>
      <c r="Q185" s="34"/>
      <c r="R185" s="320"/>
      <c r="S185" s="321"/>
      <c r="T185" s="322"/>
      <c r="W185" s="323"/>
      <c r="AX185" s="323"/>
      <c r="AY185" s="323"/>
      <c r="AZ185" s="323"/>
      <c r="BA185" s="323"/>
      <c r="BB185" s="323"/>
      <c r="BC185" s="323"/>
      <c r="BD185" s="323"/>
      <c r="BE185" s="323"/>
      <c r="BO185" s="324"/>
      <c r="BP185" s="324"/>
    </row>
    <row r="186" spans="8:68" s="318" customFormat="1" ht="12.75" customHeight="1">
      <c r="H186" s="319"/>
      <c r="I186" s="319"/>
      <c r="J186" s="319"/>
      <c r="P186" s="319"/>
      <c r="Q186" s="34"/>
      <c r="R186" s="320"/>
      <c r="S186" s="321"/>
      <c r="T186" s="322"/>
      <c r="W186" s="323"/>
      <c r="AX186" s="323"/>
      <c r="AY186" s="323"/>
      <c r="AZ186" s="323"/>
      <c r="BA186" s="323"/>
      <c r="BB186" s="323"/>
      <c r="BC186" s="323"/>
      <c r="BD186" s="323"/>
      <c r="BE186" s="323"/>
      <c r="BO186" s="324"/>
      <c r="BP186" s="324"/>
    </row>
    <row r="187" spans="8:68" s="318" customFormat="1" ht="12.75" customHeight="1">
      <c r="H187" s="319"/>
      <c r="I187" s="319"/>
      <c r="J187" s="319"/>
      <c r="P187" s="319"/>
      <c r="Q187" s="34"/>
      <c r="R187" s="320"/>
      <c r="S187" s="321"/>
      <c r="T187" s="322"/>
      <c r="W187" s="323"/>
      <c r="AX187" s="323"/>
      <c r="AY187" s="323"/>
      <c r="AZ187" s="323"/>
      <c r="BA187" s="323"/>
      <c r="BB187" s="323"/>
      <c r="BC187" s="323"/>
      <c r="BD187" s="323"/>
      <c r="BE187" s="323"/>
      <c r="BO187" s="324"/>
      <c r="BP187" s="324"/>
    </row>
    <row r="188" spans="8:68" s="318" customFormat="1" ht="12.75" customHeight="1">
      <c r="H188" s="319"/>
      <c r="I188" s="319"/>
      <c r="J188" s="319"/>
      <c r="P188" s="319"/>
      <c r="Q188" s="34"/>
      <c r="R188" s="320"/>
      <c r="S188" s="321"/>
      <c r="T188" s="322"/>
      <c r="W188" s="323"/>
      <c r="AX188" s="323"/>
      <c r="AY188" s="323"/>
      <c r="AZ188" s="323"/>
      <c r="BA188" s="323"/>
      <c r="BB188" s="323"/>
      <c r="BC188" s="323"/>
      <c r="BD188" s="323"/>
      <c r="BE188" s="323"/>
      <c r="BO188" s="324"/>
      <c r="BP188" s="324"/>
    </row>
    <row r="189" spans="8:68" s="318" customFormat="1" ht="12.75" customHeight="1">
      <c r="H189" s="319"/>
      <c r="I189" s="319"/>
      <c r="J189" s="319"/>
      <c r="P189" s="319"/>
      <c r="Q189" s="34"/>
      <c r="R189" s="320"/>
      <c r="S189" s="321"/>
      <c r="T189" s="322"/>
      <c r="W189" s="323"/>
      <c r="AX189" s="323"/>
      <c r="AY189" s="323"/>
      <c r="AZ189" s="323"/>
      <c r="BA189" s="323"/>
      <c r="BB189" s="323"/>
      <c r="BC189" s="323"/>
      <c r="BD189" s="323"/>
      <c r="BE189" s="323"/>
      <c r="BO189" s="324"/>
      <c r="BP189" s="324"/>
    </row>
    <row r="190" spans="8:68" s="318" customFormat="1" ht="12.75" customHeight="1">
      <c r="H190" s="319"/>
      <c r="I190" s="319"/>
      <c r="J190" s="319"/>
      <c r="P190" s="319"/>
      <c r="Q190" s="34"/>
      <c r="R190" s="320"/>
      <c r="S190" s="321"/>
      <c r="T190" s="322"/>
      <c r="W190" s="323"/>
      <c r="AX190" s="323"/>
      <c r="AY190" s="323"/>
      <c r="AZ190" s="323"/>
      <c r="BA190" s="323"/>
      <c r="BB190" s="323"/>
      <c r="BC190" s="323"/>
      <c r="BD190" s="323"/>
      <c r="BE190" s="323"/>
      <c r="BO190" s="324"/>
      <c r="BP190" s="324"/>
    </row>
    <row r="191" spans="8:68" s="318" customFormat="1" ht="12.75" customHeight="1">
      <c r="H191" s="319"/>
      <c r="I191" s="319"/>
      <c r="J191" s="319"/>
      <c r="P191" s="319"/>
      <c r="Q191" s="34"/>
      <c r="R191" s="320"/>
      <c r="S191" s="321"/>
      <c r="T191" s="322"/>
      <c r="W191" s="323"/>
      <c r="AX191" s="323"/>
      <c r="AY191" s="323"/>
      <c r="AZ191" s="323"/>
      <c r="BA191" s="323"/>
      <c r="BB191" s="323"/>
      <c r="BC191" s="323"/>
      <c r="BD191" s="323"/>
      <c r="BE191" s="323"/>
      <c r="BO191" s="324"/>
      <c r="BP191" s="324"/>
    </row>
    <row r="192" spans="8:68" s="318" customFormat="1" ht="12.75" customHeight="1">
      <c r="H192" s="319"/>
      <c r="I192" s="319"/>
      <c r="J192" s="319"/>
      <c r="P192" s="319"/>
      <c r="Q192" s="34"/>
      <c r="R192" s="320"/>
      <c r="S192" s="321"/>
      <c r="T192" s="322"/>
      <c r="W192" s="323"/>
      <c r="AX192" s="323"/>
      <c r="AY192" s="323"/>
      <c r="AZ192" s="323"/>
      <c r="BA192" s="323"/>
      <c r="BB192" s="323"/>
      <c r="BC192" s="323"/>
      <c r="BD192" s="323"/>
      <c r="BE192" s="323"/>
      <c r="BO192" s="324"/>
      <c r="BP192" s="324"/>
    </row>
    <row r="193" spans="8:68" s="318" customFormat="1" ht="12.75" customHeight="1">
      <c r="H193" s="319"/>
      <c r="I193" s="319"/>
      <c r="J193" s="319"/>
      <c r="P193" s="319"/>
      <c r="Q193" s="34"/>
      <c r="R193" s="320"/>
      <c r="S193" s="321"/>
      <c r="T193" s="322"/>
      <c r="W193" s="323"/>
      <c r="AX193" s="323"/>
      <c r="AY193" s="323"/>
      <c r="AZ193" s="323"/>
      <c r="BA193" s="323"/>
      <c r="BB193" s="323"/>
      <c r="BC193" s="323"/>
      <c r="BD193" s="323"/>
      <c r="BE193" s="323"/>
      <c r="BO193" s="324"/>
      <c r="BP193" s="324"/>
    </row>
    <row r="194" spans="8:68" s="318" customFormat="1" ht="12.75" customHeight="1">
      <c r="H194" s="319"/>
      <c r="I194" s="319"/>
      <c r="J194" s="319"/>
      <c r="P194" s="319"/>
      <c r="Q194" s="34"/>
      <c r="R194" s="320"/>
      <c r="S194" s="321"/>
      <c r="T194" s="322"/>
      <c r="W194" s="323"/>
      <c r="AX194" s="323"/>
      <c r="AY194" s="323"/>
      <c r="AZ194" s="323"/>
      <c r="BA194" s="323"/>
      <c r="BB194" s="323"/>
      <c r="BC194" s="323"/>
      <c r="BD194" s="323"/>
      <c r="BE194" s="323"/>
      <c r="BO194" s="324"/>
      <c r="BP194" s="324"/>
    </row>
    <row r="195" spans="8:68" s="318" customFormat="1" ht="12.75" customHeight="1">
      <c r="H195" s="319"/>
      <c r="I195" s="319"/>
      <c r="J195" s="319"/>
      <c r="P195" s="319"/>
      <c r="Q195" s="34"/>
      <c r="R195" s="320"/>
      <c r="S195" s="321"/>
      <c r="T195" s="322"/>
      <c r="W195" s="323"/>
      <c r="AX195" s="323"/>
      <c r="AY195" s="323"/>
      <c r="AZ195" s="323"/>
      <c r="BA195" s="323"/>
      <c r="BB195" s="323"/>
      <c r="BC195" s="323"/>
      <c r="BD195" s="323"/>
      <c r="BE195" s="323"/>
      <c r="BO195" s="324"/>
      <c r="BP195" s="324"/>
    </row>
    <row r="196" spans="8:68" s="318" customFormat="1" ht="12.75" customHeight="1">
      <c r="H196" s="319"/>
      <c r="I196" s="319"/>
      <c r="J196" s="319"/>
      <c r="P196" s="319"/>
      <c r="Q196" s="34"/>
      <c r="R196" s="320"/>
      <c r="S196" s="321"/>
      <c r="T196" s="322"/>
      <c r="W196" s="323"/>
      <c r="AX196" s="323"/>
      <c r="AY196" s="323"/>
      <c r="AZ196" s="323"/>
      <c r="BA196" s="323"/>
      <c r="BB196" s="323"/>
      <c r="BC196" s="323"/>
      <c r="BD196" s="323"/>
      <c r="BE196" s="323"/>
      <c r="BO196" s="324"/>
      <c r="BP196" s="324"/>
    </row>
    <row r="197" spans="8:68" s="318" customFormat="1" ht="12.75" customHeight="1">
      <c r="H197" s="319"/>
      <c r="I197" s="319"/>
      <c r="J197" s="319"/>
      <c r="P197" s="319"/>
      <c r="Q197" s="34"/>
      <c r="R197" s="320"/>
      <c r="S197" s="321"/>
      <c r="T197" s="322"/>
      <c r="W197" s="323"/>
      <c r="AX197" s="323"/>
      <c r="AY197" s="323"/>
      <c r="AZ197" s="323"/>
      <c r="BA197" s="323"/>
      <c r="BB197" s="323"/>
      <c r="BC197" s="323"/>
      <c r="BD197" s="323"/>
      <c r="BE197" s="323"/>
      <c r="BO197" s="324"/>
      <c r="BP197" s="324"/>
    </row>
    <row r="198" spans="8:68" s="318" customFormat="1" ht="12.75" customHeight="1">
      <c r="H198" s="319"/>
      <c r="I198" s="319"/>
      <c r="J198" s="319"/>
      <c r="P198" s="319"/>
      <c r="Q198" s="34"/>
      <c r="R198" s="320"/>
      <c r="S198" s="321"/>
      <c r="T198" s="322"/>
      <c r="W198" s="323"/>
      <c r="AX198" s="323"/>
      <c r="AY198" s="323"/>
      <c r="AZ198" s="323"/>
      <c r="BA198" s="323"/>
      <c r="BB198" s="323"/>
      <c r="BC198" s="323"/>
      <c r="BD198" s="323"/>
      <c r="BE198" s="323"/>
      <c r="BO198" s="324"/>
      <c r="BP198" s="324"/>
    </row>
    <row r="199" spans="8:68" s="318" customFormat="1" ht="12.75" customHeight="1">
      <c r="H199" s="319"/>
      <c r="I199" s="319"/>
      <c r="J199" s="319"/>
      <c r="P199" s="319"/>
      <c r="Q199" s="34"/>
      <c r="R199" s="320"/>
      <c r="S199" s="321"/>
      <c r="T199" s="322"/>
      <c r="W199" s="323"/>
      <c r="AX199" s="323"/>
      <c r="AY199" s="323"/>
      <c r="AZ199" s="323"/>
      <c r="BA199" s="323"/>
      <c r="BB199" s="323"/>
      <c r="BC199" s="323"/>
      <c r="BD199" s="323"/>
      <c r="BE199" s="323"/>
      <c r="BO199" s="324"/>
      <c r="BP199" s="324"/>
    </row>
    <row r="200" spans="8:68" s="318" customFormat="1" ht="12.75" customHeight="1">
      <c r="H200" s="319"/>
      <c r="I200" s="319"/>
      <c r="J200" s="319"/>
      <c r="P200" s="319"/>
      <c r="Q200" s="34"/>
      <c r="R200" s="320"/>
      <c r="S200" s="321"/>
      <c r="T200" s="322"/>
      <c r="W200" s="323"/>
      <c r="AX200" s="323"/>
      <c r="AY200" s="323"/>
      <c r="AZ200" s="323"/>
      <c r="BA200" s="323"/>
      <c r="BB200" s="323"/>
      <c r="BC200" s="323"/>
      <c r="BD200" s="323"/>
      <c r="BE200" s="323"/>
      <c r="BO200" s="324"/>
      <c r="BP200" s="324"/>
    </row>
    <row r="201" spans="8:68" s="318" customFormat="1" ht="12.75" customHeight="1">
      <c r="H201" s="319"/>
      <c r="I201" s="319"/>
      <c r="J201" s="319"/>
      <c r="P201" s="319"/>
      <c r="Q201" s="34"/>
      <c r="R201" s="320"/>
      <c r="S201" s="321"/>
      <c r="T201" s="322"/>
      <c r="W201" s="323"/>
      <c r="AX201" s="323"/>
      <c r="AY201" s="323"/>
      <c r="AZ201" s="323"/>
      <c r="BA201" s="323"/>
      <c r="BB201" s="323"/>
      <c r="BC201" s="323"/>
      <c r="BD201" s="323"/>
      <c r="BE201" s="323"/>
      <c r="BO201" s="324"/>
      <c r="BP201" s="324"/>
    </row>
    <row r="202" spans="8:68" s="318" customFormat="1" ht="12.75" customHeight="1">
      <c r="H202" s="319"/>
      <c r="I202" s="319"/>
      <c r="J202" s="319"/>
      <c r="P202" s="319"/>
      <c r="Q202" s="34"/>
      <c r="R202" s="320"/>
      <c r="S202" s="321"/>
      <c r="T202" s="322"/>
      <c r="W202" s="323"/>
      <c r="AX202" s="323"/>
      <c r="AY202" s="323"/>
      <c r="AZ202" s="323"/>
      <c r="BA202" s="323"/>
      <c r="BB202" s="323"/>
      <c r="BC202" s="323"/>
      <c r="BD202" s="323"/>
      <c r="BE202" s="323"/>
      <c r="BO202" s="324"/>
      <c r="BP202" s="324"/>
    </row>
    <row r="203" spans="8:68" s="318" customFormat="1" ht="12.75" customHeight="1">
      <c r="H203" s="319"/>
      <c r="I203" s="319"/>
      <c r="J203" s="319"/>
      <c r="P203" s="319"/>
      <c r="Q203" s="34"/>
      <c r="R203" s="320"/>
      <c r="S203" s="321"/>
      <c r="T203" s="322"/>
      <c r="W203" s="323"/>
      <c r="AX203" s="323"/>
      <c r="AY203" s="323"/>
      <c r="AZ203" s="323"/>
      <c r="BA203" s="323"/>
      <c r="BB203" s="323"/>
      <c r="BC203" s="323"/>
      <c r="BD203" s="323"/>
      <c r="BE203" s="323"/>
      <c r="BO203" s="324"/>
      <c r="BP203" s="324"/>
    </row>
    <row r="204" spans="8:68" s="318" customFormat="1" ht="12.75" customHeight="1">
      <c r="H204" s="319"/>
      <c r="I204" s="319"/>
      <c r="J204" s="319"/>
      <c r="P204" s="319"/>
      <c r="Q204" s="34"/>
      <c r="R204" s="320"/>
      <c r="S204" s="321"/>
      <c r="T204" s="322"/>
      <c r="W204" s="323"/>
      <c r="AX204" s="323"/>
      <c r="AY204" s="323"/>
      <c r="AZ204" s="323"/>
      <c r="BA204" s="323"/>
      <c r="BB204" s="323"/>
      <c r="BC204" s="323"/>
      <c r="BD204" s="323"/>
      <c r="BE204" s="323"/>
      <c r="BO204" s="324"/>
      <c r="BP204" s="324"/>
    </row>
    <row r="205" spans="8:68" s="318" customFormat="1" ht="12.75" customHeight="1">
      <c r="H205" s="319"/>
      <c r="I205" s="319"/>
      <c r="J205" s="319"/>
      <c r="P205" s="319"/>
      <c r="Q205" s="34"/>
      <c r="R205" s="320"/>
      <c r="S205" s="321"/>
      <c r="T205" s="322"/>
      <c r="W205" s="323"/>
      <c r="AX205" s="323"/>
      <c r="AY205" s="323"/>
      <c r="AZ205" s="323"/>
      <c r="BA205" s="323"/>
      <c r="BB205" s="323"/>
      <c r="BC205" s="323"/>
      <c r="BD205" s="323"/>
      <c r="BE205" s="323"/>
      <c r="BO205" s="324"/>
      <c r="BP205" s="324"/>
    </row>
    <row r="206" spans="8:68" s="318" customFormat="1" ht="12.75" customHeight="1">
      <c r="H206" s="319"/>
      <c r="I206" s="319"/>
      <c r="J206" s="319"/>
      <c r="P206" s="319"/>
      <c r="Q206" s="34"/>
      <c r="R206" s="320"/>
      <c r="S206" s="321"/>
      <c r="T206" s="322"/>
      <c r="W206" s="323"/>
      <c r="AX206" s="323"/>
      <c r="AY206" s="323"/>
      <c r="AZ206" s="323"/>
      <c r="BA206" s="323"/>
      <c r="BB206" s="323"/>
      <c r="BC206" s="323"/>
      <c r="BD206" s="323"/>
      <c r="BE206" s="323"/>
      <c r="BO206" s="324"/>
      <c r="BP206" s="324"/>
    </row>
    <row r="207" spans="8:68" s="318" customFormat="1" ht="12.75" customHeight="1">
      <c r="H207" s="319"/>
      <c r="I207" s="319"/>
      <c r="J207" s="319"/>
      <c r="P207" s="319"/>
      <c r="Q207" s="34"/>
      <c r="R207" s="320"/>
      <c r="S207" s="321"/>
      <c r="T207" s="322"/>
      <c r="W207" s="323"/>
      <c r="AX207" s="323"/>
      <c r="AY207" s="323"/>
      <c r="AZ207" s="323"/>
      <c r="BA207" s="323"/>
      <c r="BB207" s="323"/>
      <c r="BC207" s="323"/>
      <c r="BD207" s="323"/>
      <c r="BE207" s="323"/>
      <c r="BO207" s="324"/>
      <c r="BP207" s="324"/>
    </row>
    <row r="208" spans="8:68" s="318" customFormat="1" ht="12.75" customHeight="1">
      <c r="H208" s="319"/>
      <c r="I208" s="319"/>
      <c r="J208" s="319"/>
      <c r="P208" s="319"/>
      <c r="Q208" s="34"/>
      <c r="R208" s="320"/>
      <c r="S208" s="321"/>
      <c r="T208" s="322"/>
      <c r="W208" s="323"/>
      <c r="AX208" s="323"/>
      <c r="AY208" s="323"/>
      <c r="AZ208" s="323"/>
      <c r="BA208" s="323"/>
      <c r="BB208" s="323"/>
      <c r="BC208" s="323"/>
      <c r="BD208" s="323"/>
      <c r="BE208" s="323"/>
      <c r="BO208" s="324"/>
      <c r="BP208" s="324"/>
    </row>
    <row r="209" spans="8:68" s="318" customFormat="1" ht="12.75" customHeight="1">
      <c r="H209" s="319"/>
      <c r="I209" s="319"/>
      <c r="J209" s="319"/>
      <c r="P209" s="319"/>
      <c r="Q209" s="34"/>
      <c r="R209" s="320"/>
      <c r="S209" s="321"/>
      <c r="T209" s="322"/>
      <c r="W209" s="323"/>
      <c r="AX209" s="323"/>
      <c r="AY209" s="323"/>
      <c r="AZ209" s="323"/>
      <c r="BA209" s="323"/>
      <c r="BB209" s="323"/>
      <c r="BC209" s="323"/>
      <c r="BD209" s="323"/>
      <c r="BE209" s="323"/>
      <c r="BO209" s="324"/>
      <c r="BP209" s="324"/>
    </row>
    <row r="210" spans="8:68" s="318" customFormat="1" ht="12.75" customHeight="1">
      <c r="H210" s="319"/>
      <c r="I210" s="319"/>
      <c r="J210" s="319"/>
      <c r="P210" s="319"/>
      <c r="Q210" s="34"/>
      <c r="R210" s="320"/>
      <c r="S210" s="321"/>
      <c r="T210" s="322"/>
      <c r="W210" s="323"/>
      <c r="AX210" s="323"/>
      <c r="AY210" s="323"/>
      <c r="AZ210" s="323"/>
      <c r="BA210" s="323"/>
      <c r="BB210" s="323"/>
      <c r="BC210" s="323"/>
      <c r="BD210" s="323"/>
      <c r="BE210" s="323"/>
      <c r="BO210" s="324"/>
      <c r="BP210" s="324"/>
    </row>
    <row r="211" spans="8:68" s="318" customFormat="1" ht="12.75" customHeight="1">
      <c r="H211" s="319"/>
      <c r="I211" s="319"/>
      <c r="J211" s="319"/>
      <c r="P211" s="319"/>
      <c r="Q211" s="34"/>
      <c r="R211" s="320"/>
      <c r="S211" s="321"/>
      <c r="T211" s="322"/>
      <c r="W211" s="323"/>
      <c r="AX211" s="323"/>
      <c r="AY211" s="323"/>
      <c r="AZ211" s="323"/>
      <c r="BA211" s="323"/>
      <c r="BB211" s="323"/>
      <c r="BC211" s="323"/>
      <c r="BD211" s="323"/>
      <c r="BE211" s="323"/>
      <c r="BO211" s="324"/>
      <c r="BP211" s="324"/>
    </row>
    <row r="212" spans="8:68" s="318" customFormat="1" ht="12.75" customHeight="1">
      <c r="H212" s="319"/>
      <c r="I212" s="319"/>
      <c r="J212" s="319"/>
      <c r="P212" s="319"/>
      <c r="Q212" s="34"/>
      <c r="R212" s="320"/>
      <c r="S212" s="321"/>
      <c r="T212" s="322"/>
      <c r="W212" s="323"/>
      <c r="AX212" s="323"/>
      <c r="AY212" s="323"/>
      <c r="AZ212" s="323"/>
      <c r="BA212" s="323"/>
      <c r="BB212" s="323"/>
      <c r="BC212" s="323"/>
      <c r="BD212" s="323"/>
      <c r="BE212" s="323"/>
      <c r="BO212" s="324"/>
      <c r="BP212" s="324"/>
    </row>
    <row r="213" spans="8:68" s="318" customFormat="1" ht="12.75" customHeight="1">
      <c r="H213" s="319"/>
      <c r="I213" s="319"/>
      <c r="J213" s="319"/>
      <c r="P213" s="319"/>
      <c r="Q213" s="34"/>
      <c r="R213" s="320"/>
      <c r="S213" s="321"/>
      <c r="T213" s="322"/>
      <c r="W213" s="323"/>
      <c r="AX213" s="323"/>
      <c r="AY213" s="323"/>
      <c r="AZ213" s="323"/>
      <c r="BA213" s="323"/>
      <c r="BB213" s="323"/>
      <c r="BC213" s="323"/>
      <c r="BD213" s="323"/>
      <c r="BE213" s="323"/>
      <c r="BO213" s="324"/>
      <c r="BP213" s="324"/>
    </row>
    <row r="214" spans="8:68" s="318" customFormat="1" ht="12.75" customHeight="1">
      <c r="H214" s="319"/>
      <c r="I214" s="319"/>
      <c r="J214" s="319"/>
      <c r="P214" s="319"/>
      <c r="Q214" s="34"/>
      <c r="R214" s="320"/>
      <c r="S214" s="321"/>
      <c r="T214" s="322"/>
      <c r="W214" s="323"/>
      <c r="AX214" s="323"/>
      <c r="AY214" s="323"/>
      <c r="AZ214" s="323"/>
      <c r="BA214" s="323"/>
      <c r="BB214" s="323"/>
      <c r="BC214" s="323"/>
      <c r="BD214" s="323"/>
      <c r="BE214" s="323"/>
      <c r="BO214" s="324"/>
      <c r="BP214" s="324"/>
    </row>
    <row r="215" spans="8:68" s="318" customFormat="1" ht="12.75" customHeight="1">
      <c r="H215" s="319"/>
      <c r="I215" s="319"/>
      <c r="J215" s="319"/>
      <c r="P215" s="319"/>
      <c r="Q215" s="34"/>
      <c r="R215" s="320"/>
      <c r="S215" s="321"/>
      <c r="T215" s="322"/>
      <c r="W215" s="323"/>
      <c r="AX215" s="323"/>
      <c r="AY215" s="323"/>
      <c r="AZ215" s="323"/>
      <c r="BA215" s="323"/>
      <c r="BB215" s="323"/>
      <c r="BC215" s="323"/>
      <c r="BD215" s="323"/>
      <c r="BE215" s="323"/>
      <c r="BO215" s="324"/>
      <c r="BP215" s="324"/>
    </row>
    <row r="216" spans="8:68" s="318" customFormat="1" ht="12.75" customHeight="1">
      <c r="H216" s="319"/>
      <c r="I216" s="319"/>
      <c r="J216" s="319"/>
      <c r="P216" s="319"/>
      <c r="Q216" s="34"/>
      <c r="R216" s="320"/>
      <c r="S216" s="321"/>
      <c r="T216" s="322"/>
      <c r="W216" s="323"/>
      <c r="AX216" s="323"/>
      <c r="AY216" s="323"/>
      <c r="AZ216" s="323"/>
      <c r="BA216" s="323"/>
      <c r="BB216" s="323"/>
      <c r="BC216" s="323"/>
      <c r="BD216" s="323"/>
      <c r="BE216" s="323"/>
      <c r="BO216" s="324"/>
      <c r="BP216" s="324"/>
    </row>
    <row r="217" spans="8:68" s="318" customFormat="1" ht="12.75" customHeight="1">
      <c r="H217" s="319"/>
      <c r="I217" s="319"/>
      <c r="J217" s="319"/>
      <c r="P217" s="319"/>
      <c r="Q217" s="34"/>
      <c r="R217" s="320"/>
      <c r="S217" s="321"/>
      <c r="T217" s="322"/>
      <c r="W217" s="323"/>
      <c r="AX217" s="323"/>
      <c r="AY217" s="323"/>
      <c r="AZ217" s="323"/>
      <c r="BA217" s="323"/>
      <c r="BB217" s="323"/>
      <c r="BC217" s="323"/>
      <c r="BD217" s="323"/>
      <c r="BE217" s="323"/>
      <c r="BO217" s="324"/>
      <c r="BP217" s="324"/>
    </row>
    <row r="218" spans="8:68" s="318" customFormat="1" ht="12.75" customHeight="1">
      <c r="H218" s="319"/>
      <c r="I218" s="319"/>
      <c r="J218" s="319"/>
      <c r="P218" s="319"/>
      <c r="Q218" s="34"/>
      <c r="R218" s="320"/>
      <c r="S218" s="321"/>
      <c r="T218" s="322"/>
      <c r="W218" s="323"/>
      <c r="AX218" s="323"/>
      <c r="AY218" s="323"/>
      <c r="AZ218" s="323"/>
      <c r="BA218" s="323"/>
      <c r="BB218" s="323"/>
      <c r="BC218" s="323"/>
      <c r="BD218" s="323"/>
      <c r="BE218" s="323"/>
      <c r="BO218" s="324"/>
      <c r="BP218" s="324"/>
    </row>
    <row r="219" spans="8:68" s="318" customFormat="1" ht="12.75" customHeight="1">
      <c r="H219" s="319"/>
      <c r="I219" s="319"/>
      <c r="J219" s="319"/>
      <c r="P219" s="319"/>
      <c r="Q219" s="34"/>
      <c r="R219" s="320"/>
      <c r="S219" s="321"/>
      <c r="T219" s="322"/>
      <c r="W219" s="323"/>
      <c r="AX219" s="323"/>
      <c r="AY219" s="323"/>
      <c r="AZ219" s="323"/>
      <c r="BA219" s="323"/>
      <c r="BB219" s="323"/>
      <c r="BC219" s="323"/>
      <c r="BD219" s="323"/>
      <c r="BE219" s="323"/>
      <c r="BO219" s="324"/>
      <c r="BP219" s="324"/>
    </row>
    <row r="220" spans="8:68" s="318" customFormat="1" ht="12.75" customHeight="1">
      <c r="H220" s="319"/>
      <c r="I220" s="319"/>
      <c r="J220" s="319"/>
      <c r="P220" s="319"/>
      <c r="Q220" s="34"/>
      <c r="R220" s="320"/>
      <c r="S220" s="321"/>
      <c r="T220" s="322"/>
      <c r="W220" s="323"/>
      <c r="AX220" s="323"/>
      <c r="AY220" s="323"/>
      <c r="AZ220" s="323"/>
      <c r="BA220" s="323"/>
      <c r="BB220" s="323"/>
      <c r="BC220" s="323"/>
      <c r="BD220" s="323"/>
      <c r="BE220" s="323"/>
      <c r="BO220" s="324"/>
      <c r="BP220" s="324"/>
    </row>
    <row r="221" spans="8:68" s="318" customFormat="1" ht="12.75" customHeight="1">
      <c r="H221" s="319"/>
      <c r="I221" s="319"/>
      <c r="J221" s="319"/>
      <c r="P221" s="319"/>
      <c r="Q221" s="34"/>
      <c r="R221" s="320"/>
      <c r="S221" s="321"/>
      <c r="T221" s="322"/>
      <c r="W221" s="323"/>
      <c r="AX221" s="323"/>
      <c r="AY221" s="323"/>
      <c r="AZ221" s="323"/>
      <c r="BA221" s="323"/>
      <c r="BB221" s="323"/>
      <c r="BC221" s="323"/>
      <c r="BD221" s="323"/>
      <c r="BE221" s="323"/>
      <c r="BO221" s="324"/>
      <c r="BP221" s="324"/>
    </row>
    <row r="222" spans="8:68" s="318" customFormat="1" ht="12.75" customHeight="1">
      <c r="H222" s="319"/>
      <c r="I222" s="319"/>
      <c r="J222" s="319"/>
      <c r="P222" s="319"/>
      <c r="Q222" s="34"/>
      <c r="R222" s="320"/>
      <c r="S222" s="321"/>
      <c r="T222" s="322"/>
      <c r="W222" s="323"/>
      <c r="AX222" s="323"/>
      <c r="AY222" s="323"/>
      <c r="AZ222" s="323"/>
      <c r="BA222" s="323"/>
      <c r="BB222" s="323"/>
      <c r="BC222" s="323"/>
      <c r="BD222" s="323"/>
      <c r="BE222" s="323"/>
      <c r="BO222" s="324"/>
      <c r="BP222" s="324"/>
    </row>
    <row r="223" spans="8:68" s="318" customFormat="1" ht="12.75" customHeight="1">
      <c r="H223" s="319"/>
      <c r="I223" s="319"/>
      <c r="J223" s="319"/>
      <c r="P223" s="319"/>
      <c r="Q223" s="34"/>
      <c r="R223" s="320"/>
      <c r="S223" s="321"/>
      <c r="T223" s="322"/>
      <c r="W223" s="323"/>
      <c r="AX223" s="323"/>
      <c r="AY223" s="323"/>
      <c r="AZ223" s="323"/>
      <c r="BA223" s="323"/>
      <c r="BB223" s="323"/>
      <c r="BC223" s="323"/>
      <c r="BD223" s="323"/>
      <c r="BE223" s="323"/>
      <c r="BO223" s="324"/>
      <c r="BP223" s="324"/>
    </row>
    <row r="224" spans="8:68" s="318" customFormat="1" ht="12.75" customHeight="1">
      <c r="H224" s="319"/>
      <c r="I224" s="319"/>
      <c r="J224" s="319"/>
      <c r="P224" s="319"/>
      <c r="Q224" s="34"/>
      <c r="R224" s="320"/>
      <c r="S224" s="321"/>
      <c r="T224" s="322"/>
      <c r="W224" s="323"/>
      <c r="AX224" s="323"/>
      <c r="AY224" s="323"/>
      <c r="AZ224" s="323"/>
      <c r="BA224" s="323"/>
      <c r="BB224" s="323"/>
      <c r="BC224" s="323"/>
      <c r="BD224" s="323"/>
      <c r="BE224" s="323"/>
      <c r="BO224" s="324"/>
      <c r="BP224" s="324"/>
    </row>
    <row r="225" spans="8:68" s="318" customFormat="1" ht="12.75" customHeight="1">
      <c r="H225" s="319"/>
      <c r="I225" s="319"/>
      <c r="J225" s="319"/>
      <c r="P225" s="319"/>
      <c r="Q225" s="34"/>
      <c r="R225" s="320"/>
      <c r="S225" s="321"/>
      <c r="T225" s="322"/>
      <c r="W225" s="323"/>
      <c r="AX225" s="323"/>
      <c r="AY225" s="323"/>
      <c r="AZ225" s="323"/>
      <c r="BA225" s="323"/>
      <c r="BB225" s="323"/>
      <c r="BC225" s="323"/>
      <c r="BD225" s="323"/>
      <c r="BE225" s="323"/>
      <c r="BO225" s="324"/>
      <c r="BP225" s="324"/>
    </row>
    <row r="226" spans="8:68" s="318" customFormat="1" ht="12.75" customHeight="1">
      <c r="H226" s="319"/>
      <c r="I226" s="319"/>
      <c r="J226" s="319"/>
      <c r="P226" s="319"/>
      <c r="Q226" s="34"/>
      <c r="R226" s="320"/>
      <c r="S226" s="321"/>
      <c r="T226" s="322"/>
      <c r="W226" s="323"/>
      <c r="AX226" s="323"/>
      <c r="AY226" s="323"/>
      <c r="AZ226" s="323"/>
      <c r="BA226" s="323"/>
      <c r="BB226" s="323"/>
      <c r="BC226" s="323"/>
      <c r="BD226" s="323"/>
      <c r="BE226" s="323"/>
      <c r="BO226" s="324"/>
      <c r="BP226" s="324"/>
    </row>
    <row r="227" spans="8:68" s="318" customFormat="1" ht="12.75" customHeight="1">
      <c r="H227" s="319"/>
      <c r="I227" s="319"/>
      <c r="J227" s="319"/>
      <c r="P227" s="319"/>
      <c r="Q227" s="34"/>
      <c r="R227" s="320"/>
      <c r="S227" s="321"/>
      <c r="T227" s="322"/>
      <c r="W227" s="323"/>
      <c r="AX227" s="323"/>
      <c r="AY227" s="323"/>
      <c r="AZ227" s="323"/>
      <c r="BA227" s="323"/>
      <c r="BB227" s="323"/>
      <c r="BC227" s="323"/>
      <c r="BD227" s="323"/>
      <c r="BE227" s="323"/>
      <c r="BO227" s="324"/>
      <c r="BP227" s="324"/>
    </row>
    <row r="228" spans="8:68" s="318" customFormat="1" ht="12.75" customHeight="1">
      <c r="H228" s="319"/>
      <c r="I228" s="319"/>
      <c r="J228" s="319"/>
      <c r="P228" s="319"/>
      <c r="Q228" s="34"/>
      <c r="R228" s="320"/>
      <c r="S228" s="321"/>
      <c r="T228" s="322"/>
      <c r="W228" s="323"/>
      <c r="AX228" s="323"/>
      <c r="AY228" s="323"/>
      <c r="AZ228" s="323"/>
      <c r="BA228" s="323"/>
      <c r="BB228" s="323"/>
      <c r="BC228" s="323"/>
      <c r="BD228" s="323"/>
      <c r="BE228" s="323"/>
      <c r="BO228" s="324"/>
      <c r="BP228" s="324"/>
    </row>
    <row r="229" spans="8:68" s="318" customFormat="1" ht="12.75" customHeight="1">
      <c r="H229" s="319"/>
      <c r="I229" s="319"/>
      <c r="J229" s="319"/>
      <c r="P229" s="319"/>
      <c r="Q229" s="34"/>
      <c r="R229" s="320"/>
      <c r="S229" s="321"/>
      <c r="T229" s="322"/>
      <c r="W229" s="323"/>
      <c r="AX229" s="323"/>
      <c r="AY229" s="323"/>
      <c r="AZ229" s="323"/>
      <c r="BA229" s="323"/>
      <c r="BB229" s="323"/>
      <c r="BC229" s="323"/>
      <c r="BD229" s="323"/>
      <c r="BE229" s="323"/>
      <c r="BO229" s="324"/>
      <c r="BP229" s="324"/>
    </row>
    <row r="230" spans="8:68" s="318" customFormat="1" ht="12.75" customHeight="1">
      <c r="H230" s="319"/>
      <c r="I230" s="319"/>
      <c r="J230" s="319"/>
      <c r="P230" s="319"/>
      <c r="Q230" s="34"/>
      <c r="R230" s="320"/>
      <c r="S230" s="321"/>
      <c r="T230" s="322"/>
      <c r="W230" s="323"/>
      <c r="AX230" s="323"/>
      <c r="AY230" s="323"/>
      <c r="AZ230" s="323"/>
      <c r="BA230" s="323"/>
      <c r="BB230" s="323"/>
      <c r="BC230" s="323"/>
      <c r="BD230" s="323"/>
      <c r="BE230" s="323"/>
      <c r="BO230" s="324"/>
      <c r="BP230" s="324"/>
    </row>
    <row r="231" spans="8:68" s="318" customFormat="1" ht="12.75" customHeight="1">
      <c r="H231" s="319"/>
      <c r="I231" s="319"/>
      <c r="J231" s="319"/>
      <c r="P231" s="319"/>
      <c r="Q231" s="34"/>
      <c r="R231" s="320"/>
      <c r="S231" s="321"/>
      <c r="T231" s="322"/>
      <c r="W231" s="323"/>
      <c r="AX231" s="323"/>
      <c r="AY231" s="323"/>
      <c r="AZ231" s="323"/>
      <c r="BA231" s="323"/>
      <c r="BB231" s="323"/>
      <c r="BC231" s="323"/>
      <c r="BD231" s="323"/>
      <c r="BE231" s="323"/>
      <c r="BO231" s="324"/>
      <c r="BP231" s="324"/>
    </row>
    <row r="232" spans="8:68" s="318" customFormat="1" ht="12.75" customHeight="1">
      <c r="H232" s="319"/>
      <c r="I232" s="319"/>
      <c r="J232" s="319"/>
      <c r="P232" s="319"/>
      <c r="Q232" s="34"/>
      <c r="R232" s="320"/>
      <c r="S232" s="321"/>
      <c r="T232" s="322"/>
      <c r="W232" s="323"/>
      <c r="AX232" s="323"/>
      <c r="AY232" s="323"/>
      <c r="AZ232" s="323"/>
      <c r="BA232" s="323"/>
      <c r="BB232" s="323"/>
      <c r="BC232" s="323"/>
      <c r="BD232" s="323"/>
      <c r="BE232" s="323"/>
      <c r="BO232" s="324"/>
      <c r="BP232" s="324"/>
    </row>
    <row r="233" spans="8:68" s="318" customFormat="1" ht="12.75" customHeight="1">
      <c r="H233" s="319"/>
      <c r="I233" s="319"/>
      <c r="J233" s="319"/>
      <c r="P233" s="319"/>
      <c r="Q233" s="34"/>
      <c r="R233" s="320"/>
      <c r="S233" s="321"/>
      <c r="T233" s="322"/>
      <c r="W233" s="323"/>
      <c r="AX233" s="323"/>
      <c r="AY233" s="323"/>
      <c r="AZ233" s="323"/>
      <c r="BA233" s="323"/>
      <c r="BB233" s="323"/>
      <c r="BC233" s="323"/>
      <c r="BD233" s="323"/>
      <c r="BE233" s="323"/>
      <c r="BO233" s="324"/>
      <c r="BP233" s="324"/>
    </row>
    <row r="234" spans="8:68" s="318" customFormat="1" ht="12.75" customHeight="1">
      <c r="H234" s="319"/>
      <c r="I234" s="319"/>
      <c r="J234" s="319"/>
      <c r="P234" s="319"/>
      <c r="Q234" s="34"/>
      <c r="R234" s="320"/>
      <c r="S234" s="321"/>
      <c r="T234" s="322"/>
      <c r="W234" s="323"/>
      <c r="AX234" s="323"/>
      <c r="AY234" s="323"/>
      <c r="AZ234" s="323"/>
      <c r="BA234" s="323"/>
      <c r="BB234" s="323"/>
      <c r="BC234" s="323"/>
      <c r="BD234" s="323"/>
      <c r="BE234" s="323"/>
      <c r="BO234" s="324"/>
      <c r="BP234" s="324"/>
    </row>
    <row r="235" spans="8:68" s="318" customFormat="1" ht="12.75" customHeight="1">
      <c r="H235" s="319"/>
      <c r="I235" s="319"/>
      <c r="J235" s="319"/>
      <c r="P235" s="319"/>
      <c r="Q235" s="34"/>
      <c r="R235" s="320"/>
      <c r="S235" s="321"/>
      <c r="T235" s="322"/>
      <c r="W235" s="323"/>
      <c r="AX235" s="323"/>
      <c r="AY235" s="323"/>
      <c r="AZ235" s="323"/>
      <c r="BA235" s="323"/>
      <c r="BB235" s="323"/>
      <c r="BC235" s="323"/>
      <c r="BD235" s="323"/>
      <c r="BE235" s="323"/>
      <c r="BO235" s="324"/>
      <c r="BP235" s="324"/>
    </row>
    <row r="236" spans="8:68" s="318" customFormat="1" ht="12.75" customHeight="1">
      <c r="H236" s="319"/>
      <c r="I236" s="319"/>
      <c r="J236" s="319"/>
      <c r="P236" s="319"/>
      <c r="Q236" s="34"/>
      <c r="R236" s="320"/>
      <c r="S236" s="321"/>
      <c r="T236" s="322"/>
      <c r="W236" s="323"/>
      <c r="AX236" s="323"/>
      <c r="AY236" s="323"/>
      <c r="AZ236" s="323"/>
      <c r="BA236" s="323"/>
      <c r="BB236" s="323"/>
      <c r="BC236" s="323"/>
      <c r="BD236" s="323"/>
      <c r="BE236" s="323"/>
      <c r="BO236" s="324"/>
      <c r="BP236" s="324"/>
    </row>
    <row r="237" spans="8:68" s="318" customFormat="1" ht="12.75" customHeight="1">
      <c r="H237" s="319"/>
      <c r="I237" s="319"/>
      <c r="J237" s="319"/>
      <c r="P237" s="319"/>
      <c r="Q237" s="34"/>
      <c r="R237" s="320"/>
      <c r="S237" s="321"/>
      <c r="T237" s="322"/>
      <c r="W237" s="323"/>
      <c r="AX237" s="323"/>
      <c r="AY237" s="323"/>
      <c r="AZ237" s="323"/>
      <c r="BA237" s="323"/>
      <c r="BB237" s="323"/>
      <c r="BC237" s="323"/>
      <c r="BD237" s="323"/>
      <c r="BE237" s="323"/>
      <c r="BO237" s="324"/>
      <c r="BP237" s="324"/>
    </row>
    <row r="238" spans="8:68" s="318" customFormat="1" ht="12.75" customHeight="1">
      <c r="H238" s="319"/>
      <c r="I238" s="319"/>
      <c r="J238" s="319"/>
      <c r="P238" s="319"/>
      <c r="Q238" s="34"/>
      <c r="R238" s="320"/>
      <c r="S238" s="321"/>
      <c r="T238" s="322"/>
      <c r="W238" s="323"/>
      <c r="AX238" s="323"/>
      <c r="AY238" s="323"/>
      <c r="AZ238" s="323"/>
      <c r="BA238" s="323"/>
      <c r="BB238" s="323"/>
      <c r="BC238" s="323"/>
      <c r="BD238" s="323"/>
      <c r="BE238" s="323"/>
      <c r="BO238" s="324"/>
      <c r="BP238" s="324"/>
    </row>
    <row r="239" spans="8:68" s="318" customFormat="1" ht="12.75" customHeight="1">
      <c r="H239" s="319"/>
      <c r="I239" s="319"/>
      <c r="J239" s="319"/>
      <c r="P239" s="319"/>
      <c r="Q239" s="34"/>
      <c r="R239" s="320"/>
      <c r="S239" s="321"/>
      <c r="T239" s="322"/>
      <c r="W239" s="323"/>
      <c r="AX239" s="323"/>
      <c r="AY239" s="323"/>
      <c r="AZ239" s="323"/>
      <c r="BA239" s="323"/>
      <c r="BB239" s="323"/>
      <c r="BC239" s="323"/>
      <c r="BD239" s="323"/>
      <c r="BE239" s="323"/>
      <c r="BO239" s="324"/>
      <c r="BP239" s="324"/>
    </row>
    <row r="240" spans="8:68" s="318" customFormat="1" ht="12.75" customHeight="1">
      <c r="H240" s="319"/>
      <c r="I240" s="319"/>
      <c r="J240" s="319"/>
      <c r="P240" s="319"/>
      <c r="Q240" s="34"/>
      <c r="R240" s="320"/>
      <c r="S240" s="321"/>
      <c r="T240" s="322"/>
      <c r="W240" s="323"/>
      <c r="AX240" s="323"/>
      <c r="AY240" s="323"/>
      <c r="AZ240" s="323"/>
      <c r="BA240" s="323"/>
      <c r="BB240" s="323"/>
      <c r="BC240" s="323"/>
      <c r="BD240" s="323"/>
      <c r="BE240" s="323"/>
      <c r="BO240" s="324"/>
      <c r="BP240" s="324"/>
    </row>
    <row r="241" spans="8:68" s="318" customFormat="1" ht="12.75" customHeight="1">
      <c r="H241" s="319"/>
      <c r="I241" s="319"/>
      <c r="J241" s="319"/>
      <c r="P241" s="319"/>
      <c r="Q241" s="34"/>
      <c r="R241" s="320"/>
      <c r="S241" s="321"/>
      <c r="T241" s="322"/>
      <c r="W241" s="323"/>
      <c r="AX241" s="323"/>
      <c r="AY241" s="323"/>
      <c r="AZ241" s="323"/>
      <c r="BA241" s="323"/>
      <c r="BB241" s="323"/>
      <c r="BC241" s="323"/>
      <c r="BD241" s="323"/>
      <c r="BE241" s="323"/>
      <c r="BO241" s="324"/>
      <c r="BP241" s="324"/>
    </row>
    <row r="242" spans="8:68" s="318" customFormat="1" ht="12.75" customHeight="1">
      <c r="H242" s="319"/>
      <c r="I242" s="319"/>
      <c r="J242" s="319"/>
      <c r="P242" s="319"/>
      <c r="Q242" s="34"/>
      <c r="R242" s="320"/>
      <c r="S242" s="321"/>
      <c r="T242" s="322"/>
      <c r="W242" s="323"/>
      <c r="AX242" s="323"/>
      <c r="AY242" s="323"/>
      <c r="AZ242" s="323"/>
      <c r="BA242" s="323"/>
      <c r="BB242" s="323"/>
      <c r="BC242" s="323"/>
      <c r="BD242" s="323"/>
      <c r="BE242" s="323"/>
      <c r="BO242" s="324"/>
      <c r="BP242" s="324"/>
    </row>
    <row r="243" spans="8:68" s="318" customFormat="1" ht="12.75" customHeight="1">
      <c r="H243" s="319"/>
      <c r="I243" s="319"/>
      <c r="J243" s="319"/>
      <c r="P243" s="319"/>
      <c r="Q243" s="34"/>
      <c r="R243" s="320"/>
      <c r="S243" s="321"/>
      <c r="T243" s="322"/>
      <c r="W243" s="323"/>
      <c r="AX243" s="323"/>
      <c r="AY243" s="323"/>
      <c r="AZ243" s="323"/>
      <c r="BA243" s="323"/>
      <c r="BB243" s="323"/>
      <c r="BC243" s="323"/>
      <c r="BD243" s="323"/>
      <c r="BE243" s="323"/>
      <c r="BO243" s="324"/>
      <c r="BP243" s="324"/>
    </row>
    <row r="244" spans="8:68" s="318" customFormat="1" ht="12.75" customHeight="1">
      <c r="H244" s="319"/>
      <c r="I244" s="319"/>
      <c r="J244" s="319"/>
      <c r="P244" s="319"/>
      <c r="Q244" s="34"/>
      <c r="R244" s="320"/>
      <c r="S244" s="321"/>
      <c r="T244" s="322"/>
      <c r="W244" s="323"/>
      <c r="AX244" s="323"/>
      <c r="AY244" s="323"/>
      <c r="AZ244" s="323"/>
      <c r="BA244" s="323"/>
      <c r="BB244" s="323"/>
      <c r="BC244" s="323"/>
      <c r="BD244" s="323"/>
      <c r="BE244" s="323"/>
      <c r="BO244" s="324"/>
      <c r="BP244" s="324"/>
    </row>
    <row r="245" spans="8:68" s="318" customFormat="1" ht="12.75" customHeight="1">
      <c r="H245" s="319"/>
      <c r="I245" s="319"/>
      <c r="J245" s="319"/>
      <c r="P245" s="319"/>
      <c r="Q245" s="34"/>
      <c r="R245" s="320"/>
      <c r="S245" s="321"/>
      <c r="T245" s="322"/>
      <c r="W245" s="323"/>
      <c r="AX245" s="323"/>
      <c r="AY245" s="323"/>
      <c r="AZ245" s="323"/>
      <c r="BA245" s="323"/>
      <c r="BB245" s="323"/>
      <c r="BC245" s="323"/>
      <c r="BD245" s="323"/>
      <c r="BE245" s="323"/>
      <c r="BO245" s="324"/>
      <c r="BP245" s="324"/>
    </row>
    <row r="246" spans="8:68" s="318" customFormat="1" ht="12.75" customHeight="1">
      <c r="H246" s="319"/>
      <c r="I246" s="319"/>
      <c r="J246" s="319"/>
      <c r="P246" s="319"/>
      <c r="Q246" s="34"/>
      <c r="R246" s="320"/>
      <c r="S246" s="321"/>
      <c r="T246" s="322"/>
      <c r="W246" s="323"/>
      <c r="AX246" s="323"/>
      <c r="AY246" s="323"/>
      <c r="AZ246" s="323"/>
      <c r="BA246" s="323"/>
      <c r="BB246" s="323"/>
      <c r="BC246" s="323"/>
      <c r="BD246" s="323"/>
      <c r="BE246" s="323"/>
      <c r="BO246" s="324"/>
      <c r="BP246" s="324"/>
    </row>
    <row r="247" spans="8:68" s="318" customFormat="1" ht="12.75" customHeight="1">
      <c r="H247" s="319"/>
      <c r="I247" s="319"/>
      <c r="J247" s="319"/>
      <c r="P247" s="319"/>
      <c r="Q247" s="34"/>
      <c r="R247" s="320"/>
      <c r="S247" s="321"/>
      <c r="T247" s="322"/>
      <c r="W247" s="323"/>
      <c r="AX247" s="323"/>
      <c r="AY247" s="323"/>
      <c r="AZ247" s="323"/>
      <c r="BA247" s="323"/>
      <c r="BB247" s="323"/>
      <c r="BC247" s="323"/>
      <c r="BD247" s="323"/>
      <c r="BE247" s="323"/>
      <c r="BO247" s="324"/>
      <c r="BP247" s="324"/>
    </row>
    <row r="248" spans="8:68" s="318" customFormat="1" ht="12.75" customHeight="1">
      <c r="H248" s="319"/>
      <c r="I248" s="319"/>
      <c r="J248" s="319"/>
      <c r="P248" s="319"/>
      <c r="Q248" s="34"/>
      <c r="R248" s="320"/>
      <c r="S248" s="321"/>
      <c r="T248" s="322"/>
      <c r="W248" s="323"/>
      <c r="AX248" s="323"/>
      <c r="AY248" s="323"/>
      <c r="AZ248" s="323"/>
      <c r="BA248" s="323"/>
      <c r="BB248" s="323"/>
      <c r="BC248" s="323"/>
      <c r="BD248" s="323"/>
      <c r="BE248" s="323"/>
      <c r="BO248" s="324"/>
      <c r="BP248" s="324"/>
    </row>
    <row r="249" spans="8:68" s="318" customFormat="1" ht="12.75" customHeight="1">
      <c r="H249" s="319"/>
      <c r="I249" s="319"/>
      <c r="J249" s="319"/>
      <c r="P249" s="319"/>
      <c r="Q249" s="34"/>
      <c r="R249" s="320"/>
      <c r="S249" s="321"/>
      <c r="T249" s="322"/>
      <c r="W249" s="323"/>
      <c r="AX249" s="323"/>
      <c r="AY249" s="323"/>
      <c r="AZ249" s="323"/>
      <c r="BA249" s="323"/>
      <c r="BB249" s="323"/>
      <c r="BC249" s="323"/>
      <c r="BD249" s="323"/>
      <c r="BE249" s="323"/>
      <c r="BO249" s="324"/>
      <c r="BP249" s="324"/>
    </row>
    <row r="250" spans="8:68" s="318" customFormat="1" ht="12.75" customHeight="1">
      <c r="H250" s="319"/>
      <c r="I250" s="319"/>
      <c r="J250" s="319"/>
      <c r="P250" s="319"/>
      <c r="Q250" s="34"/>
      <c r="R250" s="320"/>
      <c r="S250" s="321"/>
      <c r="T250" s="322"/>
      <c r="W250" s="323"/>
      <c r="AX250" s="323"/>
      <c r="AY250" s="323"/>
      <c r="AZ250" s="323"/>
      <c r="BA250" s="323"/>
      <c r="BB250" s="323"/>
      <c r="BC250" s="323"/>
      <c r="BD250" s="323"/>
      <c r="BE250" s="323"/>
      <c r="BO250" s="324"/>
      <c r="BP250" s="324"/>
    </row>
    <row r="251" spans="8:68" s="318" customFormat="1" ht="12.75" customHeight="1">
      <c r="H251" s="319"/>
      <c r="I251" s="319"/>
      <c r="J251" s="319"/>
      <c r="P251" s="319"/>
      <c r="Q251" s="34"/>
      <c r="R251" s="320"/>
      <c r="S251" s="321"/>
      <c r="T251" s="322"/>
      <c r="W251" s="323"/>
      <c r="AX251" s="323"/>
      <c r="AY251" s="323"/>
      <c r="AZ251" s="323"/>
      <c r="BA251" s="323"/>
      <c r="BB251" s="323"/>
      <c r="BC251" s="323"/>
      <c r="BD251" s="323"/>
      <c r="BE251" s="323"/>
      <c r="BO251" s="324"/>
      <c r="BP251" s="324"/>
    </row>
    <row r="252" spans="8:68" s="318" customFormat="1" ht="12.75" customHeight="1">
      <c r="H252" s="319"/>
      <c r="I252" s="319"/>
      <c r="J252" s="319"/>
      <c r="P252" s="319"/>
      <c r="Q252" s="34"/>
      <c r="R252" s="320"/>
      <c r="S252" s="321"/>
      <c r="T252" s="322"/>
      <c r="W252" s="323"/>
      <c r="AX252" s="323"/>
      <c r="AY252" s="323"/>
      <c r="AZ252" s="323"/>
      <c r="BA252" s="323"/>
      <c r="BB252" s="323"/>
      <c r="BC252" s="323"/>
      <c r="BD252" s="323"/>
      <c r="BE252" s="323"/>
      <c r="BO252" s="324"/>
      <c r="BP252" s="324"/>
    </row>
    <row r="253" spans="8:68" s="318" customFormat="1" ht="12.75" customHeight="1">
      <c r="H253" s="319"/>
      <c r="I253" s="319"/>
      <c r="J253" s="319"/>
      <c r="P253" s="319"/>
      <c r="Q253" s="34"/>
      <c r="R253" s="320"/>
      <c r="S253" s="321"/>
      <c r="T253" s="322"/>
      <c r="W253" s="323"/>
      <c r="AX253" s="323"/>
      <c r="AY253" s="323"/>
      <c r="AZ253" s="323"/>
      <c r="BA253" s="323"/>
      <c r="BB253" s="323"/>
      <c r="BC253" s="323"/>
      <c r="BD253" s="323"/>
      <c r="BE253" s="323"/>
      <c r="BO253" s="324"/>
      <c r="BP253" s="324"/>
    </row>
    <row r="254" spans="8:68" s="318" customFormat="1" ht="12.75" customHeight="1">
      <c r="H254" s="319"/>
      <c r="I254" s="319"/>
      <c r="J254" s="319"/>
      <c r="P254" s="319"/>
      <c r="Q254" s="34"/>
      <c r="R254" s="320"/>
      <c r="S254" s="321"/>
      <c r="T254" s="322"/>
      <c r="W254" s="323"/>
      <c r="AX254" s="323"/>
      <c r="AY254" s="323"/>
      <c r="AZ254" s="323"/>
      <c r="BA254" s="323"/>
      <c r="BB254" s="323"/>
      <c r="BC254" s="323"/>
      <c r="BD254" s="323"/>
      <c r="BE254" s="323"/>
      <c r="BO254" s="324"/>
      <c r="BP254" s="324"/>
    </row>
    <row r="255" spans="8:68" s="318" customFormat="1" ht="12.75" customHeight="1">
      <c r="H255" s="319"/>
      <c r="I255" s="319"/>
      <c r="J255" s="319"/>
      <c r="P255" s="319"/>
      <c r="Q255" s="34"/>
      <c r="R255" s="320"/>
      <c r="S255" s="321"/>
      <c r="T255" s="322"/>
      <c r="W255" s="323"/>
      <c r="AX255" s="323"/>
      <c r="AY255" s="323"/>
      <c r="AZ255" s="323"/>
      <c r="BA255" s="323"/>
      <c r="BB255" s="323"/>
      <c r="BC255" s="323"/>
      <c r="BD255" s="323"/>
      <c r="BE255" s="323"/>
      <c r="BO255" s="324"/>
      <c r="BP255" s="324"/>
    </row>
    <row r="256" spans="8:68" s="318" customFormat="1" ht="12.75" customHeight="1">
      <c r="H256" s="319"/>
      <c r="I256" s="319"/>
      <c r="J256" s="319"/>
      <c r="P256" s="319"/>
      <c r="Q256" s="34"/>
      <c r="R256" s="320"/>
      <c r="S256" s="321"/>
      <c r="T256" s="322"/>
      <c r="W256" s="323"/>
      <c r="AX256" s="323"/>
      <c r="AY256" s="323"/>
      <c r="AZ256" s="323"/>
      <c r="BA256" s="323"/>
      <c r="BB256" s="323"/>
      <c r="BC256" s="323"/>
      <c r="BD256" s="323"/>
      <c r="BE256" s="323"/>
      <c r="BO256" s="324"/>
      <c r="BP256" s="324"/>
    </row>
    <row r="257" spans="8:68" s="318" customFormat="1" ht="12.75" customHeight="1">
      <c r="H257" s="319"/>
      <c r="I257" s="319"/>
      <c r="J257" s="319"/>
      <c r="P257" s="319"/>
      <c r="Q257" s="34"/>
      <c r="R257" s="320"/>
      <c r="S257" s="321"/>
      <c r="T257" s="322"/>
      <c r="W257" s="323"/>
      <c r="AX257" s="323"/>
      <c r="AY257" s="323"/>
      <c r="AZ257" s="323"/>
      <c r="BA257" s="323"/>
      <c r="BB257" s="323"/>
      <c r="BC257" s="323"/>
      <c r="BD257" s="323"/>
      <c r="BE257" s="323"/>
      <c r="BO257" s="324"/>
      <c r="BP257" s="324"/>
    </row>
    <row r="258" spans="8:68" s="318" customFormat="1" ht="12.75" customHeight="1">
      <c r="H258" s="319"/>
      <c r="I258" s="319"/>
      <c r="J258" s="319"/>
      <c r="P258" s="319"/>
      <c r="Q258" s="34"/>
      <c r="R258" s="320"/>
      <c r="S258" s="321"/>
      <c r="T258" s="322"/>
      <c r="W258" s="323"/>
      <c r="AX258" s="323"/>
      <c r="AY258" s="323"/>
      <c r="AZ258" s="323"/>
      <c r="BA258" s="323"/>
      <c r="BB258" s="323"/>
      <c r="BC258" s="323"/>
      <c r="BD258" s="323"/>
      <c r="BE258" s="323"/>
      <c r="BO258" s="324"/>
      <c r="BP258" s="324"/>
    </row>
    <row r="259" spans="8:68" s="318" customFormat="1" ht="12.75" customHeight="1">
      <c r="H259" s="319"/>
      <c r="I259" s="319"/>
      <c r="J259" s="319"/>
      <c r="P259" s="319"/>
      <c r="Q259" s="34"/>
      <c r="R259" s="320"/>
      <c r="S259" s="321"/>
      <c r="T259" s="322"/>
      <c r="W259" s="323"/>
      <c r="AX259" s="323"/>
      <c r="AY259" s="323"/>
      <c r="AZ259" s="323"/>
      <c r="BA259" s="323"/>
      <c r="BB259" s="323"/>
      <c r="BC259" s="323"/>
      <c r="BD259" s="323"/>
      <c r="BE259" s="323"/>
      <c r="BO259" s="324"/>
      <c r="BP259" s="324"/>
    </row>
    <row r="260" spans="8:68" s="318" customFormat="1" ht="12.75" customHeight="1">
      <c r="H260" s="319"/>
      <c r="I260" s="319"/>
      <c r="J260" s="319"/>
      <c r="P260" s="319"/>
      <c r="Q260" s="34"/>
      <c r="R260" s="320"/>
      <c r="S260" s="321"/>
      <c r="T260" s="322"/>
      <c r="W260" s="323"/>
      <c r="AX260" s="323"/>
      <c r="AY260" s="323"/>
      <c r="AZ260" s="323"/>
      <c r="BA260" s="323"/>
      <c r="BB260" s="323"/>
      <c r="BC260" s="323"/>
      <c r="BD260" s="323"/>
      <c r="BE260" s="323"/>
      <c r="BO260" s="324"/>
      <c r="BP260" s="324"/>
    </row>
    <row r="261" spans="8:68" s="318" customFormat="1" ht="12.75" customHeight="1">
      <c r="H261" s="319"/>
      <c r="I261" s="319"/>
      <c r="J261" s="319"/>
      <c r="P261" s="319"/>
      <c r="Q261" s="34"/>
      <c r="R261" s="320"/>
      <c r="S261" s="321"/>
      <c r="T261" s="322"/>
      <c r="W261" s="323"/>
      <c r="AX261" s="323"/>
      <c r="AY261" s="323"/>
      <c r="AZ261" s="323"/>
      <c r="BA261" s="323"/>
      <c r="BB261" s="323"/>
      <c r="BC261" s="323"/>
      <c r="BD261" s="323"/>
      <c r="BE261" s="323"/>
      <c r="BO261" s="324"/>
      <c r="BP261" s="324"/>
    </row>
    <row r="262" spans="8:68" s="318" customFormat="1" ht="12.75" customHeight="1">
      <c r="H262" s="319"/>
      <c r="I262" s="319"/>
      <c r="J262" s="319"/>
      <c r="P262" s="319"/>
      <c r="Q262" s="34"/>
      <c r="R262" s="320"/>
      <c r="S262" s="321"/>
      <c r="T262" s="322"/>
      <c r="W262" s="323"/>
      <c r="AX262" s="323"/>
      <c r="AY262" s="323"/>
      <c r="AZ262" s="323"/>
      <c r="BA262" s="323"/>
      <c r="BB262" s="323"/>
      <c r="BC262" s="323"/>
      <c r="BD262" s="323"/>
      <c r="BE262" s="323"/>
      <c r="BO262" s="324"/>
      <c r="BP262" s="324"/>
    </row>
    <row r="263" spans="8:68" s="318" customFormat="1" ht="12.75" customHeight="1">
      <c r="H263" s="319"/>
      <c r="I263" s="319"/>
      <c r="J263" s="319"/>
      <c r="P263" s="319"/>
      <c r="Q263" s="34"/>
      <c r="R263" s="320"/>
      <c r="S263" s="321"/>
      <c r="T263" s="322"/>
      <c r="W263" s="323"/>
      <c r="AX263" s="323"/>
      <c r="AY263" s="323"/>
      <c r="AZ263" s="323"/>
      <c r="BA263" s="323"/>
      <c r="BB263" s="323"/>
      <c r="BC263" s="323"/>
      <c r="BD263" s="323"/>
      <c r="BE263" s="323"/>
      <c r="BO263" s="324"/>
      <c r="BP263" s="324"/>
    </row>
    <row r="264" spans="8:68" s="318" customFormat="1" ht="12.75" customHeight="1">
      <c r="H264" s="319"/>
      <c r="I264" s="319"/>
      <c r="J264" s="319"/>
      <c r="P264" s="319"/>
      <c r="Q264" s="34"/>
      <c r="R264" s="320"/>
      <c r="S264" s="321"/>
      <c r="T264" s="322"/>
      <c r="W264" s="323"/>
      <c r="AX264" s="323"/>
      <c r="AY264" s="323"/>
      <c r="AZ264" s="323"/>
      <c r="BA264" s="323"/>
      <c r="BB264" s="323"/>
      <c r="BC264" s="323"/>
      <c r="BD264" s="323"/>
      <c r="BE264" s="323"/>
      <c r="BO264" s="324"/>
      <c r="BP264" s="324"/>
    </row>
    <row r="265" spans="8:68" s="318" customFormat="1" ht="12.75" customHeight="1">
      <c r="H265" s="319"/>
      <c r="I265" s="319"/>
      <c r="J265" s="319"/>
      <c r="P265" s="319"/>
      <c r="Q265" s="34"/>
      <c r="R265" s="320"/>
      <c r="S265" s="321"/>
      <c r="T265" s="322"/>
      <c r="W265" s="323"/>
      <c r="AX265" s="323"/>
      <c r="AY265" s="323"/>
      <c r="AZ265" s="323"/>
      <c r="BA265" s="323"/>
      <c r="BB265" s="323"/>
      <c r="BC265" s="323"/>
      <c r="BD265" s="323"/>
      <c r="BE265" s="323"/>
      <c r="BO265" s="324"/>
      <c r="BP265" s="324"/>
    </row>
    <row r="266" spans="8:68" s="318" customFormat="1" ht="12.75" customHeight="1">
      <c r="H266" s="319"/>
      <c r="I266" s="319"/>
      <c r="J266" s="319"/>
      <c r="P266" s="319"/>
      <c r="Q266" s="34"/>
      <c r="R266" s="320"/>
      <c r="S266" s="321"/>
      <c r="T266" s="322"/>
      <c r="W266" s="323"/>
      <c r="AX266" s="323"/>
      <c r="AY266" s="323"/>
      <c r="AZ266" s="323"/>
      <c r="BA266" s="323"/>
      <c r="BB266" s="323"/>
      <c r="BC266" s="323"/>
      <c r="BD266" s="323"/>
      <c r="BE266" s="323"/>
      <c r="BO266" s="324"/>
      <c r="BP266" s="324"/>
    </row>
    <row r="267" spans="8:68" s="318" customFormat="1" ht="12.75" customHeight="1">
      <c r="H267" s="319"/>
      <c r="I267" s="319"/>
      <c r="J267" s="319"/>
      <c r="P267" s="319"/>
      <c r="Q267" s="34"/>
      <c r="R267" s="320"/>
      <c r="S267" s="321"/>
      <c r="T267" s="322"/>
      <c r="W267" s="323"/>
      <c r="AX267" s="323"/>
      <c r="AY267" s="323"/>
      <c r="AZ267" s="323"/>
      <c r="BA267" s="323"/>
      <c r="BB267" s="323"/>
      <c r="BC267" s="323"/>
      <c r="BD267" s="323"/>
      <c r="BE267" s="323"/>
      <c r="BO267" s="324"/>
      <c r="BP267" s="324"/>
    </row>
    <row r="268" spans="8:68" s="318" customFormat="1" ht="12.75" customHeight="1">
      <c r="H268" s="319"/>
      <c r="I268" s="319"/>
      <c r="J268" s="319"/>
      <c r="P268" s="319"/>
      <c r="Q268" s="34"/>
      <c r="R268" s="320"/>
      <c r="S268" s="321"/>
      <c r="T268" s="322"/>
      <c r="W268" s="323"/>
      <c r="AX268" s="323"/>
      <c r="AY268" s="323"/>
      <c r="AZ268" s="323"/>
      <c r="BA268" s="323"/>
      <c r="BB268" s="323"/>
      <c r="BC268" s="323"/>
      <c r="BD268" s="323"/>
      <c r="BE268" s="323"/>
      <c r="BO268" s="324"/>
      <c r="BP268" s="324"/>
    </row>
    <row r="269" spans="8:68" s="318" customFormat="1" ht="12.75" customHeight="1">
      <c r="H269" s="319"/>
      <c r="I269" s="319"/>
      <c r="J269" s="319"/>
      <c r="P269" s="319"/>
      <c r="Q269" s="34"/>
      <c r="R269" s="320"/>
      <c r="S269" s="321"/>
      <c r="T269" s="322"/>
      <c r="W269" s="323"/>
      <c r="AX269" s="323"/>
      <c r="AY269" s="323"/>
      <c r="AZ269" s="323"/>
      <c r="BA269" s="323"/>
      <c r="BB269" s="323"/>
      <c r="BC269" s="323"/>
      <c r="BD269" s="323"/>
      <c r="BE269" s="323"/>
      <c r="BO269" s="324"/>
      <c r="BP269" s="324"/>
    </row>
    <row r="270" spans="8:68" s="318" customFormat="1" ht="12.75" customHeight="1">
      <c r="H270" s="319"/>
      <c r="I270" s="319"/>
      <c r="J270" s="319"/>
      <c r="P270" s="319"/>
      <c r="Q270" s="34"/>
      <c r="R270" s="320"/>
      <c r="S270" s="321"/>
      <c r="T270" s="322"/>
      <c r="W270" s="323"/>
      <c r="AX270" s="323"/>
      <c r="AY270" s="323"/>
      <c r="AZ270" s="323"/>
      <c r="BA270" s="323"/>
      <c r="BB270" s="323"/>
      <c r="BC270" s="323"/>
      <c r="BD270" s="323"/>
      <c r="BE270" s="323"/>
      <c r="BO270" s="324"/>
      <c r="BP270" s="324"/>
    </row>
    <row r="271" spans="8:68" s="318" customFormat="1" ht="12.75" customHeight="1">
      <c r="H271" s="319"/>
      <c r="I271" s="319"/>
      <c r="J271" s="319"/>
      <c r="P271" s="319"/>
      <c r="Q271" s="34"/>
      <c r="R271" s="320"/>
      <c r="S271" s="321"/>
      <c r="T271" s="322"/>
      <c r="W271" s="323"/>
      <c r="AX271" s="323"/>
      <c r="AY271" s="323"/>
      <c r="AZ271" s="323"/>
      <c r="BA271" s="323"/>
      <c r="BB271" s="323"/>
      <c r="BC271" s="323"/>
      <c r="BD271" s="323"/>
      <c r="BE271" s="323"/>
      <c r="BO271" s="324"/>
      <c r="BP271" s="324"/>
    </row>
    <row r="272" spans="8:68" s="318" customFormat="1" ht="12.75" customHeight="1">
      <c r="H272" s="319"/>
      <c r="I272" s="319"/>
      <c r="J272" s="319"/>
      <c r="P272" s="319"/>
      <c r="Q272" s="34"/>
      <c r="R272" s="320"/>
      <c r="S272" s="321"/>
      <c r="T272" s="322"/>
      <c r="W272" s="323"/>
      <c r="AX272" s="323"/>
      <c r="AY272" s="323"/>
      <c r="AZ272" s="323"/>
      <c r="BA272" s="323"/>
      <c r="BB272" s="323"/>
      <c r="BC272" s="323"/>
      <c r="BD272" s="323"/>
      <c r="BE272" s="323"/>
      <c r="BO272" s="324"/>
      <c r="BP272" s="324"/>
    </row>
    <row r="273" spans="8:68" s="318" customFormat="1" ht="12.75" customHeight="1">
      <c r="H273" s="319"/>
      <c r="I273" s="319"/>
      <c r="J273" s="319"/>
      <c r="P273" s="319"/>
      <c r="Q273" s="34"/>
      <c r="R273" s="320"/>
      <c r="S273" s="321"/>
      <c r="T273" s="322"/>
      <c r="W273" s="323"/>
      <c r="AX273" s="323"/>
      <c r="AY273" s="323"/>
      <c r="AZ273" s="323"/>
      <c r="BA273" s="323"/>
      <c r="BB273" s="323"/>
      <c r="BC273" s="323"/>
      <c r="BD273" s="323"/>
      <c r="BE273" s="323"/>
      <c r="BO273" s="324"/>
      <c r="BP273" s="324"/>
    </row>
    <row r="274" spans="8:68" s="318" customFormat="1" ht="12.75" customHeight="1">
      <c r="H274" s="319"/>
      <c r="I274" s="319"/>
      <c r="J274" s="319"/>
      <c r="P274" s="319"/>
      <c r="Q274" s="34"/>
      <c r="R274" s="320"/>
      <c r="S274" s="321"/>
      <c r="T274" s="322"/>
      <c r="W274" s="323"/>
      <c r="AX274" s="323"/>
      <c r="AY274" s="323"/>
      <c r="AZ274" s="323"/>
      <c r="BA274" s="323"/>
      <c r="BB274" s="323"/>
      <c r="BC274" s="323"/>
      <c r="BD274" s="323"/>
      <c r="BE274" s="323"/>
      <c r="BO274" s="324"/>
      <c r="BP274" s="324"/>
    </row>
    <row r="275" spans="8:68" s="318" customFormat="1" ht="12.75" customHeight="1">
      <c r="H275" s="319"/>
      <c r="I275" s="319"/>
      <c r="J275" s="319"/>
      <c r="P275" s="319"/>
      <c r="Q275" s="34"/>
      <c r="R275" s="320"/>
      <c r="S275" s="321"/>
      <c r="T275" s="322"/>
      <c r="W275" s="323"/>
      <c r="AX275" s="323"/>
      <c r="AY275" s="323"/>
      <c r="AZ275" s="323"/>
      <c r="BA275" s="323"/>
      <c r="BB275" s="323"/>
      <c r="BC275" s="323"/>
      <c r="BD275" s="323"/>
      <c r="BE275" s="323"/>
      <c r="BO275" s="324"/>
      <c r="BP275" s="324"/>
    </row>
    <row r="276" spans="8:68" s="318" customFormat="1" ht="12.75" customHeight="1">
      <c r="H276" s="319"/>
      <c r="I276" s="319"/>
      <c r="J276" s="319"/>
      <c r="P276" s="319"/>
      <c r="Q276" s="34"/>
      <c r="R276" s="320"/>
      <c r="S276" s="321"/>
      <c r="T276" s="322"/>
      <c r="W276" s="323"/>
      <c r="AX276" s="323"/>
      <c r="AY276" s="323"/>
      <c r="AZ276" s="323"/>
      <c r="BA276" s="323"/>
      <c r="BB276" s="323"/>
      <c r="BC276" s="323"/>
      <c r="BD276" s="323"/>
      <c r="BE276" s="323"/>
      <c r="BO276" s="324"/>
      <c r="BP276" s="324"/>
    </row>
    <row r="277" spans="8:68" s="318" customFormat="1" ht="12.75" customHeight="1">
      <c r="H277" s="319"/>
      <c r="I277" s="319"/>
      <c r="J277" s="319"/>
      <c r="P277" s="319"/>
      <c r="Q277" s="34"/>
      <c r="R277" s="320"/>
      <c r="S277" s="321"/>
      <c r="T277" s="322"/>
      <c r="W277" s="323"/>
      <c r="AX277" s="323"/>
      <c r="AY277" s="323"/>
      <c r="AZ277" s="323"/>
      <c r="BA277" s="323"/>
      <c r="BB277" s="323"/>
      <c r="BC277" s="323"/>
      <c r="BD277" s="323"/>
      <c r="BE277" s="323"/>
      <c r="BO277" s="324"/>
      <c r="BP277" s="324"/>
    </row>
    <row r="278" spans="8:68" s="318" customFormat="1" ht="12.75" customHeight="1">
      <c r="H278" s="319"/>
      <c r="I278" s="319"/>
      <c r="J278" s="319"/>
      <c r="P278" s="319"/>
      <c r="Q278" s="34"/>
      <c r="R278" s="320"/>
      <c r="S278" s="321"/>
      <c r="T278" s="322"/>
      <c r="W278" s="323"/>
      <c r="AX278" s="323"/>
      <c r="AY278" s="323"/>
      <c r="AZ278" s="323"/>
      <c r="BA278" s="323"/>
      <c r="BB278" s="323"/>
      <c r="BC278" s="323"/>
      <c r="BD278" s="323"/>
      <c r="BE278" s="323"/>
      <c r="BO278" s="324"/>
      <c r="BP278" s="324"/>
    </row>
    <row r="279" spans="8:68" s="318" customFormat="1" ht="12.75" customHeight="1">
      <c r="H279" s="319"/>
      <c r="I279" s="319"/>
      <c r="J279" s="319"/>
      <c r="P279" s="319"/>
      <c r="Q279" s="34"/>
      <c r="R279" s="320"/>
      <c r="S279" s="321"/>
      <c r="T279" s="322"/>
      <c r="W279" s="323"/>
      <c r="AX279" s="323"/>
      <c r="AY279" s="323"/>
      <c r="AZ279" s="323"/>
      <c r="BA279" s="323"/>
      <c r="BB279" s="323"/>
      <c r="BC279" s="323"/>
      <c r="BD279" s="323"/>
      <c r="BE279" s="323"/>
      <c r="BO279" s="324"/>
      <c r="BP279" s="324"/>
    </row>
    <row r="280" spans="8:68" s="318" customFormat="1" ht="12.75" customHeight="1">
      <c r="H280" s="319"/>
      <c r="I280" s="319"/>
      <c r="J280" s="319"/>
      <c r="P280" s="319"/>
      <c r="Q280" s="34"/>
      <c r="R280" s="320"/>
      <c r="S280" s="321"/>
      <c r="T280" s="322"/>
      <c r="W280" s="323"/>
      <c r="AX280" s="323"/>
      <c r="AY280" s="323"/>
      <c r="AZ280" s="323"/>
      <c r="BA280" s="323"/>
      <c r="BB280" s="323"/>
      <c r="BC280" s="323"/>
      <c r="BD280" s="323"/>
      <c r="BE280" s="323"/>
      <c r="BO280" s="324"/>
      <c r="BP280" s="324"/>
    </row>
    <row r="281" spans="8:68" s="318" customFormat="1" ht="12.75" customHeight="1">
      <c r="H281" s="319"/>
      <c r="I281" s="319"/>
      <c r="J281" s="319"/>
      <c r="P281" s="319"/>
      <c r="Q281" s="34"/>
      <c r="R281" s="320"/>
      <c r="S281" s="321"/>
      <c r="T281" s="322"/>
      <c r="W281" s="323"/>
      <c r="AX281" s="323"/>
      <c r="AY281" s="323"/>
      <c r="AZ281" s="323"/>
      <c r="BA281" s="323"/>
      <c r="BB281" s="323"/>
      <c r="BC281" s="323"/>
      <c r="BD281" s="323"/>
      <c r="BE281" s="323"/>
      <c r="BO281" s="324"/>
      <c r="BP281" s="324"/>
    </row>
    <row r="282" spans="8:68" s="318" customFormat="1" ht="12.75" customHeight="1">
      <c r="H282" s="319"/>
      <c r="I282" s="319"/>
      <c r="J282" s="319"/>
      <c r="P282" s="319"/>
      <c r="Q282" s="34"/>
      <c r="R282" s="320"/>
      <c r="S282" s="321"/>
      <c r="T282" s="322"/>
      <c r="W282" s="323"/>
      <c r="AX282" s="323"/>
      <c r="AY282" s="323"/>
      <c r="AZ282" s="323"/>
      <c r="BA282" s="323"/>
      <c r="BB282" s="323"/>
      <c r="BC282" s="323"/>
      <c r="BD282" s="323"/>
      <c r="BE282" s="323"/>
      <c r="BO282" s="324"/>
      <c r="BP282" s="324"/>
    </row>
    <row r="283" spans="8:68" s="318" customFormat="1" ht="12.75" customHeight="1">
      <c r="H283" s="319"/>
      <c r="I283" s="319"/>
      <c r="J283" s="319"/>
      <c r="P283" s="319"/>
      <c r="Q283" s="34"/>
      <c r="R283" s="320"/>
      <c r="S283" s="321"/>
      <c r="T283" s="322"/>
      <c r="W283" s="323"/>
      <c r="AX283" s="323"/>
      <c r="AY283" s="323"/>
      <c r="AZ283" s="323"/>
      <c r="BA283" s="323"/>
      <c r="BB283" s="323"/>
      <c r="BC283" s="323"/>
      <c r="BD283" s="323"/>
      <c r="BE283" s="323"/>
      <c r="BO283" s="324"/>
      <c r="BP283" s="324"/>
    </row>
    <row r="284" spans="8:68" s="318" customFormat="1" ht="12.75" customHeight="1">
      <c r="H284" s="319"/>
      <c r="I284" s="319"/>
      <c r="J284" s="319"/>
      <c r="P284" s="319"/>
      <c r="Q284" s="34"/>
      <c r="R284" s="320"/>
      <c r="S284" s="321"/>
      <c r="T284" s="322"/>
      <c r="W284" s="323"/>
      <c r="AX284" s="323"/>
      <c r="AY284" s="323"/>
      <c r="AZ284" s="323"/>
      <c r="BA284" s="323"/>
      <c r="BB284" s="323"/>
      <c r="BC284" s="323"/>
      <c r="BD284" s="323"/>
      <c r="BE284" s="323"/>
      <c r="BO284" s="324"/>
      <c r="BP284" s="324"/>
    </row>
    <row r="285" spans="8:68" s="318" customFormat="1" ht="12.75" customHeight="1">
      <c r="H285" s="319"/>
      <c r="I285" s="319"/>
      <c r="J285" s="319"/>
      <c r="P285" s="319"/>
      <c r="Q285" s="34"/>
      <c r="R285" s="320"/>
      <c r="S285" s="321"/>
      <c r="T285" s="322"/>
      <c r="W285" s="323"/>
      <c r="AX285" s="323"/>
      <c r="AY285" s="323"/>
      <c r="AZ285" s="323"/>
      <c r="BA285" s="323"/>
      <c r="BB285" s="323"/>
      <c r="BC285" s="323"/>
      <c r="BD285" s="323"/>
      <c r="BE285" s="323"/>
      <c r="BO285" s="324"/>
      <c r="BP285" s="324"/>
    </row>
    <row r="286" spans="8:68" s="318" customFormat="1" ht="12.75" customHeight="1">
      <c r="H286" s="319"/>
      <c r="I286" s="319"/>
      <c r="J286" s="319"/>
      <c r="P286" s="319"/>
      <c r="Q286" s="34"/>
      <c r="R286" s="320"/>
      <c r="S286" s="321"/>
      <c r="T286" s="322"/>
      <c r="W286" s="323"/>
      <c r="AX286" s="323"/>
      <c r="AY286" s="323"/>
      <c r="AZ286" s="323"/>
      <c r="BA286" s="323"/>
      <c r="BB286" s="323"/>
      <c r="BC286" s="323"/>
      <c r="BD286" s="323"/>
      <c r="BE286" s="323"/>
      <c r="BO286" s="324"/>
      <c r="BP286" s="324"/>
    </row>
    <row r="287" spans="8:68" s="318" customFormat="1" ht="12.75" customHeight="1">
      <c r="H287" s="319"/>
      <c r="I287" s="319"/>
      <c r="J287" s="319"/>
      <c r="P287" s="319"/>
      <c r="Q287" s="34"/>
      <c r="R287" s="320"/>
      <c r="S287" s="321"/>
      <c r="T287" s="322"/>
      <c r="W287" s="323"/>
      <c r="AX287" s="323"/>
      <c r="AY287" s="323"/>
      <c r="AZ287" s="323"/>
      <c r="BA287" s="323"/>
      <c r="BB287" s="323"/>
      <c r="BC287" s="323"/>
      <c r="BD287" s="323"/>
      <c r="BE287" s="323"/>
      <c r="BO287" s="324"/>
      <c r="BP287" s="324"/>
    </row>
    <row r="288" spans="8:68" s="318" customFormat="1" ht="12.75" customHeight="1">
      <c r="H288" s="319"/>
      <c r="I288" s="319"/>
      <c r="J288" s="319"/>
      <c r="P288" s="319"/>
      <c r="Q288" s="34"/>
      <c r="R288" s="320"/>
      <c r="S288" s="321"/>
      <c r="T288" s="322"/>
      <c r="W288" s="323"/>
      <c r="AX288" s="323"/>
      <c r="AY288" s="323"/>
      <c r="AZ288" s="323"/>
      <c r="BA288" s="323"/>
      <c r="BB288" s="323"/>
      <c r="BC288" s="323"/>
      <c r="BD288" s="323"/>
      <c r="BE288" s="323"/>
      <c r="BO288" s="324"/>
      <c r="BP288" s="324"/>
    </row>
    <row r="289" spans="8:68" s="318" customFormat="1" ht="12.75" customHeight="1">
      <c r="H289" s="319"/>
      <c r="I289" s="319"/>
      <c r="J289" s="319"/>
      <c r="P289" s="319"/>
      <c r="Q289" s="34"/>
      <c r="R289" s="320"/>
      <c r="S289" s="321"/>
      <c r="T289" s="322"/>
      <c r="W289" s="323"/>
      <c r="AX289" s="323"/>
      <c r="AY289" s="323"/>
      <c r="AZ289" s="323"/>
      <c r="BA289" s="323"/>
      <c r="BB289" s="323"/>
      <c r="BC289" s="323"/>
      <c r="BD289" s="323"/>
      <c r="BE289" s="323"/>
      <c r="BO289" s="324"/>
      <c r="BP289" s="324"/>
    </row>
    <row r="290" spans="8:68" s="318" customFormat="1" ht="12.75" customHeight="1">
      <c r="H290" s="319"/>
      <c r="I290" s="319"/>
      <c r="J290" s="319"/>
      <c r="P290" s="319"/>
      <c r="Q290" s="34"/>
      <c r="R290" s="320"/>
      <c r="S290" s="321"/>
      <c r="T290" s="322"/>
      <c r="W290" s="323"/>
      <c r="AX290" s="323"/>
      <c r="AY290" s="323"/>
      <c r="AZ290" s="323"/>
      <c r="BA290" s="323"/>
      <c r="BB290" s="323"/>
      <c r="BC290" s="323"/>
      <c r="BD290" s="323"/>
      <c r="BE290" s="323"/>
      <c r="BO290" s="324"/>
      <c r="BP290" s="324"/>
    </row>
    <row r="291" spans="8:68" s="318" customFormat="1" ht="12.75" customHeight="1">
      <c r="H291" s="319"/>
      <c r="I291" s="319"/>
      <c r="J291" s="319"/>
      <c r="P291" s="319"/>
      <c r="Q291" s="34"/>
      <c r="R291" s="320"/>
      <c r="S291" s="321"/>
      <c r="T291" s="322"/>
      <c r="W291" s="323"/>
      <c r="AX291" s="323"/>
      <c r="AY291" s="323"/>
      <c r="AZ291" s="323"/>
      <c r="BA291" s="323"/>
      <c r="BB291" s="323"/>
      <c r="BC291" s="323"/>
      <c r="BD291" s="323"/>
      <c r="BE291" s="323"/>
      <c r="BO291" s="324"/>
      <c r="BP291" s="324"/>
    </row>
    <row r="292" spans="8:68" s="318" customFormat="1" ht="12.75" customHeight="1">
      <c r="H292" s="319"/>
      <c r="I292" s="319"/>
      <c r="J292" s="319"/>
      <c r="P292" s="319"/>
      <c r="Q292" s="34"/>
      <c r="R292" s="320"/>
      <c r="S292" s="321"/>
      <c r="T292" s="322"/>
      <c r="W292" s="323"/>
      <c r="AX292" s="323"/>
      <c r="AY292" s="323"/>
      <c r="AZ292" s="323"/>
      <c r="BA292" s="323"/>
      <c r="BB292" s="323"/>
      <c r="BC292" s="323"/>
      <c r="BD292" s="323"/>
      <c r="BE292" s="323"/>
      <c r="BO292" s="324"/>
      <c r="BP292" s="324"/>
    </row>
    <row r="293" spans="8:68" s="318" customFormat="1" ht="12.75" customHeight="1">
      <c r="H293" s="319"/>
      <c r="I293" s="319"/>
      <c r="J293" s="319"/>
      <c r="P293" s="319"/>
      <c r="Q293" s="34"/>
      <c r="R293" s="320"/>
      <c r="S293" s="321"/>
      <c r="T293" s="322"/>
      <c r="W293" s="323"/>
      <c r="AX293" s="323"/>
      <c r="AY293" s="323"/>
      <c r="AZ293" s="323"/>
      <c r="BA293" s="323"/>
      <c r="BB293" s="323"/>
      <c r="BC293" s="323"/>
      <c r="BD293" s="323"/>
      <c r="BE293" s="323"/>
      <c r="BO293" s="324"/>
      <c r="BP293" s="324"/>
    </row>
    <row r="294" spans="8:68" s="318" customFormat="1" ht="12.75" customHeight="1">
      <c r="H294" s="319"/>
      <c r="I294" s="319"/>
      <c r="J294" s="319"/>
      <c r="P294" s="319"/>
      <c r="Q294" s="34"/>
      <c r="R294" s="320"/>
      <c r="S294" s="321"/>
      <c r="T294" s="322"/>
      <c r="W294" s="323"/>
      <c r="AX294" s="323"/>
      <c r="AY294" s="323"/>
      <c r="AZ294" s="323"/>
      <c r="BA294" s="323"/>
      <c r="BB294" s="323"/>
      <c r="BC294" s="323"/>
      <c r="BD294" s="323"/>
      <c r="BE294" s="323"/>
      <c r="BO294" s="324"/>
      <c r="BP294" s="324"/>
    </row>
    <row r="295" spans="8:68" s="318" customFormat="1" ht="12.75" customHeight="1">
      <c r="H295" s="319"/>
      <c r="I295" s="319"/>
      <c r="J295" s="319"/>
      <c r="P295" s="319"/>
      <c r="Q295" s="34"/>
      <c r="R295" s="320"/>
      <c r="S295" s="321"/>
      <c r="T295" s="322"/>
      <c r="W295" s="323"/>
      <c r="AX295" s="323"/>
      <c r="AY295" s="323"/>
      <c r="AZ295" s="323"/>
      <c r="BA295" s="323"/>
      <c r="BB295" s="323"/>
      <c r="BC295" s="323"/>
      <c r="BD295" s="323"/>
      <c r="BE295" s="323"/>
      <c r="BO295" s="324"/>
      <c r="BP295" s="324"/>
    </row>
    <row r="296" spans="8:68" s="318" customFormat="1" ht="12.75" customHeight="1">
      <c r="H296" s="319"/>
      <c r="I296" s="319"/>
      <c r="J296" s="319"/>
      <c r="P296" s="319"/>
      <c r="Q296" s="34"/>
      <c r="R296" s="320"/>
      <c r="S296" s="321"/>
      <c r="T296" s="322"/>
      <c r="W296" s="323"/>
      <c r="AX296" s="323"/>
      <c r="AY296" s="323"/>
      <c r="AZ296" s="323"/>
      <c r="BA296" s="323"/>
      <c r="BB296" s="323"/>
      <c r="BC296" s="323"/>
      <c r="BD296" s="323"/>
      <c r="BE296" s="323"/>
      <c r="BO296" s="324"/>
      <c r="BP296" s="324"/>
    </row>
    <row r="297" spans="8:68" s="318" customFormat="1" ht="12.75" customHeight="1">
      <c r="H297" s="319"/>
      <c r="I297" s="319"/>
      <c r="J297" s="319"/>
      <c r="P297" s="319"/>
      <c r="Q297" s="34"/>
      <c r="R297" s="320"/>
      <c r="S297" s="321"/>
      <c r="T297" s="322"/>
      <c r="W297" s="323"/>
      <c r="AX297" s="323"/>
      <c r="AY297" s="323"/>
      <c r="AZ297" s="323"/>
      <c r="BA297" s="323"/>
      <c r="BB297" s="323"/>
      <c r="BC297" s="323"/>
      <c r="BD297" s="323"/>
      <c r="BE297" s="323"/>
      <c r="BO297" s="324"/>
      <c r="BP297" s="324"/>
    </row>
    <row r="298" spans="8:68" s="318" customFormat="1" ht="12.75" customHeight="1">
      <c r="H298" s="319"/>
      <c r="I298" s="319"/>
      <c r="J298" s="319"/>
      <c r="P298" s="319"/>
      <c r="Q298" s="34"/>
      <c r="R298" s="320"/>
      <c r="S298" s="321"/>
      <c r="T298" s="322"/>
      <c r="W298" s="323"/>
      <c r="AX298" s="323"/>
      <c r="AY298" s="323"/>
      <c r="AZ298" s="323"/>
      <c r="BA298" s="323"/>
      <c r="BB298" s="323"/>
      <c r="BC298" s="323"/>
      <c r="BD298" s="323"/>
      <c r="BE298" s="323"/>
      <c r="BO298" s="324"/>
      <c r="BP298" s="324"/>
    </row>
    <row r="299" spans="8:68" s="318" customFormat="1" ht="12.75" customHeight="1">
      <c r="H299" s="319"/>
      <c r="I299" s="319"/>
      <c r="J299" s="319"/>
      <c r="P299" s="319"/>
      <c r="Q299" s="34"/>
      <c r="R299" s="320"/>
      <c r="S299" s="321"/>
      <c r="T299" s="322"/>
      <c r="W299" s="323"/>
      <c r="AX299" s="323"/>
      <c r="AY299" s="323"/>
      <c r="AZ299" s="323"/>
      <c r="BA299" s="323"/>
      <c r="BB299" s="323"/>
      <c r="BC299" s="323"/>
      <c r="BD299" s="323"/>
      <c r="BE299" s="323"/>
      <c r="BO299" s="324"/>
      <c r="BP299" s="324"/>
    </row>
    <row r="300" spans="8:68" s="318" customFormat="1" ht="12.75" customHeight="1">
      <c r="H300" s="319"/>
      <c r="I300" s="319"/>
      <c r="J300" s="319"/>
      <c r="P300" s="319"/>
      <c r="Q300" s="34"/>
      <c r="R300" s="320"/>
      <c r="S300" s="321"/>
      <c r="T300" s="322"/>
      <c r="W300" s="323"/>
      <c r="AX300" s="323"/>
      <c r="AY300" s="323"/>
      <c r="AZ300" s="323"/>
      <c r="BA300" s="323"/>
      <c r="BB300" s="323"/>
      <c r="BC300" s="323"/>
      <c r="BD300" s="323"/>
      <c r="BE300" s="323"/>
      <c r="BO300" s="324"/>
      <c r="BP300" s="324"/>
    </row>
    <row r="301" spans="8:68" s="318" customFormat="1" ht="12.75" customHeight="1">
      <c r="H301" s="319"/>
      <c r="I301" s="319"/>
      <c r="J301" s="319"/>
      <c r="P301" s="319"/>
      <c r="Q301" s="34"/>
      <c r="R301" s="320"/>
      <c r="S301" s="321"/>
      <c r="T301" s="322"/>
      <c r="W301" s="323"/>
      <c r="AX301" s="323"/>
      <c r="AY301" s="323"/>
      <c r="AZ301" s="323"/>
      <c r="BA301" s="323"/>
      <c r="BB301" s="323"/>
      <c r="BC301" s="323"/>
      <c r="BD301" s="323"/>
      <c r="BE301" s="323"/>
      <c r="BO301" s="324"/>
      <c r="BP301" s="324"/>
    </row>
    <row r="302" spans="8:68" s="318" customFormat="1" ht="12.75" customHeight="1">
      <c r="H302" s="319"/>
      <c r="I302" s="319"/>
      <c r="J302" s="319"/>
      <c r="P302" s="319"/>
      <c r="Q302" s="34"/>
      <c r="R302" s="320"/>
      <c r="S302" s="321"/>
      <c r="T302" s="322"/>
      <c r="W302" s="323"/>
      <c r="AX302" s="323"/>
      <c r="AY302" s="323"/>
      <c r="AZ302" s="323"/>
      <c r="BA302" s="323"/>
      <c r="BB302" s="323"/>
      <c r="BC302" s="323"/>
      <c r="BD302" s="323"/>
      <c r="BE302" s="323"/>
      <c r="BO302" s="324"/>
      <c r="BP302" s="324"/>
    </row>
    <row r="303" spans="8:68" s="318" customFormat="1" ht="12.75" customHeight="1">
      <c r="H303" s="319"/>
      <c r="I303" s="319"/>
      <c r="J303" s="319"/>
      <c r="P303" s="319"/>
      <c r="Q303" s="34"/>
      <c r="R303" s="320"/>
      <c r="S303" s="321"/>
      <c r="T303" s="322"/>
      <c r="W303" s="323"/>
      <c r="AX303" s="323"/>
      <c r="AY303" s="323"/>
      <c r="AZ303" s="323"/>
      <c r="BA303" s="323"/>
      <c r="BB303" s="323"/>
      <c r="BC303" s="323"/>
      <c r="BD303" s="323"/>
      <c r="BE303" s="323"/>
      <c r="BO303" s="324"/>
      <c r="BP303" s="324"/>
    </row>
    <row r="304" spans="8:68" s="318" customFormat="1" ht="12.75" customHeight="1">
      <c r="H304" s="319"/>
      <c r="I304" s="319"/>
      <c r="J304" s="319"/>
      <c r="P304" s="319"/>
      <c r="Q304" s="34"/>
      <c r="R304" s="320"/>
      <c r="S304" s="321"/>
      <c r="T304" s="322"/>
      <c r="W304" s="323"/>
      <c r="AX304" s="323"/>
      <c r="AY304" s="323"/>
      <c r="AZ304" s="323"/>
      <c r="BA304" s="323"/>
      <c r="BB304" s="323"/>
      <c r="BC304" s="323"/>
      <c r="BD304" s="323"/>
      <c r="BE304" s="323"/>
      <c r="BO304" s="324"/>
      <c r="BP304" s="324"/>
    </row>
    <row r="305" spans="8:68" s="318" customFormat="1" ht="12.75" customHeight="1">
      <c r="H305" s="319"/>
      <c r="I305" s="319"/>
      <c r="J305" s="319"/>
      <c r="P305" s="319"/>
      <c r="Q305" s="34"/>
      <c r="R305" s="320"/>
      <c r="S305" s="321"/>
      <c r="T305" s="322"/>
      <c r="W305" s="323"/>
      <c r="AX305" s="323"/>
      <c r="AY305" s="323"/>
      <c r="AZ305" s="323"/>
      <c r="BA305" s="323"/>
      <c r="BB305" s="323"/>
      <c r="BC305" s="323"/>
      <c r="BD305" s="323"/>
      <c r="BE305" s="323"/>
      <c r="BO305" s="324"/>
      <c r="BP305" s="324"/>
    </row>
    <row r="306" spans="8:68" s="318" customFormat="1" ht="12.75" customHeight="1">
      <c r="H306" s="319"/>
      <c r="I306" s="319"/>
      <c r="J306" s="319"/>
      <c r="P306" s="319"/>
      <c r="Q306" s="34"/>
      <c r="R306" s="320"/>
      <c r="S306" s="321"/>
      <c r="T306" s="322"/>
      <c r="W306" s="323"/>
      <c r="AX306" s="323"/>
      <c r="AY306" s="323"/>
      <c r="AZ306" s="323"/>
      <c r="BA306" s="323"/>
      <c r="BB306" s="323"/>
      <c r="BC306" s="323"/>
      <c r="BD306" s="323"/>
      <c r="BE306" s="323"/>
      <c r="BO306" s="324"/>
      <c r="BP306" s="324"/>
    </row>
    <row r="307" spans="8:68" s="318" customFormat="1" ht="12.75" customHeight="1">
      <c r="H307" s="319"/>
      <c r="I307" s="319"/>
      <c r="J307" s="319"/>
      <c r="P307" s="319"/>
      <c r="Q307" s="34"/>
      <c r="R307" s="320"/>
      <c r="S307" s="321"/>
      <c r="T307" s="322"/>
      <c r="W307" s="323"/>
      <c r="AX307" s="323"/>
      <c r="AY307" s="323"/>
      <c r="AZ307" s="323"/>
      <c r="BA307" s="323"/>
      <c r="BB307" s="323"/>
      <c r="BC307" s="323"/>
      <c r="BD307" s="323"/>
      <c r="BE307" s="323"/>
      <c r="BO307" s="324"/>
      <c r="BP307" s="324"/>
    </row>
    <row r="308" spans="8:68" s="318" customFormat="1" ht="12.75" customHeight="1">
      <c r="H308" s="319"/>
      <c r="I308" s="319"/>
      <c r="J308" s="319"/>
      <c r="P308" s="319"/>
      <c r="Q308" s="34"/>
      <c r="R308" s="320"/>
      <c r="S308" s="321"/>
      <c r="T308" s="322"/>
      <c r="W308" s="323"/>
      <c r="AX308" s="323"/>
      <c r="AY308" s="323"/>
      <c r="AZ308" s="323"/>
      <c r="BA308" s="323"/>
      <c r="BB308" s="323"/>
      <c r="BC308" s="323"/>
      <c r="BD308" s="323"/>
      <c r="BE308" s="323"/>
      <c r="BO308" s="324"/>
      <c r="BP308" s="324"/>
    </row>
    <row r="309" spans="8:68" s="318" customFormat="1" ht="12.75" customHeight="1">
      <c r="H309" s="319"/>
      <c r="I309" s="319"/>
      <c r="J309" s="319"/>
      <c r="P309" s="319"/>
      <c r="Q309" s="34"/>
      <c r="R309" s="320"/>
      <c r="S309" s="321"/>
      <c r="T309" s="322"/>
      <c r="W309" s="323"/>
      <c r="AX309" s="323"/>
      <c r="AY309" s="323"/>
      <c r="AZ309" s="323"/>
      <c r="BA309" s="323"/>
      <c r="BB309" s="323"/>
      <c r="BC309" s="323"/>
      <c r="BD309" s="323"/>
      <c r="BE309" s="323"/>
      <c r="BO309" s="324"/>
      <c r="BP309" s="324"/>
    </row>
    <row r="310" spans="8:68" s="318" customFormat="1" ht="12.75" customHeight="1">
      <c r="H310" s="319"/>
      <c r="I310" s="319"/>
      <c r="J310" s="319"/>
      <c r="P310" s="319"/>
      <c r="Q310" s="34"/>
      <c r="R310" s="320"/>
      <c r="S310" s="321"/>
      <c r="T310" s="322"/>
      <c r="W310" s="323"/>
      <c r="AX310" s="323"/>
      <c r="AY310" s="323"/>
      <c r="AZ310" s="323"/>
      <c r="BA310" s="323"/>
      <c r="BB310" s="323"/>
      <c r="BC310" s="323"/>
      <c r="BD310" s="323"/>
      <c r="BE310" s="323"/>
      <c r="BO310" s="324"/>
      <c r="BP310" s="324"/>
    </row>
    <row r="311" spans="8:68" s="318" customFormat="1" ht="12.75" customHeight="1">
      <c r="H311" s="319"/>
      <c r="I311" s="319"/>
      <c r="J311" s="319"/>
      <c r="P311" s="319"/>
      <c r="Q311" s="34"/>
      <c r="R311" s="320"/>
      <c r="S311" s="321"/>
      <c r="T311" s="322"/>
      <c r="W311" s="323"/>
      <c r="AX311" s="323"/>
      <c r="AY311" s="323"/>
      <c r="AZ311" s="323"/>
      <c r="BA311" s="323"/>
      <c r="BB311" s="323"/>
      <c r="BC311" s="323"/>
      <c r="BD311" s="323"/>
      <c r="BE311" s="323"/>
      <c r="BO311" s="324"/>
      <c r="BP311" s="324"/>
    </row>
    <row r="312" spans="8:68" s="318" customFormat="1" ht="12.75" customHeight="1">
      <c r="H312" s="319"/>
      <c r="I312" s="319"/>
      <c r="J312" s="319"/>
      <c r="P312" s="319"/>
      <c r="Q312" s="34"/>
      <c r="R312" s="320"/>
      <c r="S312" s="321"/>
      <c r="T312" s="322"/>
      <c r="W312" s="323"/>
      <c r="AX312" s="323"/>
      <c r="AY312" s="323"/>
      <c r="AZ312" s="323"/>
      <c r="BA312" s="323"/>
      <c r="BB312" s="323"/>
      <c r="BC312" s="323"/>
      <c r="BD312" s="323"/>
      <c r="BE312" s="323"/>
      <c r="BO312" s="324"/>
      <c r="BP312" s="324"/>
    </row>
    <row r="313" spans="8:68" s="318" customFormat="1" ht="12.75" customHeight="1">
      <c r="H313" s="319"/>
      <c r="I313" s="319"/>
      <c r="J313" s="319"/>
      <c r="P313" s="319"/>
      <c r="Q313" s="34"/>
      <c r="R313" s="320"/>
      <c r="S313" s="321"/>
      <c r="T313" s="322"/>
      <c r="W313" s="323"/>
      <c r="AX313" s="323"/>
      <c r="AY313" s="323"/>
      <c r="AZ313" s="323"/>
      <c r="BA313" s="323"/>
      <c r="BB313" s="323"/>
      <c r="BC313" s="323"/>
      <c r="BD313" s="323"/>
      <c r="BE313" s="323"/>
      <c r="BO313" s="324"/>
      <c r="BP313" s="324"/>
    </row>
    <row r="314" spans="8:68" s="318" customFormat="1" ht="12.75" customHeight="1">
      <c r="H314" s="319"/>
      <c r="I314" s="319"/>
      <c r="J314" s="319"/>
      <c r="P314" s="319"/>
      <c r="Q314" s="34"/>
      <c r="R314" s="320"/>
      <c r="S314" s="321"/>
      <c r="T314" s="322"/>
      <c r="W314" s="323"/>
      <c r="AX314" s="323"/>
      <c r="AY314" s="323"/>
      <c r="AZ314" s="323"/>
      <c r="BA314" s="323"/>
      <c r="BB314" s="323"/>
      <c r="BC314" s="323"/>
      <c r="BD314" s="323"/>
      <c r="BE314" s="323"/>
      <c r="BO314" s="324"/>
      <c r="BP314" s="324"/>
    </row>
    <row r="315" spans="8:68" s="318" customFormat="1" ht="12.75" customHeight="1">
      <c r="H315" s="319"/>
      <c r="I315" s="319"/>
      <c r="J315" s="319"/>
      <c r="P315" s="319"/>
      <c r="Q315" s="34"/>
      <c r="R315" s="320"/>
      <c r="S315" s="321"/>
      <c r="T315" s="322"/>
      <c r="W315" s="323"/>
      <c r="AX315" s="323"/>
      <c r="AY315" s="323"/>
      <c r="AZ315" s="323"/>
      <c r="BA315" s="323"/>
      <c r="BB315" s="323"/>
      <c r="BC315" s="323"/>
      <c r="BD315" s="323"/>
      <c r="BE315" s="323"/>
      <c r="BO315" s="324"/>
      <c r="BP315" s="324"/>
    </row>
    <row r="316" spans="8:68" s="318" customFormat="1" ht="12.75" customHeight="1">
      <c r="H316" s="319"/>
      <c r="I316" s="319"/>
      <c r="J316" s="319"/>
      <c r="P316" s="319"/>
      <c r="Q316" s="34"/>
      <c r="R316" s="320"/>
      <c r="S316" s="321"/>
      <c r="T316" s="322"/>
      <c r="W316" s="323"/>
      <c r="AX316" s="323"/>
      <c r="AY316" s="323"/>
      <c r="AZ316" s="323"/>
      <c r="BA316" s="323"/>
      <c r="BB316" s="323"/>
      <c r="BC316" s="323"/>
      <c r="BD316" s="323"/>
      <c r="BE316" s="323"/>
      <c r="BO316" s="324"/>
      <c r="BP316" s="324"/>
    </row>
    <row r="317" spans="8:68" s="318" customFormat="1" ht="12.75" customHeight="1">
      <c r="H317" s="319"/>
      <c r="I317" s="319"/>
      <c r="J317" s="319"/>
      <c r="P317" s="319"/>
      <c r="Q317" s="34"/>
      <c r="R317" s="320"/>
      <c r="S317" s="321"/>
      <c r="T317" s="322"/>
      <c r="W317" s="323"/>
      <c r="AX317" s="323"/>
      <c r="AY317" s="323"/>
      <c r="AZ317" s="323"/>
      <c r="BA317" s="323"/>
      <c r="BB317" s="323"/>
      <c r="BC317" s="323"/>
      <c r="BD317" s="323"/>
      <c r="BE317" s="323"/>
      <c r="BO317" s="324"/>
      <c r="BP317" s="324"/>
    </row>
    <row r="318" spans="8:68" s="318" customFormat="1" ht="12.75" customHeight="1">
      <c r="H318" s="319"/>
      <c r="I318" s="319"/>
      <c r="J318" s="319"/>
      <c r="P318" s="319"/>
      <c r="Q318" s="34"/>
      <c r="R318" s="320"/>
      <c r="S318" s="321"/>
      <c r="T318" s="322"/>
      <c r="W318" s="323"/>
      <c r="AX318" s="323"/>
      <c r="AY318" s="323"/>
      <c r="AZ318" s="323"/>
      <c r="BA318" s="323"/>
      <c r="BB318" s="323"/>
      <c r="BC318" s="323"/>
      <c r="BD318" s="323"/>
      <c r="BE318" s="323"/>
      <c r="BO318" s="324"/>
      <c r="BP318" s="324"/>
    </row>
    <row r="319" spans="8:68" s="318" customFormat="1" ht="12.75" customHeight="1">
      <c r="H319" s="319"/>
      <c r="I319" s="319"/>
      <c r="J319" s="319"/>
      <c r="P319" s="319"/>
      <c r="Q319" s="34"/>
      <c r="R319" s="320"/>
      <c r="S319" s="321"/>
      <c r="T319" s="322"/>
      <c r="W319" s="323"/>
      <c r="AX319" s="323"/>
      <c r="AY319" s="323"/>
      <c r="AZ319" s="323"/>
      <c r="BA319" s="323"/>
      <c r="BB319" s="323"/>
      <c r="BC319" s="323"/>
      <c r="BD319" s="323"/>
      <c r="BE319" s="323"/>
      <c r="BO319" s="324"/>
      <c r="BP319" s="324"/>
    </row>
    <row r="320" spans="8:68" s="318" customFormat="1" ht="12.75" customHeight="1">
      <c r="H320" s="319"/>
      <c r="I320" s="319"/>
      <c r="J320" s="319"/>
      <c r="P320" s="319"/>
      <c r="Q320" s="34"/>
      <c r="R320" s="320"/>
      <c r="S320" s="321"/>
      <c r="T320" s="322"/>
      <c r="W320" s="323"/>
      <c r="AX320" s="323"/>
      <c r="AY320" s="323"/>
      <c r="AZ320" s="323"/>
      <c r="BA320" s="323"/>
      <c r="BB320" s="323"/>
      <c r="BC320" s="323"/>
      <c r="BD320" s="323"/>
      <c r="BE320" s="323"/>
      <c r="BO320" s="324"/>
      <c r="BP320" s="324"/>
    </row>
    <row r="321" spans="8:68" s="318" customFormat="1" ht="12.75" customHeight="1">
      <c r="H321" s="319"/>
      <c r="I321" s="319"/>
      <c r="J321" s="319"/>
      <c r="P321" s="319"/>
      <c r="Q321" s="34"/>
      <c r="R321" s="320"/>
      <c r="S321" s="321"/>
      <c r="T321" s="322"/>
      <c r="W321" s="323"/>
      <c r="AX321" s="323"/>
      <c r="AY321" s="323"/>
      <c r="AZ321" s="323"/>
      <c r="BA321" s="323"/>
      <c r="BB321" s="323"/>
      <c r="BC321" s="323"/>
      <c r="BD321" s="323"/>
      <c r="BE321" s="323"/>
      <c r="BO321" s="324"/>
      <c r="BP321" s="324"/>
    </row>
    <row r="322" spans="8:68" s="318" customFormat="1" ht="12.75" customHeight="1">
      <c r="H322" s="319"/>
      <c r="I322" s="319"/>
      <c r="J322" s="319"/>
      <c r="P322" s="319"/>
      <c r="Q322" s="34"/>
      <c r="R322" s="320"/>
      <c r="S322" s="321"/>
      <c r="T322" s="322"/>
      <c r="W322" s="323"/>
      <c r="AX322" s="323"/>
      <c r="AY322" s="323"/>
      <c r="AZ322" s="323"/>
      <c r="BA322" s="323"/>
      <c r="BB322" s="323"/>
      <c r="BC322" s="323"/>
      <c r="BD322" s="323"/>
      <c r="BE322" s="323"/>
      <c r="BO322" s="324"/>
      <c r="BP322" s="324"/>
    </row>
    <row r="323" spans="8:68" s="318" customFormat="1" ht="12.75" customHeight="1">
      <c r="H323" s="319"/>
      <c r="I323" s="319"/>
      <c r="J323" s="319"/>
      <c r="P323" s="319"/>
      <c r="Q323" s="34"/>
      <c r="R323" s="320"/>
      <c r="S323" s="321"/>
      <c r="T323" s="322"/>
      <c r="W323" s="323"/>
      <c r="AX323" s="323"/>
      <c r="AY323" s="323"/>
      <c r="AZ323" s="323"/>
      <c r="BA323" s="323"/>
      <c r="BB323" s="323"/>
      <c r="BC323" s="323"/>
      <c r="BD323" s="323"/>
      <c r="BE323" s="323"/>
      <c r="BO323" s="324"/>
      <c r="BP323" s="324"/>
    </row>
    <row r="324" spans="8:68" s="318" customFormat="1" ht="12.75" customHeight="1">
      <c r="H324" s="319"/>
      <c r="I324" s="319"/>
      <c r="J324" s="319"/>
      <c r="P324" s="319"/>
      <c r="Q324" s="34"/>
      <c r="R324" s="320"/>
      <c r="S324" s="321"/>
      <c r="T324" s="322"/>
      <c r="W324" s="323"/>
      <c r="AX324" s="323"/>
      <c r="AY324" s="323"/>
      <c r="AZ324" s="323"/>
      <c r="BA324" s="323"/>
      <c r="BB324" s="323"/>
      <c r="BC324" s="323"/>
      <c r="BD324" s="323"/>
      <c r="BE324" s="323"/>
      <c r="BO324" s="324"/>
      <c r="BP324" s="324"/>
    </row>
    <row r="325" spans="8:68" s="318" customFormat="1" ht="12.75" customHeight="1">
      <c r="H325" s="319"/>
      <c r="I325" s="319"/>
      <c r="J325" s="319"/>
      <c r="P325" s="319"/>
      <c r="Q325" s="34"/>
      <c r="R325" s="320"/>
      <c r="S325" s="321"/>
      <c r="T325" s="322"/>
      <c r="W325" s="323"/>
      <c r="AX325" s="323"/>
      <c r="AY325" s="323"/>
      <c r="AZ325" s="323"/>
      <c r="BA325" s="323"/>
      <c r="BB325" s="323"/>
      <c r="BC325" s="323"/>
      <c r="BD325" s="323"/>
      <c r="BE325" s="323"/>
      <c r="BO325" s="324"/>
      <c r="BP325" s="324"/>
    </row>
    <row r="326" spans="8:68" s="318" customFormat="1" ht="12.75" customHeight="1">
      <c r="H326" s="319"/>
      <c r="I326" s="319"/>
      <c r="J326" s="319"/>
      <c r="P326" s="319"/>
      <c r="Q326" s="34"/>
      <c r="R326" s="320"/>
      <c r="S326" s="321"/>
      <c r="T326" s="322"/>
      <c r="W326" s="323"/>
      <c r="AX326" s="323"/>
      <c r="AY326" s="323"/>
      <c r="AZ326" s="323"/>
      <c r="BA326" s="323"/>
      <c r="BB326" s="323"/>
      <c r="BC326" s="323"/>
      <c r="BD326" s="323"/>
      <c r="BE326" s="323"/>
      <c r="BO326" s="324"/>
      <c r="BP326" s="324"/>
    </row>
    <row r="327" spans="8:68" s="318" customFormat="1" ht="12.75" customHeight="1">
      <c r="H327" s="319"/>
      <c r="I327" s="319"/>
      <c r="J327" s="319"/>
      <c r="P327" s="319"/>
      <c r="Q327" s="34"/>
      <c r="R327" s="320"/>
      <c r="S327" s="321"/>
      <c r="T327" s="322"/>
      <c r="W327" s="323"/>
      <c r="AX327" s="323"/>
      <c r="AY327" s="323"/>
      <c r="AZ327" s="323"/>
      <c r="BA327" s="323"/>
      <c r="BB327" s="323"/>
      <c r="BC327" s="323"/>
      <c r="BD327" s="323"/>
      <c r="BE327" s="323"/>
      <c r="BO327" s="324"/>
      <c r="BP327" s="324"/>
    </row>
    <row r="328" spans="8:68" s="318" customFormat="1" ht="12.75" customHeight="1">
      <c r="H328" s="319"/>
      <c r="I328" s="319"/>
      <c r="J328" s="319"/>
      <c r="P328" s="319"/>
      <c r="Q328" s="34"/>
      <c r="R328" s="320"/>
      <c r="S328" s="321"/>
      <c r="T328" s="322"/>
      <c r="W328" s="323"/>
      <c r="AX328" s="323"/>
      <c r="AY328" s="323"/>
      <c r="AZ328" s="323"/>
      <c r="BA328" s="323"/>
      <c r="BB328" s="323"/>
      <c r="BC328" s="323"/>
      <c r="BD328" s="323"/>
      <c r="BE328" s="323"/>
      <c r="BO328" s="324"/>
      <c r="BP328" s="324"/>
    </row>
    <row r="329" spans="8:68" s="318" customFormat="1" ht="12.75" customHeight="1">
      <c r="H329" s="319"/>
      <c r="I329" s="319"/>
      <c r="J329" s="319"/>
      <c r="P329" s="319"/>
      <c r="Q329" s="34"/>
      <c r="R329" s="320"/>
      <c r="S329" s="321"/>
      <c r="T329" s="322"/>
      <c r="W329" s="323"/>
      <c r="AX329" s="323"/>
      <c r="AY329" s="323"/>
      <c r="AZ329" s="323"/>
      <c r="BA329" s="323"/>
      <c r="BB329" s="323"/>
      <c r="BC329" s="323"/>
      <c r="BD329" s="323"/>
      <c r="BE329" s="323"/>
      <c r="BO329" s="324"/>
      <c r="BP329" s="324"/>
    </row>
    <row r="330" spans="8:68" s="318" customFormat="1" ht="12.75" customHeight="1">
      <c r="H330" s="319"/>
      <c r="I330" s="319"/>
      <c r="J330" s="319"/>
      <c r="P330" s="319"/>
      <c r="Q330" s="34"/>
      <c r="R330" s="320"/>
      <c r="S330" s="321"/>
      <c r="T330" s="322"/>
      <c r="W330" s="323"/>
      <c r="AX330" s="323"/>
      <c r="AY330" s="323"/>
      <c r="AZ330" s="323"/>
      <c r="BA330" s="323"/>
      <c r="BB330" s="323"/>
      <c r="BC330" s="323"/>
      <c r="BD330" s="323"/>
      <c r="BE330" s="323"/>
      <c r="BO330" s="324"/>
      <c r="BP330" s="324"/>
    </row>
    <row r="331" spans="8:68" s="318" customFormat="1" ht="12.75" customHeight="1">
      <c r="H331" s="319"/>
      <c r="I331" s="319"/>
      <c r="J331" s="319"/>
      <c r="P331" s="319"/>
      <c r="Q331" s="34"/>
      <c r="R331" s="320"/>
      <c r="S331" s="321"/>
      <c r="T331" s="322"/>
      <c r="W331" s="323"/>
      <c r="AX331" s="323"/>
      <c r="AY331" s="323"/>
      <c r="AZ331" s="323"/>
      <c r="BA331" s="323"/>
      <c r="BB331" s="323"/>
      <c r="BC331" s="323"/>
      <c r="BD331" s="323"/>
      <c r="BE331" s="323"/>
      <c r="BO331" s="324"/>
      <c r="BP331" s="324"/>
    </row>
    <row r="332" spans="8:68" s="318" customFormat="1" ht="12.75" customHeight="1">
      <c r="H332" s="319"/>
      <c r="I332" s="319"/>
      <c r="J332" s="319"/>
      <c r="P332" s="319"/>
      <c r="Q332" s="34"/>
      <c r="R332" s="320"/>
      <c r="S332" s="321"/>
      <c r="T332" s="322"/>
      <c r="W332" s="323"/>
      <c r="AX332" s="323"/>
      <c r="AY332" s="323"/>
      <c r="AZ332" s="323"/>
      <c r="BA332" s="323"/>
      <c r="BB332" s="323"/>
      <c r="BC332" s="323"/>
      <c r="BD332" s="323"/>
      <c r="BE332" s="323"/>
      <c r="BO332" s="324"/>
      <c r="BP332" s="324"/>
    </row>
    <row r="333" spans="8:68" s="318" customFormat="1" ht="12.75" customHeight="1">
      <c r="H333" s="319"/>
      <c r="I333" s="319"/>
      <c r="J333" s="319"/>
      <c r="P333" s="319"/>
      <c r="Q333" s="34"/>
      <c r="R333" s="320"/>
      <c r="S333" s="321"/>
      <c r="T333" s="322"/>
      <c r="W333" s="323"/>
      <c r="AX333" s="323"/>
      <c r="AY333" s="323"/>
      <c r="AZ333" s="323"/>
      <c r="BA333" s="323"/>
      <c r="BB333" s="323"/>
      <c r="BC333" s="323"/>
      <c r="BD333" s="323"/>
      <c r="BE333" s="323"/>
      <c r="BO333" s="324"/>
      <c r="BP333" s="324"/>
    </row>
    <row r="334" spans="8:68" s="318" customFormat="1" ht="12.75" customHeight="1">
      <c r="H334" s="319"/>
      <c r="I334" s="319"/>
      <c r="J334" s="319"/>
      <c r="P334" s="319"/>
      <c r="Q334" s="34"/>
      <c r="R334" s="320"/>
      <c r="S334" s="321"/>
      <c r="T334" s="322"/>
      <c r="W334" s="323"/>
      <c r="AX334" s="323"/>
      <c r="AY334" s="323"/>
      <c r="AZ334" s="323"/>
      <c r="BA334" s="323"/>
      <c r="BB334" s="323"/>
      <c r="BC334" s="323"/>
      <c r="BD334" s="323"/>
      <c r="BE334" s="323"/>
      <c r="BO334" s="324"/>
      <c r="BP334" s="324"/>
    </row>
    <row r="335" spans="8:68" s="318" customFormat="1" ht="12.75" customHeight="1">
      <c r="H335" s="319"/>
      <c r="I335" s="319"/>
      <c r="J335" s="319"/>
      <c r="P335" s="319"/>
      <c r="Q335" s="34"/>
      <c r="R335" s="320"/>
      <c r="S335" s="321"/>
      <c r="T335" s="322"/>
      <c r="W335" s="323"/>
      <c r="AX335" s="323"/>
      <c r="AY335" s="323"/>
      <c r="AZ335" s="323"/>
      <c r="BA335" s="323"/>
      <c r="BB335" s="323"/>
      <c r="BC335" s="323"/>
      <c r="BD335" s="323"/>
      <c r="BE335" s="323"/>
      <c r="BO335" s="324"/>
      <c r="BP335" s="324"/>
    </row>
    <row r="336" spans="8:68" s="318" customFormat="1" ht="12.75" customHeight="1">
      <c r="H336" s="319"/>
      <c r="I336" s="319"/>
      <c r="J336" s="319"/>
      <c r="P336" s="319"/>
      <c r="Q336" s="34"/>
      <c r="R336" s="320"/>
      <c r="S336" s="321"/>
      <c r="T336" s="322"/>
      <c r="W336" s="323"/>
      <c r="AX336" s="323"/>
      <c r="AY336" s="323"/>
      <c r="AZ336" s="323"/>
      <c r="BA336" s="323"/>
      <c r="BB336" s="323"/>
      <c r="BC336" s="323"/>
      <c r="BD336" s="323"/>
      <c r="BE336" s="323"/>
      <c r="BO336" s="324"/>
      <c r="BP336" s="324"/>
    </row>
    <row r="337" spans="8:68" s="318" customFormat="1" ht="12.75" customHeight="1">
      <c r="H337" s="319"/>
      <c r="I337" s="319"/>
      <c r="J337" s="319"/>
      <c r="P337" s="319"/>
      <c r="Q337" s="34"/>
      <c r="R337" s="320"/>
      <c r="S337" s="321"/>
      <c r="T337" s="322"/>
      <c r="W337" s="323"/>
      <c r="AX337" s="323"/>
      <c r="AY337" s="323"/>
      <c r="AZ337" s="323"/>
      <c r="BA337" s="323"/>
      <c r="BB337" s="323"/>
      <c r="BC337" s="323"/>
      <c r="BD337" s="323"/>
      <c r="BE337" s="323"/>
      <c r="BO337" s="324"/>
      <c r="BP337" s="324"/>
    </row>
    <row r="338" spans="8:68" s="318" customFormat="1" ht="12.75" customHeight="1">
      <c r="H338" s="319"/>
      <c r="I338" s="319"/>
      <c r="J338" s="319"/>
      <c r="P338" s="319"/>
      <c r="Q338" s="34"/>
      <c r="R338" s="320"/>
      <c r="S338" s="321"/>
      <c r="T338" s="322"/>
      <c r="W338" s="323"/>
      <c r="AX338" s="323"/>
      <c r="AY338" s="323"/>
      <c r="AZ338" s="323"/>
      <c r="BA338" s="323"/>
      <c r="BB338" s="323"/>
      <c r="BC338" s="323"/>
      <c r="BD338" s="323"/>
      <c r="BE338" s="323"/>
      <c r="BO338" s="324"/>
      <c r="BP338" s="324"/>
    </row>
    <row r="339" spans="8:68" s="318" customFormat="1" ht="12.75" customHeight="1">
      <c r="H339" s="319"/>
      <c r="I339" s="319"/>
      <c r="J339" s="319"/>
      <c r="P339" s="319"/>
      <c r="Q339" s="34"/>
      <c r="R339" s="320"/>
      <c r="S339" s="321"/>
      <c r="T339" s="322"/>
      <c r="W339" s="323"/>
      <c r="AX339" s="323"/>
      <c r="AY339" s="323"/>
      <c r="AZ339" s="323"/>
      <c r="BA339" s="323"/>
      <c r="BB339" s="323"/>
      <c r="BC339" s="323"/>
      <c r="BD339" s="323"/>
      <c r="BE339" s="323"/>
      <c r="BO339" s="324"/>
      <c r="BP339" s="324"/>
    </row>
    <row r="340" spans="8:68" s="318" customFormat="1" ht="12.75" customHeight="1">
      <c r="H340" s="319"/>
      <c r="I340" s="319"/>
      <c r="J340" s="319"/>
      <c r="P340" s="319"/>
      <c r="Q340" s="34"/>
      <c r="R340" s="320"/>
      <c r="S340" s="321"/>
      <c r="T340" s="322"/>
      <c r="W340" s="323"/>
      <c r="AX340" s="323"/>
      <c r="AY340" s="323"/>
      <c r="AZ340" s="323"/>
      <c r="BA340" s="323"/>
      <c r="BB340" s="323"/>
      <c r="BC340" s="323"/>
      <c r="BD340" s="323"/>
      <c r="BE340" s="323"/>
      <c r="BO340" s="324"/>
      <c r="BP340" s="324"/>
    </row>
    <row r="341" spans="8:68" s="318" customFormat="1" ht="12.75" customHeight="1">
      <c r="H341" s="319"/>
      <c r="I341" s="319"/>
      <c r="J341" s="319"/>
      <c r="P341" s="319"/>
      <c r="Q341" s="34"/>
      <c r="R341" s="320"/>
      <c r="S341" s="321"/>
      <c r="T341" s="322"/>
      <c r="W341" s="323"/>
      <c r="AX341" s="323"/>
      <c r="AY341" s="323"/>
      <c r="AZ341" s="323"/>
      <c r="BA341" s="323"/>
      <c r="BB341" s="323"/>
      <c r="BC341" s="323"/>
      <c r="BD341" s="323"/>
      <c r="BE341" s="323"/>
      <c r="BO341" s="324"/>
      <c r="BP341" s="324"/>
    </row>
    <row r="342" spans="8:68" s="318" customFormat="1" ht="12.75" customHeight="1">
      <c r="H342" s="319"/>
      <c r="I342" s="319"/>
      <c r="J342" s="319"/>
      <c r="P342" s="319"/>
      <c r="Q342" s="34"/>
      <c r="R342" s="320"/>
      <c r="S342" s="321"/>
      <c r="T342" s="322"/>
      <c r="W342" s="323"/>
      <c r="AX342" s="323"/>
      <c r="AY342" s="323"/>
      <c r="AZ342" s="323"/>
      <c r="BA342" s="323"/>
      <c r="BB342" s="323"/>
      <c r="BC342" s="323"/>
      <c r="BD342" s="323"/>
      <c r="BE342" s="323"/>
      <c r="BO342" s="324"/>
      <c r="BP342" s="324"/>
    </row>
    <row r="343" spans="8:68" s="318" customFormat="1" ht="12.75" customHeight="1">
      <c r="H343" s="319"/>
      <c r="I343" s="319"/>
      <c r="J343" s="319"/>
      <c r="P343" s="319"/>
      <c r="Q343" s="34"/>
      <c r="R343" s="320"/>
      <c r="S343" s="321"/>
      <c r="T343" s="322"/>
      <c r="W343" s="323"/>
      <c r="AX343" s="323"/>
      <c r="AY343" s="323"/>
      <c r="AZ343" s="323"/>
      <c r="BA343" s="323"/>
      <c r="BB343" s="323"/>
      <c r="BC343" s="323"/>
      <c r="BD343" s="323"/>
      <c r="BE343" s="323"/>
      <c r="BO343" s="324"/>
      <c r="BP343" s="324"/>
    </row>
    <row r="344" spans="8:68" s="318" customFormat="1" ht="12.75" customHeight="1">
      <c r="H344" s="319"/>
      <c r="I344" s="319"/>
      <c r="J344" s="319"/>
      <c r="P344" s="319"/>
      <c r="Q344" s="34"/>
      <c r="R344" s="320"/>
      <c r="S344" s="321"/>
      <c r="T344" s="322"/>
      <c r="W344" s="323"/>
      <c r="AX344" s="323"/>
      <c r="AY344" s="323"/>
      <c r="AZ344" s="323"/>
      <c r="BA344" s="323"/>
      <c r="BB344" s="323"/>
      <c r="BC344" s="323"/>
      <c r="BD344" s="323"/>
      <c r="BE344" s="323"/>
      <c r="BO344" s="324"/>
      <c r="BP344" s="324"/>
    </row>
    <row r="345" spans="8:68" s="318" customFormat="1" ht="12.75" customHeight="1">
      <c r="H345" s="319"/>
      <c r="I345" s="319"/>
      <c r="J345" s="319"/>
      <c r="P345" s="319"/>
      <c r="Q345" s="34"/>
      <c r="R345" s="320"/>
      <c r="S345" s="321"/>
      <c r="T345" s="322"/>
      <c r="W345" s="323"/>
      <c r="AX345" s="323"/>
      <c r="AY345" s="323"/>
      <c r="AZ345" s="323"/>
      <c r="BA345" s="323"/>
      <c r="BB345" s="323"/>
      <c r="BC345" s="323"/>
      <c r="BD345" s="323"/>
      <c r="BE345" s="323"/>
      <c r="BO345" s="324"/>
      <c r="BP345" s="324"/>
    </row>
    <row r="346" spans="8:68" s="318" customFormat="1" ht="12.75" customHeight="1">
      <c r="H346" s="319"/>
      <c r="I346" s="319"/>
      <c r="J346" s="319"/>
      <c r="P346" s="319"/>
      <c r="Q346" s="34"/>
      <c r="R346" s="320"/>
      <c r="S346" s="321"/>
      <c r="T346" s="322"/>
      <c r="W346" s="323"/>
      <c r="AX346" s="323"/>
      <c r="AY346" s="323"/>
      <c r="AZ346" s="323"/>
      <c r="BA346" s="323"/>
      <c r="BB346" s="323"/>
      <c r="BC346" s="323"/>
      <c r="BD346" s="323"/>
      <c r="BE346" s="323"/>
      <c r="BO346" s="324"/>
      <c r="BP346" s="324"/>
    </row>
    <row r="347" spans="8:68" s="318" customFormat="1" ht="12.75" customHeight="1">
      <c r="H347" s="319"/>
      <c r="I347" s="319"/>
      <c r="J347" s="319"/>
      <c r="P347" s="319"/>
      <c r="Q347" s="34"/>
      <c r="R347" s="320"/>
      <c r="S347" s="321"/>
      <c r="T347" s="322"/>
      <c r="W347" s="323"/>
      <c r="AX347" s="323"/>
      <c r="AY347" s="323"/>
      <c r="AZ347" s="323"/>
      <c r="BA347" s="323"/>
      <c r="BB347" s="323"/>
      <c r="BC347" s="323"/>
      <c r="BD347" s="323"/>
      <c r="BE347" s="323"/>
      <c r="BO347" s="324"/>
      <c r="BP347" s="324"/>
    </row>
    <row r="348" spans="8:68" s="318" customFormat="1" ht="12.75" customHeight="1">
      <c r="H348" s="319"/>
      <c r="I348" s="319"/>
      <c r="J348" s="319"/>
      <c r="P348" s="319"/>
      <c r="Q348" s="34"/>
      <c r="R348" s="320"/>
      <c r="S348" s="321"/>
      <c r="T348" s="322"/>
      <c r="W348" s="323"/>
      <c r="AX348" s="323"/>
      <c r="AY348" s="323"/>
      <c r="AZ348" s="323"/>
      <c r="BA348" s="323"/>
      <c r="BB348" s="323"/>
      <c r="BC348" s="323"/>
      <c r="BD348" s="323"/>
      <c r="BE348" s="323"/>
      <c r="BO348" s="324"/>
      <c r="BP348" s="324"/>
    </row>
    <row r="349" spans="8:68" s="318" customFormat="1" ht="12.75" customHeight="1">
      <c r="H349" s="319"/>
      <c r="I349" s="319"/>
      <c r="J349" s="319"/>
      <c r="P349" s="319"/>
      <c r="Q349" s="34"/>
      <c r="R349" s="320"/>
      <c r="S349" s="321"/>
      <c r="T349" s="322"/>
      <c r="W349" s="323"/>
      <c r="AX349" s="323"/>
      <c r="AY349" s="323"/>
      <c r="AZ349" s="323"/>
      <c r="BA349" s="323"/>
      <c r="BB349" s="323"/>
      <c r="BC349" s="323"/>
      <c r="BD349" s="323"/>
      <c r="BE349" s="323"/>
      <c r="BO349" s="324"/>
      <c r="BP349" s="324"/>
    </row>
    <row r="350" spans="8:68" s="318" customFormat="1" ht="12.75" customHeight="1">
      <c r="H350" s="319"/>
      <c r="I350" s="319"/>
      <c r="J350" s="319"/>
      <c r="P350" s="319"/>
      <c r="Q350" s="34"/>
      <c r="R350" s="320"/>
      <c r="S350" s="321"/>
      <c r="T350" s="322"/>
      <c r="W350" s="323"/>
      <c r="AX350" s="323"/>
      <c r="AY350" s="323"/>
      <c r="AZ350" s="323"/>
      <c r="BA350" s="323"/>
      <c r="BB350" s="323"/>
      <c r="BC350" s="323"/>
      <c r="BD350" s="323"/>
      <c r="BE350" s="323"/>
      <c r="BO350" s="324"/>
      <c r="BP350" s="324"/>
    </row>
    <row r="351" spans="8:68" s="318" customFormat="1" ht="12.75" customHeight="1">
      <c r="H351" s="319"/>
      <c r="I351" s="319"/>
      <c r="J351" s="319"/>
      <c r="P351" s="319"/>
      <c r="Q351" s="34"/>
      <c r="R351" s="320"/>
      <c r="S351" s="321"/>
      <c r="T351" s="322"/>
      <c r="W351" s="323"/>
      <c r="AX351" s="323"/>
      <c r="AY351" s="323"/>
      <c r="AZ351" s="323"/>
      <c r="BA351" s="323"/>
      <c r="BB351" s="323"/>
      <c r="BC351" s="323"/>
      <c r="BD351" s="323"/>
      <c r="BE351" s="323"/>
      <c r="BO351" s="324"/>
      <c r="BP351" s="324"/>
    </row>
    <row r="352" spans="8:68" s="318" customFormat="1" ht="12.75" customHeight="1">
      <c r="H352" s="319"/>
      <c r="I352" s="319"/>
      <c r="J352" s="319"/>
      <c r="P352" s="319"/>
      <c r="Q352" s="34"/>
      <c r="R352" s="320"/>
      <c r="S352" s="321"/>
      <c r="T352" s="322"/>
      <c r="W352" s="323"/>
      <c r="AX352" s="323"/>
      <c r="AY352" s="323"/>
      <c r="AZ352" s="323"/>
      <c r="BA352" s="323"/>
      <c r="BB352" s="323"/>
      <c r="BC352" s="323"/>
      <c r="BD352" s="323"/>
      <c r="BE352" s="323"/>
      <c r="BO352" s="324"/>
      <c r="BP352" s="324"/>
    </row>
    <row r="353" spans="8:68" s="318" customFormat="1" ht="12.75" customHeight="1">
      <c r="H353" s="319"/>
      <c r="I353" s="319"/>
      <c r="J353" s="319"/>
      <c r="P353" s="319"/>
      <c r="Q353" s="34"/>
      <c r="R353" s="320"/>
      <c r="S353" s="321"/>
      <c r="T353" s="322"/>
      <c r="W353" s="323"/>
      <c r="AX353" s="323"/>
      <c r="AY353" s="323"/>
      <c r="AZ353" s="323"/>
      <c r="BA353" s="323"/>
      <c r="BB353" s="323"/>
      <c r="BC353" s="323"/>
      <c r="BD353" s="323"/>
      <c r="BE353" s="323"/>
      <c r="BO353" s="324"/>
      <c r="BP353" s="324"/>
    </row>
    <row r="354" spans="8:68" s="318" customFormat="1" ht="12.75" customHeight="1">
      <c r="H354" s="319"/>
      <c r="I354" s="319"/>
      <c r="J354" s="319"/>
      <c r="P354" s="319"/>
      <c r="Q354" s="34"/>
      <c r="R354" s="320"/>
      <c r="S354" s="321"/>
      <c r="T354" s="322"/>
      <c r="W354" s="323"/>
      <c r="AX354" s="323"/>
      <c r="AY354" s="323"/>
      <c r="AZ354" s="323"/>
      <c r="BA354" s="323"/>
      <c r="BB354" s="323"/>
      <c r="BC354" s="323"/>
      <c r="BD354" s="323"/>
      <c r="BE354" s="323"/>
      <c r="BO354" s="324"/>
      <c r="BP354" s="324"/>
    </row>
    <row r="355" spans="8:68" s="318" customFormat="1" ht="12.75" customHeight="1">
      <c r="H355" s="319"/>
      <c r="I355" s="319"/>
      <c r="J355" s="319"/>
      <c r="P355" s="319"/>
      <c r="Q355" s="34"/>
      <c r="R355" s="320"/>
      <c r="S355" s="321"/>
      <c r="T355" s="322"/>
      <c r="W355" s="323"/>
      <c r="AX355" s="323"/>
      <c r="AY355" s="323"/>
      <c r="AZ355" s="323"/>
      <c r="BA355" s="323"/>
      <c r="BB355" s="323"/>
      <c r="BC355" s="323"/>
      <c r="BD355" s="323"/>
      <c r="BE355" s="323"/>
      <c r="BO355" s="324"/>
      <c r="BP355" s="324"/>
    </row>
    <row r="356" spans="8:68" s="318" customFormat="1" ht="12.75" customHeight="1">
      <c r="H356" s="319"/>
      <c r="I356" s="319"/>
      <c r="J356" s="319"/>
      <c r="P356" s="319"/>
      <c r="Q356" s="34"/>
      <c r="R356" s="320"/>
      <c r="S356" s="321"/>
      <c r="T356" s="322"/>
      <c r="W356" s="323"/>
      <c r="AX356" s="323"/>
      <c r="AY356" s="323"/>
      <c r="AZ356" s="323"/>
      <c r="BA356" s="323"/>
      <c r="BB356" s="323"/>
      <c r="BC356" s="323"/>
      <c r="BD356" s="323"/>
      <c r="BE356" s="323"/>
      <c r="BO356" s="324"/>
      <c r="BP356" s="324"/>
    </row>
    <row r="357" spans="8:68" s="318" customFormat="1" ht="12.75" customHeight="1">
      <c r="H357" s="319"/>
      <c r="I357" s="319"/>
      <c r="J357" s="319"/>
      <c r="P357" s="319"/>
      <c r="Q357" s="34"/>
      <c r="R357" s="320"/>
      <c r="S357" s="321"/>
      <c r="T357" s="322"/>
      <c r="W357" s="323"/>
      <c r="AX357" s="323"/>
      <c r="AY357" s="323"/>
      <c r="AZ357" s="323"/>
      <c r="BA357" s="323"/>
      <c r="BB357" s="323"/>
      <c r="BC357" s="323"/>
      <c r="BD357" s="323"/>
      <c r="BE357" s="323"/>
      <c r="BO357" s="324"/>
      <c r="BP357" s="324"/>
    </row>
    <row r="358" spans="8:68" s="318" customFormat="1" ht="12.75" customHeight="1">
      <c r="H358" s="319"/>
      <c r="I358" s="319"/>
      <c r="J358" s="319"/>
      <c r="P358" s="319"/>
      <c r="Q358" s="34"/>
      <c r="R358" s="320"/>
      <c r="S358" s="321"/>
      <c r="T358" s="322"/>
      <c r="W358" s="323"/>
      <c r="AX358" s="323"/>
      <c r="AY358" s="323"/>
      <c r="AZ358" s="323"/>
      <c r="BA358" s="323"/>
      <c r="BB358" s="323"/>
      <c r="BC358" s="323"/>
      <c r="BD358" s="323"/>
      <c r="BE358" s="323"/>
      <c r="BO358" s="324"/>
      <c r="BP358" s="324"/>
    </row>
    <row r="359" spans="8:68" s="318" customFormat="1" ht="12.75" customHeight="1">
      <c r="H359" s="319"/>
      <c r="I359" s="319"/>
      <c r="J359" s="319"/>
      <c r="P359" s="319"/>
      <c r="Q359" s="34"/>
      <c r="R359" s="320"/>
      <c r="S359" s="321"/>
      <c r="T359" s="322"/>
      <c r="W359" s="323"/>
      <c r="AX359" s="323"/>
      <c r="AY359" s="323"/>
      <c r="AZ359" s="323"/>
      <c r="BA359" s="323"/>
      <c r="BB359" s="323"/>
      <c r="BC359" s="323"/>
      <c r="BD359" s="323"/>
      <c r="BE359" s="323"/>
      <c r="BO359" s="324"/>
      <c r="BP359" s="324"/>
    </row>
    <row r="360" spans="8:68" s="318" customFormat="1" ht="12.75" customHeight="1">
      <c r="H360" s="319"/>
      <c r="I360" s="319"/>
      <c r="J360" s="319"/>
      <c r="P360" s="319"/>
      <c r="Q360" s="34"/>
      <c r="R360" s="320"/>
      <c r="S360" s="321"/>
      <c r="T360" s="322"/>
      <c r="W360" s="323"/>
      <c r="AX360" s="323"/>
      <c r="AY360" s="323"/>
      <c r="AZ360" s="323"/>
      <c r="BA360" s="323"/>
      <c r="BB360" s="323"/>
      <c r="BC360" s="323"/>
      <c r="BD360" s="323"/>
      <c r="BE360" s="323"/>
      <c r="BO360" s="324"/>
      <c r="BP360" s="324"/>
    </row>
    <row r="361" spans="8:68" s="318" customFormat="1" ht="12.75" customHeight="1">
      <c r="H361" s="319"/>
      <c r="I361" s="319"/>
      <c r="J361" s="319"/>
      <c r="P361" s="319"/>
      <c r="Q361" s="34"/>
      <c r="R361" s="320"/>
      <c r="S361" s="321"/>
      <c r="T361" s="322"/>
      <c r="W361" s="323"/>
      <c r="AX361" s="323"/>
      <c r="AY361" s="323"/>
      <c r="AZ361" s="323"/>
      <c r="BA361" s="323"/>
      <c r="BB361" s="323"/>
      <c r="BC361" s="323"/>
      <c r="BD361" s="323"/>
      <c r="BE361" s="323"/>
      <c r="BO361" s="324"/>
      <c r="BP361" s="324"/>
    </row>
    <row r="362" spans="8:68" s="318" customFormat="1" ht="12.75" customHeight="1">
      <c r="H362" s="319"/>
      <c r="I362" s="319"/>
      <c r="J362" s="319"/>
      <c r="P362" s="319"/>
      <c r="Q362" s="34"/>
      <c r="R362" s="320"/>
      <c r="S362" s="321"/>
      <c r="T362" s="322"/>
      <c r="W362" s="323"/>
      <c r="AX362" s="323"/>
      <c r="AY362" s="323"/>
      <c r="AZ362" s="323"/>
      <c r="BA362" s="323"/>
      <c r="BB362" s="323"/>
      <c r="BC362" s="323"/>
      <c r="BD362" s="323"/>
      <c r="BE362" s="323"/>
      <c r="BO362" s="324"/>
      <c r="BP362" s="324"/>
    </row>
    <row r="363" spans="8:68" s="318" customFormat="1" ht="12.75" customHeight="1">
      <c r="H363" s="319"/>
      <c r="I363" s="319"/>
      <c r="J363" s="319"/>
      <c r="P363" s="319"/>
      <c r="Q363" s="34"/>
      <c r="R363" s="320"/>
      <c r="S363" s="321"/>
      <c r="T363" s="322"/>
      <c r="W363" s="323"/>
      <c r="AX363" s="323"/>
      <c r="AY363" s="323"/>
      <c r="AZ363" s="323"/>
      <c r="BA363" s="323"/>
      <c r="BB363" s="323"/>
      <c r="BC363" s="323"/>
      <c r="BD363" s="323"/>
      <c r="BE363" s="323"/>
      <c r="BO363" s="324"/>
      <c r="BP363" s="324"/>
    </row>
    <row r="364" spans="8:68" s="318" customFormat="1" ht="12.75" customHeight="1">
      <c r="H364" s="319"/>
      <c r="I364" s="319"/>
      <c r="J364" s="319"/>
      <c r="P364" s="319"/>
      <c r="Q364" s="34"/>
      <c r="R364" s="320"/>
      <c r="S364" s="321"/>
      <c r="T364" s="322"/>
      <c r="W364" s="323"/>
      <c r="AX364" s="323"/>
      <c r="AY364" s="323"/>
      <c r="AZ364" s="323"/>
      <c r="BA364" s="323"/>
      <c r="BB364" s="323"/>
      <c r="BC364" s="323"/>
      <c r="BD364" s="323"/>
      <c r="BE364" s="323"/>
      <c r="BO364" s="324"/>
      <c r="BP364" s="324"/>
    </row>
    <row r="365" spans="8:68" s="318" customFormat="1" ht="12.75" customHeight="1">
      <c r="H365" s="319"/>
      <c r="I365" s="319"/>
      <c r="J365" s="319"/>
      <c r="P365" s="319"/>
      <c r="Q365" s="34"/>
      <c r="R365" s="320"/>
      <c r="S365" s="321"/>
      <c r="T365" s="322"/>
      <c r="W365" s="323"/>
      <c r="AX365" s="323"/>
      <c r="AY365" s="323"/>
      <c r="AZ365" s="323"/>
      <c r="BA365" s="323"/>
      <c r="BB365" s="323"/>
      <c r="BC365" s="323"/>
      <c r="BD365" s="323"/>
      <c r="BE365" s="323"/>
      <c r="BO365" s="324"/>
      <c r="BP365" s="324"/>
    </row>
    <row r="366" spans="8:68" s="318" customFormat="1" ht="12.75" customHeight="1">
      <c r="H366" s="319"/>
      <c r="I366" s="319"/>
      <c r="J366" s="319"/>
      <c r="P366" s="319"/>
      <c r="Q366" s="34"/>
      <c r="R366" s="320"/>
      <c r="S366" s="321"/>
      <c r="T366" s="322"/>
      <c r="W366" s="323"/>
      <c r="AX366" s="323"/>
      <c r="AY366" s="323"/>
      <c r="AZ366" s="323"/>
      <c r="BA366" s="323"/>
      <c r="BB366" s="323"/>
      <c r="BC366" s="323"/>
      <c r="BD366" s="323"/>
      <c r="BE366" s="323"/>
      <c r="BO366" s="324"/>
      <c r="BP366" s="324"/>
    </row>
    <row r="367" spans="8:68" s="318" customFormat="1" ht="12.75" customHeight="1">
      <c r="H367" s="319"/>
      <c r="I367" s="319"/>
      <c r="J367" s="319"/>
      <c r="P367" s="319"/>
      <c r="Q367" s="34"/>
      <c r="R367" s="320"/>
      <c r="S367" s="321"/>
      <c r="T367" s="322"/>
      <c r="W367" s="323"/>
      <c r="AX367" s="323"/>
      <c r="AY367" s="323"/>
      <c r="AZ367" s="323"/>
      <c r="BA367" s="323"/>
      <c r="BB367" s="323"/>
      <c r="BC367" s="323"/>
      <c r="BD367" s="323"/>
      <c r="BE367" s="323"/>
      <c r="BO367" s="324"/>
      <c r="BP367" s="324"/>
    </row>
    <row r="368" spans="8:68" s="318" customFormat="1" ht="12.75" customHeight="1">
      <c r="H368" s="319"/>
      <c r="I368" s="319"/>
      <c r="J368" s="319"/>
      <c r="P368" s="319"/>
      <c r="Q368" s="34"/>
      <c r="R368" s="320"/>
      <c r="S368" s="321"/>
      <c r="T368" s="322"/>
      <c r="W368" s="323"/>
      <c r="AX368" s="323"/>
      <c r="AY368" s="323"/>
      <c r="AZ368" s="323"/>
      <c r="BA368" s="323"/>
      <c r="BB368" s="323"/>
      <c r="BC368" s="323"/>
      <c r="BD368" s="323"/>
      <c r="BE368" s="323"/>
      <c r="BO368" s="324"/>
      <c r="BP368" s="324"/>
    </row>
    <row r="369" spans="8:68" s="318" customFormat="1" ht="12.75" customHeight="1">
      <c r="H369" s="319"/>
      <c r="I369" s="319"/>
      <c r="J369" s="319"/>
      <c r="P369" s="319"/>
      <c r="Q369" s="34"/>
      <c r="R369" s="320"/>
      <c r="S369" s="321"/>
      <c r="T369" s="322"/>
      <c r="W369" s="323"/>
      <c r="AX369" s="323"/>
      <c r="AY369" s="323"/>
      <c r="AZ369" s="323"/>
      <c r="BA369" s="323"/>
      <c r="BB369" s="323"/>
      <c r="BC369" s="323"/>
      <c r="BD369" s="323"/>
      <c r="BE369" s="323"/>
      <c r="BO369" s="324"/>
      <c r="BP369" s="324"/>
    </row>
    <row r="370" spans="8:68" s="318" customFormat="1" ht="12.75" customHeight="1">
      <c r="H370" s="319"/>
      <c r="I370" s="319"/>
      <c r="J370" s="319"/>
      <c r="P370" s="319"/>
      <c r="Q370" s="34"/>
      <c r="R370" s="320"/>
      <c r="S370" s="321"/>
      <c r="T370" s="322"/>
      <c r="W370" s="323"/>
      <c r="AX370" s="323"/>
      <c r="AY370" s="323"/>
      <c r="AZ370" s="323"/>
      <c r="BA370" s="323"/>
      <c r="BB370" s="323"/>
      <c r="BC370" s="323"/>
      <c r="BD370" s="323"/>
      <c r="BE370" s="323"/>
      <c r="BO370" s="324"/>
      <c r="BP370" s="324"/>
    </row>
    <row r="371" spans="8:68" s="318" customFormat="1" ht="12.75" customHeight="1">
      <c r="H371" s="319"/>
      <c r="I371" s="319"/>
      <c r="J371" s="319"/>
      <c r="P371" s="319"/>
      <c r="Q371" s="34"/>
      <c r="R371" s="320"/>
      <c r="S371" s="321"/>
      <c r="T371" s="322"/>
      <c r="W371" s="323"/>
      <c r="AX371" s="323"/>
      <c r="AY371" s="323"/>
      <c r="AZ371" s="323"/>
      <c r="BA371" s="323"/>
      <c r="BB371" s="323"/>
      <c r="BC371" s="323"/>
      <c r="BD371" s="323"/>
      <c r="BE371" s="323"/>
      <c r="BO371" s="324"/>
      <c r="BP371" s="324"/>
    </row>
    <row r="372" spans="8:68" s="318" customFormat="1" ht="12.75" customHeight="1">
      <c r="H372" s="319"/>
      <c r="I372" s="319"/>
      <c r="J372" s="319"/>
      <c r="P372" s="319"/>
      <c r="Q372" s="34"/>
      <c r="R372" s="320"/>
      <c r="S372" s="321"/>
      <c r="T372" s="322"/>
      <c r="W372" s="323"/>
      <c r="AX372" s="323"/>
      <c r="AY372" s="323"/>
      <c r="AZ372" s="323"/>
      <c r="BA372" s="323"/>
      <c r="BB372" s="323"/>
      <c r="BC372" s="323"/>
      <c r="BD372" s="323"/>
      <c r="BE372" s="323"/>
      <c r="BO372" s="324"/>
      <c r="BP372" s="324"/>
    </row>
    <row r="373" spans="8:68" s="318" customFormat="1" ht="12.75" customHeight="1">
      <c r="H373" s="319"/>
      <c r="I373" s="319"/>
      <c r="J373" s="319"/>
      <c r="P373" s="319"/>
      <c r="Q373" s="34"/>
      <c r="R373" s="320"/>
      <c r="S373" s="321"/>
      <c r="T373" s="322"/>
      <c r="W373" s="323"/>
      <c r="AX373" s="323"/>
      <c r="AY373" s="323"/>
      <c r="AZ373" s="323"/>
      <c r="BA373" s="323"/>
      <c r="BB373" s="323"/>
      <c r="BC373" s="323"/>
      <c r="BD373" s="323"/>
      <c r="BE373" s="323"/>
      <c r="BO373" s="324"/>
      <c r="BP373" s="324"/>
    </row>
    <row r="374" spans="8:68" s="318" customFormat="1" ht="12.75" customHeight="1">
      <c r="H374" s="319"/>
      <c r="I374" s="319"/>
      <c r="J374" s="319"/>
      <c r="P374" s="319"/>
      <c r="Q374" s="34"/>
      <c r="R374" s="320"/>
      <c r="S374" s="321"/>
      <c r="T374" s="322"/>
      <c r="W374" s="323"/>
      <c r="AX374" s="323"/>
      <c r="AY374" s="323"/>
      <c r="AZ374" s="323"/>
      <c r="BA374" s="323"/>
      <c r="BB374" s="323"/>
      <c r="BC374" s="323"/>
      <c r="BD374" s="323"/>
      <c r="BE374" s="323"/>
      <c r="BO374" s="324"/>
      <c r="BP374" s="324"/>
    </row>
    <row r="375" spans="8:68" s="318" customFormat="1" ht="12.75" customHeight="1">
      <c r="H375" s="319"/>
      <c r="I375" s="319"/>
      <c r="J375" s="319"/>
      <c r="P375" s="319"/>
      <c r="Q375" s="34"/>
      <c r="R375" s="320"/>
      <c r="S375" s="321"/>
      <c r="T375" s="322"/>
      <c r="W375" s="323"/>
      <c r="AX375" s="323"/>
      <c r="AY375" s="323"/>
      <c r="AZ375" s="323"/>
      <c r="BA375" s="323"/>
      <c r="BB375" s="323"/>
      <c r="BC375" s="323"/>
      <c r="BD375" s="323"/>
      <c r="BE375" s="323"/>
      <c r="BO375" s="324"/>
      <c r="BP375" s="324"/>
    </row>
    <row r="376" spans="8:68" s="318" customFormat="1" ht="12.75" customHeight="1">
      <c r="H376" s="319"/>
      <c r="I376" s="319"/>
      <c r="J376" s="319"/>
      <c r="P376" s="319"/>
      <c r="Q376" s="34"/>
      <c r="R376" s="320"/>
      <c r="S376" s="321"/>
      <c r="T376" s="322"/>
      <c r="W376" s="323"/>
      <c r="AX376" s="323"/>
      <c r="AY376" s="323"/>
      <c r="AZ376" s="323"/>
      <c r="BA376" s="323"/>
      <c r="BB376" s="323"/>
      <c r="BC376" s="323"/>
      <c r="BD376" s="323"/>
      <c r="BE376" s="323"/>
      <c r="BO376" s="324"/>
      <c r="BP376" s="324"/>
    </row>
    <row r="377" spans="8:68" s="318" customFormat="1" ht="12.75" customHeight="1">
      <c r="H377" s="319"/>
      <c r="I377" s="319"/>
      <c r="J377" s="319"/>
      <c r="P377" s="319"/>
      <c r="Q377" s="34"/>
      <c r="R377" s="320"/>
      <c r="S377" s="321"/>
      <c r="T377" s="322"/>
      <c r="W377" s="323"/>
      <c r="AX377" s="323"/>
      <c r="AY377" s="323"/>
      <c r="AZ377" s="323"/>
      <c r="BA377" s="323"/>
      <c r="BB377" s="323"/>
      <c r="BC377" s="323"/>
      <c r="BD377" s="323"/>
      <c r="BE377" s="323"/>
      <c r="BO377" s="324"/>
      <c r="BP377" s="324"/>
    </row>
    <row r="378" spans="8:68" s="318" customFormat="1" ht="12.75" customHeight="1">
      <c r="H378" s="319"/>
      <c r="I378" s="319"/>
      <c r="J378" s="319"/>
      <c r="P378" s="319"/>
      <c r="Q378" s="34"/>
      <c r="R378" s="320"/>
      <c r="S378" s="321"/>
      <c r="T378" s="322"/>
      <c r="W378" s="323"/>
      <c r="AX378" s="323"/>
      <c r="AY378" s="323"/>
      <c r="AZ378" s="323"/>
      <c r="BA378" s="323"/>
      <c r="BB378" s="323"/>
      <c r="BC378" s="323"/>
      <c r="BD378" s="323"/>
      <c r="BE378" s="323"/>
      <c r="BO378" s="324"/>
      <c r="BP378" s="324"/>
    </row>
    <row r="379" spans="8:68" s="318" customFormat="1" ht="12.75" customHeight="1">
      <c r="H379" s="319"/>
      <c r="I379" s="319"/>
      <c r="J379" s="319"/>
      <c r="P379" s="319"/>
      <c r="Q379" s="34"/>
      <c r="R379" s="320"/>
      <c r="S379" s="321"/>
      <c r="T379" s="322"/>
      <c r="W379" s="323"/>
      <c r="AX379" s="323"/>
      <c r="AY379" s="323"/>
      <c r="AZ379" s="323"/>
      <c r="BA379" s="323"/>
      <c r="BB379" s="323"/>
      <c r="BC379" s="323"/>
      <c r="BD379" s="323"/>
      <c r="BE379" s="323"/>
      <c r="BO379" s="324"/>
      <c r="BP379" s="324"/>
    </row>
    <row r="380" spans="8:68" s="318" customFormat="1" ht="12.75" customHeight="1">
      <c r="H380" s="319"/>
      <c r="I380" s="319"/>
      <c r="J380" s="319"/>
      <c r="P380" s="319"/>
      <c r="Q380" s="34"/>
      <c r="R380" s="320"/>
      <c r="S380" s="321"/>
      <c r="T380" s="322"/>
      <c r="W380" s="323"/>
      <c r="AX380" s="323"/>
      <c r="AY380" s="323"/>
      <c r="AZ380" s="323"/>
      <c r="BA380" s="323"/>
      <c r="BB380" s="323"/>
      <c r="BC380" s="323"/>
      <c r="BD380" s="323"/>
      <c r="BE380" s="323"/>
      <c r="BO380" s="324"/>
      <c r="BP380" s="324"/>
    </row>
    <row r="381" spans="8:68" s="318" customFormat="1" ht="12.75" customHeight="1">
      <c r="H381" s="319"/>
      <c r="I381" s="319"/>
      <c r="J381" s="319"/>
      <c r="P381" s="319"/>
      <c r="Q381" s="34"/>
      <c r="R381" s="320"/>
      <c r="S381" s="321"/>
      <c r="T381" s="322"/>
      <c r="W381" s="323"/>
      <c r="AX381" s="323"/>
      <c r="AY381" s="323"/>
      <c r="AZ381" s="323"/>
      <c r="BA381" s="323"/>
      <c r="BB381" s="323"/>
      <c r="BC381" s="323"/>
      <c r="BD381" s="323"/>
      <c r="BE381" s="323"/>
      <c r="BO381" s="324"/>
      <c r="BP381" s="324"/>
    </row>
    <row r="382" spans="8:68" s="318" customFormat="1" ht="12.75" customHeight="1">
      <c r="H382" s="319"/>
      <c r="I382" s="319"/>
      <c r="J382" s="319"/>
      <c r="P382" s="319"/>
      <c r="Q382" s="34"/>
      <c r="R382" s="320"/>
      <c r="S382" s="321"/>
      <c r="T382" s="322"/>
      <c r="W382" s="323"/>
      <c r="AX382" s="323"/>
      <c r="AY382" s="323"/>
      <c r="AZ382" s="323"/>
      <c r="BA382" s="323"/>
      <c r="BB382" s="323"/>
      <c r="BC382" s="323"/>
      <c r="BD382" s="323"/>
      <c r="BE382" s="323"/>
      <c r="BO382" s="324"/>
      <c r="BP382" s="324"/>
    </row>
    <row r="383" spans="8:68" s="318" customFormat="1" ht="12.75" customHeight="1">
      <c r="H383" s="319"/>
      <c r="I383" s="319"/>
      <c r="J383" s="319"/>
      <c r="P383" s="319"/>
      <c r="Q383" s="34"/>
      <c r="R383" s="320"/>
      <c r="S383" s="321"/>
      <c r="T383" s="322"/>
      <c r="W383" s="323"/>
      <c r="AX383" s="323"/>
      <c r="AY383" s="323"/>
      <c r="AZ383" s="323"/>
      <c r="BA383" s="323"/>
      <c r="BB383" s="323"/>
      <c r="BC383" s="323"/>
      <c r="BD383" s="323"/>
      <c r="BE383" s="323"/>
      <c r="BO383" s="324"/>
      <c r="BP383" s="324"/>
    </row>
    <row r="384" spans="8:68" s="318" customFormat="1" ht="12.75" customHeight="1">
      <c r="H384" s="319"/>
      <c r="I384" s="319"/>
      <c r="J384" s="319"/>
      <c r="P384" s="319"/>
      <c r="Q384" s="34"/>
      <c r="R384" s="320"/>
      <c r="S384" s="321"/>
      <c r="T384" s="322"/>
      <c r="W384" s="323"/>
      <c r="AX384" s="323"/>
      <c r="AY384" s="323"/>
      <c r="AZ384" s="323"/>
      <c r="BA384" s="323"/>
      <c r="BB384" s="323"/>
      <c r="BC384" s="323"/>
      <c r="BD384" s="323"/>
      <c r="BE384" s="323"/>
      <c r="BO384" s="324"/>
      <c r="BP384" s="324"/>
    </row>
    <row r="385" spans="8:68" s="318" customFormat="1" ht="12.75" customHeight="1">
      <c r="H385" s="319"/>
      <c r="I385" s="319"/>
      <c r="J385" s="319"/>
      <c r="P385" s="319"/>
      <c r="Q385" s="34"/>
      <c r="R385" s="320"/>
      <c r="S385" s="321"/>
      <c r="T385" s="322"/>
      <c r="W385" s="323"/>
      <c r="AX385" s="323"/>
      <c r="AY385" s="323"/>
      <c r="AZ385" s="323"/>
      <c r="BA385" s="323"/>
      <c r="BB385" s="323"/>
      <c r="BC385" s="323"/>
      <c r="BD385" s="323"/>
      <c r="BE385" s="323"/>
      <c r="BO385" s="324"/>
      <c r="BP385" s="324"/>
    </row>
    <row r="386" spans="8:68" s="318" customFormat="1" ht="12.75" customHeight="1">
      <c r="H386" s="319"/>
      <c r="I386" s="319"/>
      <c r="J386" s="319"/>
      <c r="P386" s="319"/>
      <c r="Q386" s="34"/>
      <c r="R386" s="320"/>
      <c r="S386" s="321"/>
      <c r="T386" s="322"/>
      <c r="W386" s="323"/>
      <c r="AX386" s="323"/>
      <c r="AY386" s="323"/>
      <c r="AZ386" s="323"/>
      <c r="BA386" s="323"/>
      <c r="BB386" s="323"/>
      <c r="BC386" s="323"/>
      <c r="BD386" s="323"/>
      <c r="BE386" s="323"/>
      <c r="BO386" s="324"/>
      <c r="BP386" s="324"/>
    </row>
    <row r="387" spans="8:68" s="318" customFormat="1" ht="12.75" customHeight="1">
      <c r="H387" s="319"/>
      <c r="I387" s="319"/>
      <c r="J387" s="319"/>
      <c r="P387" s="319"/>
      <c r="Q387" s="34"/>
      <c r="R387" s="320"/>
      <c r="S387" s="321"/>
      <c r="T387" s="322"/>
      <c r="W387" s="323"/>
      <c r="AX387" s="323"/>
      <c r="AY387" s="323"/>
      <c r="AZ387" s="323"/>
      <c r="BA387" s="323"/>
      <c r="BB387" s="323"/>
      <c r="BC387" s="323"/>
      <c r="BD387" s="323"/>
      <c r="BE387" s="323"/>
      <c r="BO387" s="324"/>
      <c r="BP387" s="324"/>
    </row>
    <row r="388" spans="8:68" s="318" customFormat="1" ht="12.75" customHeight="1">
      <c r="H388" s="319"/>
      <c r="I388" s="319"/>
      <c r="J388" s="319"/>
      <c r="P388" s="319"/>
      <c r="Q388" s="34"/>
      <c r="R388" s="320"/>
      <c r="S388" s="321"/>
      <c r="T388" s="322"/>
      <c r="W388" s="323"/>
      <c r="AX388" s="323"/>
      <c r="AY388" s="323"/>
      <c r="AZ388" s="323"/>
      <c r="BA388" s="323"/>
      <c r="BB388" s="323"/>
      <c r="BC388" s="323"/>
      <c r="BD388" s="323"/>
      <c r="BE388" s="323"/>
      <c r="BO388" s="324"/>
      <c r="BP388" s="324"/>
    </row>
    <row r="389" spans="8:68" s="318" customFormat="1" ht="12.75" customHeight="1">
      <c r="H389" s="319"/>
      <c r="I389" s="319"/>
      <c r="J389" s="319"/>
      <c r="P389" s="319"/>
      <c r="Q389" s="34"/>
      <c r="R389" s="320"/>
      <c r="S389" s="321"/>
      <c r="T389" s="322"/>
      <c r="W389" s="323"/>
      <c r="AX389" s="323"/>
      <c r="AY389" s="323"/>
      <c r="AZ389" s="323"/>
      <c r="BA389" s="323"/>
      <c r="BB389" s="323"/>
      <c r="BC389" s="323"/>
      <c r="BD389" s="323"/>
      <c r="BE389" s="323"/>
      <c r="BO389" s="324"/>
      <c r="BP389" s="324"/>
    </row>
    <row r="390" spans="8:68" s="318" customFormat="1" ht="12.75" customHeight="1">
      <c r="H390" s="319"/>
      <c r="I390" s="319"/>
      <c r="J390" s="319"/>
      <c r="P390" s="319"/>
      <c r="Q390" s="34"/>
      <c r="R390" s="320"/>
      <c r="S390" s="321"/>
      <c r="T390" s="322"/>
      <c r="W390" s="323"/>
      <c r="AX390" s="323"/>
      <c r="AY390" s="323"/>
      <c r="AZ390" s="323"/>
      <c r="BA390" s="323"/>
      <c r="BB390" s="323"/>
      <c r="BC390" s="323"/>
      <c r="BD390" s="323"/>
      <c r="BE390" s="323"/>
      <c r="BO390" s="324"/>
      <c r="BP390" s="324"/>
    </row>
    <row r="391" spans="8:68" s="318" customFormat="1" ht="12.75" customHeight="1">
      <c r="H391" s="319"/>
      <c r="I391" s="319"/>
      <c r="J391" s="319"/>
      <c r="P391" s="319"/>
      <c r="Q391" s="34"/>
      <c r="R391" s="320"/>
      <c r="S391" s="321"/>
      <c r="T391" s="322"/>
      <c r="W391" s="323"/>
      <c r="AX391" s="323"/>
      <c r="AY391" s="323"/>
      <c r="AZ391" s="323"/>
      <c r="BA391" s="323"/>
      <c r="BB391" s="323"/>
      <c r="BC391" s="323"/>
      <c r="BD391" s="323"/>
      <c r="BE391" s="323"/>
      <c r="BO391" s="324"/>
      <c r="BP391" s="324"/>
    </row>
    <row r="392" spans="8:68" s="318" customFormat="1" ht="12.75" customHeight="1">
      <c r="H392" s="319"/>
      <c r="I392" s="319"/>
      <c r="J392" s="319"/>
      <c r="P392" s="319"/>
      <c r="Q392" s="34"/>
      <c r="R392" s="320"/>
      <c r="S392" s="321"/>
      <c r="T392" s="322"/>
      <c r="W392" s="323"/>
      <c r="AX392" s="323"/>
      <c r="AY392" s="323"/>
      <c r="AZ392" s="323"/>
      <c r="BA392" s="323"/>
      <c r="BB392" s="323"/>
      <c r="BC392" s="323"/>
      <c r="BD392" s="323"/>
      <c r="BE392" s="323"/>
      <c r="BO392" s="324"/>
      <c r="BP392" s="324"/>
    </row>
    <row r="393" spans="8:68" s="318" customFormat="1" ht="12.75" customHeight="1">
      <c r="H393" s="319"/>
      <c r="I393" s="319"/>
      <c r="J393" s="319"/>
      <c r="P393" s="319"/>
      <c r="Q393" s="34"/>
      <c r="R393" s="320"/>
      <c r="S393" s="321"/>
      <c r="T393" s="322"/>
      <c r="W393" s="323"/>
      <c r="AX393" s="323"/>
      <c r="AY393" s="323"/>
      <c r="AZ393" s="323"/>
      <c r="BA393" s="323"/>
      <c r="BB393" s="323"/>
      <c r="BC393" s="323"/>
      <c r="BD393" s="323"/>
      <c r="BE393" s="323"/>
      <c r="BO393" s="324"/>
      <c r="BP393" s="324"/>
    </row>
    <row r="394" spans="8:68" s="318" customFormat="1" ht="12.75" customHeight="1">
      <c r="H394" s="319"/>
      <c r="I394" s="319"/>
      <c r="J394" s="319"/>
      <c r="P394" s="319"/>
      <c r="Q394" s="34"/>
      <c r="R394" s="320"/>
      <c r="S394" s="321"/>
      <c r="T394" s="322"/>
      <c r="W394" s="323"/>
      <c r="AX394" s="323"/>
      <c r="AY394" s="323"/>
      <c r="AZ394" s="323"/>
      <c r="BA394" s="323"/>
      <c r="BB394" s="323"/>
      <c r="BC394" s="323"/>
      <c r="BD394" s="323"/>
      <c r="BE394" s="323"/>
      <c r="BO394" s="324"/>
      <c r="BP394" s="324"/>
    </row>
    <row r="395" spans="8:68" s="318" customFormat="1" ht="12.75" customHeight="1">
      <c r="H395" s="319"/>
      <c r="I395" s="319"/>
      <c r="J395" s="319"/>
      <c r="P395" s="319"/>
      <c r="Q395" s="34"/>
      <c r="R395" s="320"/>
      <c r="S395" s="321"/>
      <c r="T395" s="322"/>
      <c r="W395" s="323"/>
      <c r="AX395" s="323"/>
      <c r="AY395" s="323"/>
      <c r="AZ395" s="323"/>
      <c r="BA395" s="323"/>
      <c r="BB395" s="323"/>
      <c r="BC395" s="323"/>
      <c r="BD395" s="323"/>
      <c r="BE395" s="323"/>
      <c r="BO395" s="324"/>
      <c r="BP395" s="324"/>
    </row>
    <row r="396" spans="8:68" s="318" customFormat="1" ht="12.75" customHeight="1">
      <c r="H396" s="319"/>
      <c r="I396" s="319"/>
      <c r="J396" s="319"/>
      <c r="P396" s="319"/>
      <c r="Q396" s="34"/>
      <c r="R396" s="320"/>
      <c r="S396" s="321"/>
      <c r="T396" s="322"/>
      <c r="W396" s="323"/>
      <c r="AX396" s="323"/>
      <c r="AY396" s="323"/>
      <c r="AZ396" s="323"/>
      <c r="BA396" s="323"/>
      <c r="BB396" s="323"/>
      <c r="BC396" s="323"/>
      <c r="BD396" s="323"/>
      <c r="BE396" s="323"/>
      <c r="BO396" s="324"/>
      <c r="BP396" s="324"/>
    </row>
    <row r="397" spans="8:68" s="318" customFormat="1" ht="12.75" customHeight="1">
      <c r="H397" s="319"/>
      <c r="I397" s="319"/>
      <c r="J397" s="319"/>
      <c r="P397" s="319"/>
      <c r="Q397" s="34"/>
      <c r="R397" s="320"/>
      <c r="S397" s="321"/>
      <c r="T397" s="322"/>
      <c r="W397" s="323"/>
      <c r="AX397" s="323"/>
      <c r="AY397" s="323"/>
      <c r="AZ397" s="323"/>
      <c r="BA397" s="323"/>
      <c r="BB397" s="323"/>
      <c r="BC397" s="323"/>
      <c r="BD397" s="323"/>
      <c r="BE397" s="323"/>
      <c r="BO397" s="324"/>
      <c r="BP397" s="324"/>
    </row>
    <row r="398" spans="8:68" s="318" customFormat="1" ht="12.75" customHeight="1">
      <c r="H398" s="319"/>
      <c r="I398" s="319"/>
      <c r="J398" s="319"/>
      <c r="P398" s="319"/>
      <c r="Q398" s="34"/>
      <c r="R398" s="320"/>
      <c r="S398" s="321"/>
      <c r="T398" s="322"/>
      <c r="W398" s="323"/>
      <c r="AX398" s="323"/>
      <c r="AY398" s="323"/>
      <c r="AZ398" s="323"/>
      <c r="BA398" s="323"/>
      <c r="BB398" s="323"/>
      <c r="BC398" s="323"/>
      <c r="BD398" s="323"/>
      <c r="BE398" s="323"/>
      <c r="BO398" s="324"/>
      <c r="BP398" s="324"/>
    </row>
    <row r="399" spans="8:68" s="318" customFormat="1" ht="12.75" customHeight="1">
      <c r="H399" s="319"/>
      <c r="I399" s="319"/>
      <c r="J399" s="319"/>
      <c r="P399" s="319"/>
      <c r="Q399" s="34"/>
      <c r="R399" s="320"/>
      <c r="S399" s="321"/>
      <c r="T399" s="322"/>
      <c r="W399" s="323"/>
      <c r="AX399" s="323"/>
      <c r="AY399" s="323"/>
      <c r="AZ399" s="323"/>
      <c r="BA399" s="323"/>
      <c r="BB399" s="323"/>
      <c r="BC399" s="323"/>
      <c r="BD399" s="323"/>
      <c r="BE399" s="323"/>
      <c r="BO399" s="324"/>
      <c r="BP399" s="324"/>
    </row>
    <row r="400" spans="8:68" s="318" customFormat="1" ht="12.75" customHeight="1">
      <c r="H400" s="319"/>
      <c r="I400" s="319"/>
      <c r="J400" s="319"/>
      <c r="P400" s="319"/>
      <c r="Q400" s="34"/>
      <c r="R400" s="320"/>
      <c r="S400" s="321"/>
      <c r="T400" s="322"/>
      <c r="W400" s="323"/>
      <c r="AX400" s="323"/>
      <c r="AY400" s="323"/>
      <c r="AZ400" s="323"/>
      <c r="BA400" s="323"/>
      <c r="BB400" s="323"/>
      <c r="BC400" s="323"/>
      <c r="BD400" s="323"/>
      <c r="BE400" s="323"/>
      <c r="BO400" s="324"/>
      <c r="BP400" s="324"/>
    </row>
    <row r="401" spans="8:68" s="318" customFormat="1" ht="12.75" customHeight="1">
      <c r="H401" s="319"/>
      <c r="I401" s="319"/>
      <c r="J401" s="319"/>
      <c r="P401" s="319"/>
      <c r="Q401" s="34"/>
      <c r="R401" s="320"/>
      <c r="S401" s="321"/>
      <c r="T401" s="322"/>
      <c r="W401" s="323"/>
      <c r="AX401" s="323"/>
      <c r="AY401" s="323"/>
      <c r="AZ401" s="323"/>
      <c r="BA401" s="323"/>
      <c r="BB401" s="323"/>
      <c r="BC401" s="323"/>
      <c r="BD401" s="323"/>
      <c r="BE401" s="323"/>
      <c r="BO401" s="324"/>
      <c r="BP401" s="324"/>
    </row>
    <row r="402" spans="8:68" s="318" customFormat="1" ht="12.75" customHeight="1">
      <c r="H402" s="319"/>
      <c r="I402" s="319"/>
      <c r="J402" s="319"/>
      <c r="P402" s="319"/>
      <c r="Q402" s="34"/>
      <c r="R402" s="320"/>
      <c r="S402" s="321"/>
      <c r="T402" s="322"/>
      <c r="W402" s="323"/>
      <c r="AX402" s="323"/>
      <c r="AY402" s="323"/>
      <c r="AZ402" s="323"/>
      <c r="BA402" s="323"/>
      <c r="BB402" s="323"/>
      <c r="BC402" s="323"/>
      <c r="BD402" s="323"/>
      <c r="BE402" s="323"/>
      <c r="BO402" s="324"/>
      <c r="BP402" s="324"/>
    </row>
    <row r="403" spans="8:68" s="318" customFormat="1" ht="12.75" customHeight="1">
      <c r="H403" s="319"/>
      <c r="I403" s="319"/>
      <c r="J403" s="319"/>
      <c r="P403" s="319"/>
      <c r="Q403" s="34"/>
      <c r="R403" s="320"/>
      <c r="S403" s="321"/>
      <c r="T403" s="322"/>
      <c r="W403" s="323"/>
      <c r="AX403" s="323"/>
      <c r="AY403" s="323"/>
      <c r="AZ403" s="323"/>
      <c r="BA403" s="323"/>
      <c r="BB403" s="323"/>
      <c r="BC403" s="323"/>
      <c r="BD403" s="323"/>
      <c r="BE403" s="323"/>
      <c r="BO403" s="324"/>
      <c r="BP403" s="324"/>
    </row>
    <row r="404" spans="8:68" s="318" customFormat="1" ht="12.75" customHeight="1">
      <c r="H404" s="319"/>
      <c r="I404" s="319"/>
      <c r="J404" s="319"/>
      <c r="P404" s="319"/>
      <c r="Q404" s="34"/>
      <c r="R404" s="320"/>
      <c r="S404" s="321"/>
      <c r="T404" s="322"/>
      <c r="W404" s="323"/>
      <c r="AX404" s="323"/>
      <c r="AY404" s="323"/>
      <c r="AZ404" s="323"/>
      <c r="BA404" s="323"/>
      <c r="BB404" s="323"/>
      <c r="BC404" s="323"/>
      <c r="BD404" s="323"/>
      <c r="BE404" s="323"/>
      <c r="BO404" s="324"/>
      <c r="BP404" s="324"/>
    </row>
    <row r="405" spans="8:68" s="318" customFormat="1" ht="12.75" customHeight="1">
      <c r="H405" s="319"/>
      <c r="I405" s="319"/>
      <c r="J405" s="319"/>
      <c r="P405" s="319"/>
      <c r="Q405" s="34"/>
      <c r="R405" s="320"/>
      <c r="S405" s="321"/>
      <c r="T405" s="322"/>
      <c r="W405" s="323"/>
      <c r="AX405" s="323"/>
      <c r="AY405" s="323"/>
      <c r="AZ405" s="323"/>
      <c r="BA405" s="323"/>
      <c r="BB405" s="323"/>
      <c r="BC405" s="323"/>
      <c r="BD405" s="323"/>
      <c r="BE405" s="323"/>
      <c r="BO405" s="324"/>
      <c r="BP405" s="324"/>
    </row>
    <row r="406" spans="8:68" s="318" customFormat="1" ht="12.75" customHeight="1">
      <c r="H406" s="319"/>
      <c r="I406" s="319"/>
      <c r="J406" s="319"/>
      <c r="P406" s="319"/>
      <c r="Q406" s="34"/>
      <c r="R406" s="320"/>
      <c r="S406" s="321"/>
      <c r="T406" s="322"/>
      <c r="W406" s="323"/>
      <c r="AX406" s="323"/>
      <c r="AY406" s="323"/>
      <c r="AZ406" s="323"/>
      <c r="BA406" s="323"/>
      <c r="BB406" s="323"/>
      <c r="BC406" s="323"/>
      <c r="BD406" s="323"/>
      <c r="BE406" s="323"/>
      <c r="BO406" s="324"/>
      <c r="BP406" s="324"/>
    </row>
    <row r="407" spans="8:68" s="318" customFormat="1" ht="12.75" customHeight="1">
      <c r="H407" s="319"/>
      <c r="I407" s="319"/>
      <c r="J407" s="319"/>
      <c r="P407" s="319"/>
      <c r="Q407" s="34"/>
      <c r="R407" s="320"/>
      <c r="S407" s="321"/>
      <c r="T407" s="322"/>
      <c r="W407" s="323"/>
      <c r="AX407" s="323"/>
      <c r="AY407" s="323"/>
      <c r="AZ407" s="323"/>
      <c r="BA407" s="323"/>
      <c r="BB407" s="323"/>
      <c r="BC407" s="323"/>
      <c r="BD407" s="323"/>
      <c r="BE407" s="323"/>
      <c r="BO407" s="324"/>
      <c r="BP407" s="324"/>
    </row>
    <row r="408" spans="8:68" s="318" customFormat="1" ht="12.75" customHeight="1">
      <c r="H408" s="319"/>
      <c r="I408" s="319"/>
      <c r="J408" s="319"/>
      <c r="P408" s="319"/>
      <c r="Q408" s="34"/>
      <c r="R408" s="320"/>
      <c r="S408" s="321"/>
      <c r="T408" s="322"/>
      <c r="W408" s="323"/>
      <c r="AX408" s="323"/>
      <c r="AY408" s="323"/>
      <c r="AZ408" s="323"/>
      <c r="BA408" s="323"/>
      <c r="BB408" s="323"/>
      <c r="BC408" s="323"/>
      <c r="BD408" s="323"/>
      <c r="BE408" s="323"/>
      <c r="BO408" s="324"/>
      <c r="BP408" s="324"/>
    </row>
    <row r="409" spans="8:68" s="318" customFormat="1" ht="12.75" customHeight="1">
      <c r="H409" s="319"/>
      <c r="I409" s="319"/>
      <c r="J409" s="319"/>
      <c r="P409" s="319"/>
      <c r="Q409" s="34"/>
      <c r="R409" s="320"/>
      <c r="S409" s="321"/>
      <c r="T409" s="322"/>
      <c r="W409" s="323"/>
      <c r="AX409" s="323"/>
      <c r="AY409" s="323"/>
      <c r="AZ409" s="323"/>
      <c r="BA409" s="323"/>
      <c r="BB409" s="323"/>
      <c r="BC409" s="323"/>
      <c r="BD409" s="323"/>
      <c r="BE409" s="323"/>
      <c r="BO409" s="324"/>
      <c r="BP409" s="324"/>
    </row>
    <row r="410" spans="8:68" s="318" customFormat="1" ht="12.75" customHeight="1">
      <c r="H410" s="319"/>
      <c r="I410" s="319"/>
      <c r="J410" s="319"/>
      <c r="P410" s="319"/>
      <c r="Q410" s="34"/>
      <c r="R410" s="320"/>
      <c r="S410" s="321"/>
      <c r="T410" s="322"/>
      <c r="W410" s="323"/>
      <c r="AX410" s="323"/>
      <c r="AY410" s="323"/>
      <c r="AZ410" s="323"/>
      <c r="BA410" s="323"/>
      <c r="BB410" s="323"/>
      <c r="BC410" s="323"/>
      <c r="BD410" s="323"/>
      <c r="BE410" s="323"/>
      <c r="BO410" s="324"/>
      <c r="BP410" s="324"/>
    </row>
    <row r="411" spans="8:68" s="318" customFormat="1" ht="12.75" customHeight="1">
      <c r="H411" s="319"/>
      <c r="I411" s="319"/>
      <c r="J411" s="319"/>
      <c r="P411" s="319"/>
      <c r="Q411" s="34"/>
      <c r="R411" s="320"/>
      <c r="S411" s="321"/>
      <c r="T411" s="322"/>
      <c r="W411" s="323"/>
      <c r="AX411" s="323"/>
      <c r="AY411" s="323"/>
      <c r="AZ411" s="323"/>
      <c r="BA411" s="323"/>
      <c r="BB411" s="323"/>
      <c r="BC411" s="323"/>
      <c r="BD411" s="323"/>
      <c r="BE411" s="323"/>
      <c r="BO411" s="324"/>
      <c r="BP411" s="324"/>
    </row>
    <row r="412" spans="8:68" s="318" customFormat="1" ht="12.75" customHeight="1">
      <c r="H412" s="319"/>
      <c r="I412" s="319"/>
      <c r="J412" s="319"/>
      <c r="P412" s="319"/>
      <c r="Q412" s="34"/>
      <c r="R412" s="320"/>
      <c r="S412" s="321"/>
      <c r="T412" s="322"/>
      <c r="W412" s="323"/>
      <c r="AX412" s="323"/>
      <c r="AY412" s="323"/>
      <c r="AZ412" s="323"/>
      <c r="BA412" s="323"/>
      <c r="BB412" s="323"/>
      <c r="BC412" s="323"/>
      <c r="BD412" s="323"/>
      <c r="BE412" s="323"/>
      <c r="BO412" s="324"/>
      <c r="BP412" s="324"/>
    </row>
    <row r="413" spans="8:68" s="318" customFormat="1" ht="12.75" customHeight="1">
      <c r="H413" s="319"/>
      <c r="I413" s="319"/>
      <c r="J413" s="319"/>
      <c r="P413" s="319"/>
      <c r="Q413" s="34"/>
      <c r="R413" s="320"/>
      <c r="S413" s="321"/>
      <c r="T413" s="322"/>
      <c r="W413" s="323"/>
      <c r="AX413" s="323"/>
      <c r="AY413" s="323"/>
      <c r="AZ413" s="323"/>
      <c r="BA413" s="323"/>
      <c r="BB413" s="323"/>
      <c r="BC413" s="323"/>
      <c r="BD413" s="323"/>
      <c r="BE413" s="323"/>
      <c r="BO413" s="324"/>
      <c r="BP413" s="324"/>
    </row>
    <row r="414" spans="8:68" s="318" customFormat="1" ht="12.75" customHeight="1">
      <c r="H414" s="319"/>
      <c r="I414" s="319"/>
      <c r="J414" s="319"/>
      <c r="P414" s="319"/>
      <c r="Q414" s="34"/>
      <c r="R414" s="320"/>
      <c r="S414" s="321"/>
      <c r="T414" s="322"/>
      <c r="W414" s="323"/>
      <c r="AX414" s="323"/>
      <c r="AY414" s="323"/>
      <c r="AZ414" s="323"/>
      <c r="BA414" s="323"/>
      <c r="BB414" s="323"/>
      <c r="BC414" s="323"/>
      <c r="BD414" s="323"/>
      <c r="BE414" s="323"/>
      <c r="BO414" s="324"/>
      <c r="BP414" s="324"/>
    </row>
    <row r="415" spans="8:68" s="318" customFormat="1" ht="12.75" customHeight="1">
      <c r="H415" s="319"/>
      <c r="I415" s="319"/>
      <c r="J415" s="319"/>
      <c r="P415" s="319"/>
      <c r="Q415" s="34"/>
      <c r="R415" s="320"/>
      <c r="S415" s="321"/>
      <c r="T415" s="322"/>
      <c r="W415" s="323"/>
      <c r="AX415" s="323"/>
      <c r="AY415" s="323"/>
      <c r="AZ415" s="323"/>
      <c r="BA415" s="323"/>
      <c r="BB415" s="323"/>
      <c r="BC415" s="323"/>
      <c r="BD415" s="323"/>
      <c r="BE415" s="323"/>
      <c r="BO415" s="324"/>
      <c r="BP415" s="324"/>
    </row>
    <row r="416" spans="8:68" s="318" customFormat="1" ht="12.75" customHeight="1">
      <c r="H416" s="319"/>
      <c r="I416" s="319"/>
      <c r="J416" s="319"/>
      <c r="P416" s="319"/>
      <c r="Q416" s="34"/>
      <c r="R416" s="320"/>
      <c r="S416" s="321"/>
      <c r="T416" s="322"/>
      <c r="W416" s="323"/>
      <c r="AX416" s="323"/>
      <c r="AY416" s="323"/>
      <c r="AZ416" s="323"/>
      <c r="BA416" s="323"/>
      <c r="BB416" s="323"/>
      <c r="BC416" s="323"/>
      <c r="BD416" s="323"/>
      <c r="BE416" s="323"/>
      <c r="BO416" s="324"/>
      <c r="BP416" s="324"/>
    </row>
    <row r="417" spans="8:68" s="318" customFormat="1" ht="12.75" customHeight="1">
      <c r="H417" s="319"/>
      <c r="I417" s="319"/>
      <c r="J417" s="319"/>
      <c r="P417" s="319"/>
      <c r="Q417" s="34"/>
      <c r="R417" s="320"/>
      <c r="S417" s="321"/>
      <c r="T417" s="322"/>
      <c r="W417" s="323"/>
      <c r="AX417" s="323"/>
      <c r="AY417" s="323"/>
      <c r="AZ417" s="323"/>
      <c r="BA417" s="323"/>
      <c r="BB417" s="323"/>
      <c r="BC417" s="323"/>
      <c r="BD417" s="323"/>
      <c r="BE417" s="323"/>
      <c r="BO417" s="324"/>
      <c r="BP417" s="324"/>
    </row>
    <row r="418" spans="8:68" s="318" customFormat="1" ht="12.75" customHeight="1">
      <c r="H418" s="319"/>
      <c r="I418" s="319"/>
      <c r="J418" s="319"/>
      <c r="P418" s="319"/>
      <c r="Q418" s="34"/>
      <c r="R418" s="320"/>
      <c r="S418" s="321"/>
      <c r="T418" s="322"/>
      <c r="W418" s="323"/>
      <c r="AX418" s="323"/>
      <c r="AY418" s="323"/>
      <c r="AZ418" s="323"/>
      <c r="BA418" s="323"/>
      <c r="BB418" s="323"/>
      <c r="BC418" s="323"/>
      <c r="BD418" s="323"/>
      <c r="BE418" s="323"/>
      <c r="BO418" s="324"/>
      <c r="BP418" s="324"/>
    </row>
    <row r="419" spans="8:68" s="318" customFormat="1" ht="12.75" customHeight="1">
      <c r="H419" s="319"/>
      <c r="I419" s="319"/>
      <c r="J419" s="319"/>
      <c r="P419" s="319"/>
      <c r="Q419" s="34"/>
      <c r="R419" s="320"/>
      <c r="S419" s="321"/>
      <c r="T419" s="322"/>
      <c r="W419" s="323"/>
      <c r="AX419" s="323"/>
      <c r="AY419" s="323"/>
      <c r="AZ419" s="323"/>
      <c r="BA419" s="323"/>
      <c r="BB419" s="323"/>
      <c r="BC419" s="323"/>
      <c r="BD419" s="323"/>
      <c r="BE419" s="323"/>
      <c r="BO419" s="324"/>
      <c r="BP419" s="324"/>
    </row>
    <row r="420" spans="8:68" s="318" customFormat="1" ht="12.75" customHeight="1">
      <c r="H420" s="319"/>
      <c r="I420" s="319"/>
      <c r="J420" s="319"/>
      <c r="P420" s="319"/>
      <c r="Q420" s="34"/>
      <c r="R420" s="320"/>
      <c r="S420" s="321"/>
      <c r="T420" s="322"/>
      <c r="W420" s="323"/>
      <c r="AX420" s="323"/>
      <c r="AY420" s="323"/>
      <c r="AZ420" s="323"/>
      <c r="BA420" s="323"/>
      <c r="BB420" s="323"/>
      <c r="BC420" s="323"/>
      <c r="BD420" s="323"/>
      <c r="BE420" s="323"/>
      <c r="BO420" s="324"/>
      <c r="BP420" s="324"/>
    </row>
    <row r="421" spans="8:68" s="318" customFormat="1" ht="12.75" customHeight="1">
      <c r="H421" s="319"/>
      <c r="I421" s="319"/>
      <c r="J421" s="319"/>
      <c r="P421" s="319"/>
      <c r="Q421" s="34"/>
      <c r="R421" s="320"/>
      <c r="S421" s="321"/>
      <c r="T421" s="322"/>
      <c r="W421" s="323"/>
      <c r="AX421" s="323"/>
      <c r="AY421" s="323"/>
      <c r="AZ421" s="323"/>
      <c r="BA421" s="323"/>
      <c r="BB421" s="323"/>
      <c r="BC421" s="323"/>
      <c r="BD421" s="323"/>
      <c r="BE421" s="323"/>
      <c r="BO421" s="324"/>
      <c r="BP421" s="324"/>
    </row>
    <row r="422" spans="8:68" s="318" customFormat="1" ht="12.75" customHeight="1">
      <c r="H422" s="319"/>
      <c r="I422" s="319"/>
      <c r="J422" s="319"/>
      <c r="P422" s="319"/>
      <c r="Q422" s="34"/>
      <c r="R422" s="320"/>
      <c r="S422" s="321"/>
      <c r="T422" s="322"/>
      <c r="W422" s="323"/>
      <c r="AX422" s="323"/>
      <c r="AY422" s="323"/>
      <c r="AZ422" s="323"/>
      <c r="BA422" s="323"/>
      <c r="BB422" s="323"/>
      <c r="BC422" s="323"/>
      <c r="BD422" s="323"/>
      <c r="BE422" s="323"/>
      <c r="BO422" s="324"/>
      <c r="BP422" s="324"/>
    </row>
    <row r="423" spans="8:68" s="318" customFormat="1" ht="12.75" customHeight="1">
      <c r="H423" s="319"/>
      <c r="I423" s="319"/>
      <c r="J423" s="319"/>
      <c r="P423" s="319"/>
      <c r="Q423" s="34"/>
      <c r="R423" s="320"/>
      <c r="S423" s="321"/>
      <c r="T423" s="322"/>
      <c r="W423" s="323"/>
      <c r="AX423" s="323"/>
      <c r="AY423" s="323"/>
      <c r="AZ423" s="323"/>
      <c r="BA423" s="323"/>
      <c r="BB423" s="323"/>
      <c r="BC423" s="323"/>
      <c r="BD423" s="323"/>
      <c r="BE423" s="323"/>
      <c r="BO423" s="324"/>
      <c r="BP423" s="324"/>
    </row>
    <row r="424" spans="8:68" s="318" customFormat="1" ht="12.75" customHeight="1">
      <c r="H424" s="319"/>
      <c r="I424" s="319"/>
      <c r="J424" s="319"/>
      <c r="P424" s="319"/>
      <c r="Q424" s="34"/>
      <c r="R424" s="320"/>
      <c r="S424" s="321"/>
      <c r="T424" s="322"/>
      <c r="W424" s="323"/>
      <c r="AX424" s="323"/>
      <c r="AY424" s="323"/>
      <c r="AZ424" s="323"/>
      <c r="BA424" s="323"/>
      <c r="BB424" s="323"/>
      <c r="BC424" s="323"/>
      <c r="BD424" s="323"/>
      <c r="BE424" s="323"/>
      <c r="BO424" s="324"/>
      <c r="BP424" s="324"/>
    </row>
    <row r="425" spans="8:68" s="318" customFormat="1" ht="12.75" customHeight="1">
      <c r="H425" s="319"/>
      <c r="I425" s="319"/>
      <c r="J425" s="319"/>
      <c r="P425" s="319"/>
      <c r="Q425" s="34"/>
      <c r="R425" s="320"/>
      <c r="S425" s="321"/>
      <c r="T425" s="322"/>
      <c r="W425" s="323"/>
      <c r="AX425" s="323"/>
      <c r="AY425" s="323"/>
      <c r="AZ425" s="323"/>
      <c r="BA425" s="323"/>
      <c r="BB425" s="323"/>
      <c r="BC425" s="323"/>
      <c r="BD425" s="323"/>
      <c r="BE425" s="323"/>
      <c r="BO425" s="324"/>
      <c r="BP425" s="324"/>
    </row>
    <row r="426" spans="8:68" s="318" customFormat="1" ht="12.75" customHeight="1">
      <c r="H426" s="319"/>
      <c r="I426" s="319"/>
      <c r="J426" s="319"/>
      <c r="P426" s="319"/>
      <c r="Q426" s="34"/>
      <c r="R426" s="320"/>
      <c r="S426" s="321"/>
      <c r="T426" s="322"/>
      <c r="W426" s="323"/>
      <c r="AX426" s="323"/>
      <c r="AY426" s="323"/>
      <c r="AZ426" s="323"/>
      <c r="BA426" s="323"/>
      <c r="BB426" s="323"/>
      <c r="BC426" s="323"/>
      <c r="BD426" s="323"/>
      <c r="BE426" s="323"/>
      <c r="BO426" s="324"/>
      <c r="BP426" s="324"/>
    </row>
    <row r="427" spans="8:68" s="318" customFormat="1" ht="12.75" customHeight="1">
      <c r="H427" s="319"/>
      <c r="I427" s="319"/>
      <c r="J427" s="319"/>
      <c r="P427" s="319"/>
      <c r="Q427" s="34"/>
      <c r="R427" s="320"/>
      <c r="S427" s="321"/>
      <c r="T427" s="322"/>
      <c r="W427" s="323"/>
      <c r="AX427" s="323"/>
      <c r="AY427" s="323"/>
      <c r="AZ427" s="323"/>
      <c r="BA427" s="323"/>
      <c r="BB427" s="323"/>
      <c r="BC427" s="323"/>
      <c r="BD427" s="323"/>
      <c r="BE427" s="323"/>
      <c r="BO427" s="324"/>
      <c r="BP427" s="324"/>
    </row>
    <row r="428" spans="8:68" s="318" customFormat="1" ht="12.75" customHeight="1">
      <c r="H428" s="319"/>
      <c r="I428" s="319"/>
      <c r="J428" s="319"/>
      <c r="P428" s="319"/>
      <c r="Q428" s="34"/>
      <c r="R428" s="320"/>
      <c r="S428" s="321"/>
      <c r="T428" s="322"/>
      <c r="W428" s="323"/>
      <c r="AX428" s="323"/>
      <c r="AY428" s="323"/>
      <c r="AZ428" s="323"/>
      <c r="BA428" s="323"/>
      <c r="BB428" s="323"/>
      <c r="BC428" s="323"/>
      <c r="BD428" s="323"/>
      <c r="BE428" s="323"/>
      <c r="BO428" s="324"/>
      <c r="BP428" s="324"/>
    </row>
    <row r="429" spans="8:68" s="318" customFormat="1" ht="12.75" customHeight="1">
      <c r="H429" s="319"/>
      <c r="I429" s="319"/>
      <c r="J429" s="319"/>
      <c r="P429" s="319"/>
      <c r="Q429" s="34"/>
      <c r="R429" s="320"/>
      <c r="S429" s="321"/>
      <c r="T429" s="322"/>
      <c r="W429" s="323"/>
      <c r="AX429" s="323"/>
      <c r="AY429" s="323"/>
      <c r="AZ429" s="323"/>
      <c r="BA429" s="323"/>
      <c r="BB429" s="323"/>
      <c r="BC429" s="323"/>
      <c r="BD429" s="323"/>
      <c r="BE429" s="323"/>
      <c r="BO429" s="324"/>
      <c r="BP429" s="324"/>
    </row>
    <row r="430" spans="8:68" s="318" customFormat="1" ht="12.75" customHeight="1">
      <c r="H430" s="319"/>
      <c r="I430" s="319"/>
      <c r="J430" s="319"/>
      <c r="P430" s="319"/>
      <c r="Q430" s="34"/>
      <c r="R430" s="320"/>
      <c r="S430" s="321"/>
      <c r="T430" s="322"/>
      <c r="W430" s="323"/>
      <c r="AX430" s="323"/>
      <c r="AY430" s="323"/>
      <c r="AZ430" s="323"/>
      <c r="BA430" s="323"/>
      <c r="BB430" s="323"/>
      <c r="BC430" s="323"/>
      <c r="BD430" s="323"/>
      <c r="BE430" s="323"/>
      <c r="BO430" s="324"/>
      <c r="BP430" s="324"/>
    </row>
    <row r="431" spans="8:68" s="318" customFormat="1" ht="12.75" customHeight="1">
      <c r="H431" s="319"/>
      <c r="I431" s="319"/>
      <c r="J431" s="319"/>
      <c r="P431" s="319"/>
      <c r="Q431" s="34"/>
      <c r="R431" s="320"/>
      <c r="S431" s="321"/>
      <c r="T431" s="322"/>
      <c r="W431" s="323"/>
      <c r="AX431" s="323"/>
      <c r="AY431" s="323"/>
      <c r="AZ431" s="323"/>
      <c r="BA431" s="323"/>
      <c r="BB431" s="323"/>
      <c r="BC431" s="323"/>
      <c r="BD431" s="323"/>
      <c r="BE431" s="323"/>
      <c r="BO431" s="324"/>
      <c r="BP431" s="324"/>
    </row>
    <row r="432" spans="8:68" s="318" customFormat="1" ht="12.75" customHeight="1">
      <c r="H432" s="319"/>
      <c r="I432" s="319"/>
      <c r="J432" s="319"/>
      <c r="P432" s="319"/>
      <c r="Q432" s="34"/>
      <c r="R432" s="320"/>
      <c r="S432" s="321"/>
      <c r="T432" s="322"/>
      <c r="W432" s="323"/>
      <c r="AX432" s="323"/>
      <c r="AY432" s="323"/>
      <c r="AZ432" s="323"/>
      <c r="BA432" s="323"/>
      <c r="BB432" s="323"/>
      <c r="BC432" s="323"/>
      <c r="BD432" s="323"/>
      <c r="BE432" s="323"/>
      <c r="BO432" s="324"/>
      <c r="BP432" s="324"/>
    </row>
    <row r="433" spans="8:68" s="318" customFormat="1" ht="12.75" customHeight="1">
      <c r="H433" s="319"/>
      <c r="I433" s="319"/>
      <c r="J433" s="319"/>
      <c r="P433" s="319"/>
      <c r="Q433" s="34"/>
      <c r="R433" s="320"/>
      <c r="S433" s="321"/>
      <c r="T433" s="322"/>
      <c r="W433" s="323"/>
      <c r="AX433" s="323"/>
      <c r="AY433" s="323"/>
      <c r="AZ433" s="323"/>
      <c r="BA433" s="323"/>
      <c r="BB433" s="323"/>
      <c r="BC433" s="323"/>
      <c r="BD433" s="323"/>
      <c r="BE433" s="323"/>
      <c r="BO433" s="324"/>
      <c r="BP433" s="324"/>
    </row>
    <row r="434" spans="8:68" s="318" customFormat="1" ht="12.75" customHeight="1">
      <c r="H434" s="319"/>
      <c r="I434" s="319"/>
      <c r="J434" s="319"/>
      <c r="P434" s="319"/>
      <c r="Q434" s="34"/>
      <c r="R434" s="320"/>
      <c r="S434" s="321"/>
      <c r="T434" s="322"/>
      <c r="W434" s="323"/>
      <c r="AX434" s="323"/>
      <c r="AY434" s="323"/>
      <c r="AZ434" s="323"/>
      <c r="BA434" s="323"/>
      <c r="BB434" s="323"/>
      <c r="BC434" s="323"/>
      <c r="BD434" s="323"/>
      <c r="BE434" s="323"/>
      <c r="BO434" s="324"/>
      <c r="BP434" s="324"/>
    </row>
    <row r="435" spans="8:68" s="318" customFormat="1" ht="12.75" customHeight="1">
      <c r="H435" s="319"/>
      <c r="I435" s="319"/>
      <c r="J435" s="319"/>
      <c r="P435" s="319"/>
      <c r="Q435" s="34"/>
      <c r="R435" s="320"/>
      <c r="S435" s="321"/>
      <c r="T435" s="322"/>
      <c r="W435" s="323"/>
      <c r="AX435" s="323"/>
      <c r="AY435" s="323"/>
      <c r="AZ435" s="323"/>
      <c r="BA435" s="323"/>
      <c r="BB435" s="323"/>
      <c r="BC435" s="323"/>
      <c r="BD435" s="323"/>
      <c r="BE435" s="323"/>
      <c r="BO435" s="324"/>
      <c r="BP435" s="324"/>
    </row>
    <row r="436" spans="8:68" s="318" customFormat="1" ht="12.75" customHeight="1">
      <c r="H436" s="319"/>
      <c r="I436" s="319"/>
      <c r="J436" s="319"/>
      <c r="P436" s="319"/>
      <c r="Q436" s="34"/>
      <c r="R436" s="320"/>
      <c r="S436" s="321"/>
      <c r="T436" s="322"/>
      <c r="W436" s="323"/>
      <c r="AX436" s="323"/>
      <c r="AY436" s="323"/>
      <c r="AZ436" s="323"/>
      <c r="BA436" s="323"/>
      <c r="BB436" s="323"/>
      <c r="BC436" s="323"/>
      <c r="BD436" s="323"/>
      <c r="BE436" s="323"/>
      <c r="BO436" s="324"/>
      <c r="BP436" s="324"/>
    </row>
    <row r="437" spans="8:68" s="318" customFormat="1" ht="12.75" customHeight="1">
      <c r="H437" s="319"/>
      <c r="I437" s="319"/>
      <c r="J437" s="319"/>
      <c r="P437" s="319"/>
      <c r="Q437" s="34"/>
      <c r="R437" s="320"/>
      <c r="S437" s="321"/>
      <c r="T437" s="322"/>
      <c r="W437" s="323"/>
      <c r="AX437" s="323"/>
      <c r="AY437" s="323"/>
      <c r="AZ437" s="323"/>
      <c r="BA437" s="323"/>
      <c r="BB437" s="323"/>
      <c r="BC437" s="323"/>
      <c r="BD437" s="323"/>
      <c r="BE437" s="323"/>
      <c r="BO437" s="324"/>
      <c r="BP437" s="324"/>
    </row>
    <row r="438" spans="8:68" s="318" customFormat="1" ht="12.75" customHeight="1">
      <c r="H438" s="319"/>
      <c r="I438" s="319"/>
      <c r="J438" s="319"/>
      <c r="P438" s="319"/>
      <c r="Q438" s="34"/>
      <c r="R438" s="320"/>
      <c r="S438" s="321"/>
      <c r="T438" s="322"/>
      <c r="W438" s="323"/>
      <c r="AX438" s="323"/>
      <c r="AY438" s="323"/>
      <c r="AZ438" s="323"/>
      <c r="BA438" s="323"/>
      <c r="BB438" s="323"/>
      <c r="BC438" s="323"/>
      <c r="BD438" s="323"/>
      <c r="BE438" s="323"/>
      <c r="BO438" s="324"/>
      <c r="BP438" s="324"/>
    </row>
    <row r="439" spans="8:68" s="318" customFormat="1" ht="12.75" customHeight="1">
      <c r="H439" s="319"/>
      <c r="I439" s="319"/>
      <c r="J439" s="319"/>
      <c r="P439" s="319"/>
      <c r="Q439" s="34"/>
      <c r="R439" s="320"/>
      <c r="S439" s="321"/>
      <c r="T439" s="322"/>
      <c r="W439" s="323"/>
      <c r="AX439" s="323"/>
      <c r="AY439" s="323"/>
      <c r="AZ439" s="323"/>
      <c r="BA439" s="323"/>
      <c r="BB439" s="323"/>
      <c r="BC439" s="323"/>
      <c r="BD439" s="323"/>
      <c r="BE439" s="323"/>
      <c r="BO439" s="324"/>
      <c r="BP439" s="324"/>
    </row>
    <row r="440" spans="8:68" s="318" customFormat="1" ht="12.75" customHeight="1">
      <c r="H440" s="319"/>
      <c r="I440" s="319"/>
      <c r="J440" s="319"/>
      <c r="P440" s="319"/>
      <c r="Q440" s="34"/>
      <c r="R440" s="320"/>
      <c r="S440" s="321"/>
      <c r="T440" s="322"/>
      <c r="W440" s="323"/>
      <c r="AX440" s="323"/>
      <c r="AY440" s="323"/>
      <c r="AZ440" s="323"/>
      <c r="BA440" s="323"/>
      <c r="BB440" s="323"/>
      <c r="BC440" s="323"/>
      <c r="BD440" s="323"/>
      <c r="BE440" s="323"/>
      <c r="BO440" s="324"/>
      <c r="BP440" s="324"/>
    </row>
    <row r="441" spans="8:68" s="318" customFormat="1" ht="12.75" customHeight="1">
      <c r="H441" s="319"/>
      <c r="I441" s="319"/>
      <c r="J441" s="319"/>
      <c r="P441" s="319"/>
      <c r="Q441" s="34"/>
      <c r="R441" s="320"/>
      <c r="S441" s="321"/>
      <c r="T441" s="322"/>
      <c r="W441" s="323"/>
      <c r="AX441" s="323"/>
      <c r="AY441" s="323"/>
      <c r="AZ441" s="323"/>
      <c r="BA441" s="323"/>
      <c r="BB441" s="323"/>
      <c r="BC441" s="323"/>
      <c r="BD441" s="323"/>
      <c r="BE441" s="323"/>
      <c r="BO441" s="324"/>
      <c r="BP441" s="324"/>
    </row>
    <row r="442" spans="8:68" s="318" customFormat="1" ht="12.75" customHeight="1">
      <c r="H442" s="319"/>
      <c r="I442" s="319"/>
      <c r="J442" s="319"/>
      <c r="P442" s="319"/>
      <c r="Q442" s="34"/>
      <c r="R442" s="320"/>
      <c r="S442" s="321"/>
      <c r="T442" s="322"/>
      <c r="W442" s="323"/>
      <c r="AX442" s="323"/>
      <c r="AY442" s="323"/>
      <c r="AZ442" s="323"/>
      <c r="BA442" s="323"/>
      <c r="BB442" s="323"/>
      <c r="BC442" s="323"/>
      <c r="BD442" s="323"/>
      <c r="BE442" s="323"/>
      <c r="BO442" s="324"/>
      <c r="BP442" s="324"/>
    </row>
    <row r="443" spans="8:68" s="318" customFormat="1" ht="12.75" customHeight="1">
      <c r="H443" s="319"/>
      <c r="I443" s="319"/>
      <c r="J443" s="319"/>
      <c r="P443" s="319"/>
      <c r="Q443" s="34"/>
      <c r="R443" s="320"/>
      <c r="S443" s="321"/>
      <c r="T443" s="322"/>
      <c r="W443" s="323"/>
      <c r="AX443" s="323"/>
      <c r="AY443" s="323"/>
      <c r="AZ443" s="323"/>
      <c r="BA443" s="323"/>
      <c r="BB443" s="323"/>
      <c r="BC443" s="323"/>
      <c r="BD443" s="323"/>
      <c r="BE443" s="323"/>
      <c r="BO443" s="324"/>
      <c r="BP443" s="324"/>
    </row>
    <row r="444" spans="8:68" s="318" customFormat="1" ht="12.75" customHeight="1">
      <c r="H444" s="319"/>
      <c r="I444" s="319"/>
      <c r="J444" s="319"/>
      <c r="P444" s="319"/>
      <c r="Q444" s="34"/>
      <c r="R444" s="320"/>
      <c r="S444" s="321"/>
      <c r="T444" s="322"/>
      <c r="W444" s="323"/>
      <c r="AX444" s="323"/>
      <c r="AY444" s="323"/>
      <c r="AZ444" s="323"/>
      <c r="BA444" s="323"/>
      <c r="BB444" s="323"/>
      <c r="BC444" s="323"/>
      <c r="BD444" s="323"/>
      <c r="BE444" s="323"/>
      <c r="BO444" s="324"/>
      <c r="BP444" s="324"/>
    </row>
    <row r="445" spans="8:68" s="318" customFormat="1" ht="12.75" customHeight="1">
      <c r="H445" s="319"/>
      <c r="I445" s="319"/>
      <c r="J445" s="319"/>
      <c r="P445" s="319"/>
      <c r="Q445" s="34"/>
      <c r="R445" s="320"/>
      <c r="S445" s="321"/>
      <c r="T445" s="322"/>
      <c r="W445" s="323"/>
      <c r="AX445" s="323"/>
      <c r="AY445" s="323"/>
      <c r="AZ445" s="323"/>
      <c r="BA445" s="323"/>
      <c r="BB445" s="323"/>
      <c r="BC445" s="323"/>
      <c r="BD445" s="323"/>
      <c r="BE445" s="323"/>
      <c r="BO445" s="324"/>
      <c r="BP445" s="324"/>
    </row>
    <row r="446" spans="8:68" s="318" customFormat="1" ht="12.75" customHeight="1">
      <c r="H446" s="319"/>
      <c r="I446" s="319"/>
      <c r="J446" s="319"/>
      <c r="P446" s="319"/>
      <c r="Q446" s="34"/>
      <c r="R446" s="320"/>
      <c r="S446" s="321"/>
      <c r="T446" s="322"/>
      <c r="W446" s="323"/>
      <c r="AX446" s="323"/>
      <c r="AY446" s="323"/>
      <c r="AZ446" s="323"/>
      <c r="BA446" s="323"/>
      <c r="BB446" s="323"/>
      <c r="BC446" s="323"/>
      <c r="BD446" s="323"/>
      <c r="BE446" s="323"/>
      <c r="BO446" s="324"/>
      <c r="BP446" s="324"/>
    </row>
    <row r="447" spans="8:68" s="318" customFormat="1" ht="12.75" customHeight="1">
      <c r="H447" s="319"/>
      <c r="I447" s="319"/>
      <c r="J447" s="319"/>
      <c r="P447" s="319"/>
      <c r="Q447" s="34"/>
      <c r="R447" s="320"/>
      <c r="S447" s="321"/>
      <c r="T447" s="322"/>
      <c r="W447" s="323"/>
      <c r="AX447" s="323"/>
      <c r="AY447" s="323"/>
      <c r="AZ447" s="323"/>
      <c r="BA447" s="323"/>
      <c r="BB447" s="323"/>
      <c r="BC447" s="323"/>
      <c r="BD447" s="323"/>
      <c r="BE447" s="323"/>
      <c r="BO447" s="324"/>
      <c r="BP447" s="324"/>
    </row>
    <row r="448" spans="8:68" s="318" customFormat="1" ht="12.75" customHeight="1">
      <c r="H448" s="319"/>
      <c r="I448" s="319"/>
      <c r="J448" s="319"/>
      <c r="P448" s="319"/>
      <c r="Q448" s="34"/>
      <c r="R448" s="320"/>
      <c r="S448" s="321"/>
      <c r="T448" s="322"/>
      <c r="W448" s="323"/>
      <c r="AX448" s="323"/>
      <c r="AY448" s="323"/>
      <c r="AZ448" s="323"/>
      <c r="BA448" s="323"/>
      <c r="BB448" s="323"/>
      <c r="BC448" s="323"/>
      <c r="BD448" s="323"/>
      <c r="BE448" s="323"/>
      <c r="BO448" s="324"/>
      <c r="BP448" s="324"/>
    </row>
    <row r="449" spans="8:68" s="318" customFormat="1" ht="12.75" customHeight="1">
      <c r="H449" s="319"/>
      <c r="I449" s="319"/>
      <c r="J449" s="319"/>
      <c r="P449" s="319"/>
      <c r="Q449" s="34"/>
      <c r="R449" s="320"/>
      <c r="S449" s="321"/>
      <c r="T449" s="322"/>
      <c r="W449" s="323"/>
      <c r="AX449" s="323"/>
      <c r="AY449" s="323"/>
      <c r="AZ449" s="323"/>
      <c r="BA449" s="323"/>
      <c r="BB449" s="323"/>
      <c r="BC449" s="323"/>
      <c r="BD449" s="323"/>
      <c r="BE449" s="323"/>
      <c r="BO449" s="324"/>
      <c r="BP449" s="324"/>
    </row>
    <row r="450" spans="8:68" s="318" customFormat="1" ht="12.75" customHeight="1">
      <c r="H450" s="319"/>
      <c r="I450" s="319"/>
      <c r="J450" s="319"/>
      <c r="P450" s="319"/>
      <c r="Q450" s="34"/>
      <c r="R450" s="320"/>
      <c r="S450" s="321"/>
      <c r="T450" s="322"/>
      <c r="W450" s="323"/>
      <c r="AX450" s="323"/>
      <c r="AY450" s="323"/>
      <c r="AZ450" s="323"/>
      <c r="BA450" s="323"/>
      <c r="BB450" s="323"/>
      <c r="BC450" s="323"/>
      <c r="BD450" s="323"/>
      <c r="BE450" s="323"/>
      <c r="BO450" s="324"/>
      <c r="BP450" s="324"/>
    </row>
    <row r="451" spans="8:68" s="318" customFormat="1" ht="12.75" customHeight="1">
      <c r="H451" s="319"/>
      <c r="I451" s="319"/>
      <c r="J451" s="319"/>
      <c r="P451" s="319"/>
      <c r="Q451" s="34"/>
      <c r="R451" s="320"/>
      <c r="S451" s="321"/>
      <c r="T451" s="322"/>
      <c r="W451" s="323"/>
      <c r="AX451" s="323"/>
      <c r="AY451" s="323"/>
      <c r="AZ451" s="323"/>
      <c r="BA451" s="323"/>
      <c r="BB451" s="323"/>
      <c r="BC451" s="323"/>
      <c r="BD451" s="323"/>
      <c r="BE451" s="323"/>
      <c r="BO451" s="324"/>
      <c r="BP451" s="324"/>
    </row>
    <row r="452" spans="8:68" s="318" customFormat="1" ht="12.75" customHeight="1">
      <c r="H452" s="319"/>
      <c r="I452" s="319"/>
      <c r="J452" s="319"/>
      <c r="P452" s="319"/>
      <c r="Q452" s="34"/>
      <c r="R452" s="320"/>
      <c r="S452" s="321"/>
      <c r="T452" s="322"/>
      <c r="W452" s="323"/>
      <c r="AX452" s="323"/>
      <c r="AY452" s="323"/>
      <c r="AZ452" s="323"/>
      <c r="BA452" s="323"/>
      <c r="BB452" s="323"/>
      <c r="BC452" s="323"/>
      <c r="BD452" s="323"/>
      <c r="BE452" s="323"/>
      <c r="BO452" s="324"/>
      <c r="BP452" s="324"/>
    </row>
    <row r="453" spans="8:68" s="318" customFormat="1" ht="12.75" customHeight="1">
      <c r="H453" s="319"/>
      <c r="I453" s="319"/>
      <c r="J453" s="319"/>
      <c r="P453" s="319"/>
      <c r="Q453" s="34"/>
      <c r="R453" s="320"/>
      <c r="S453" s="321"/>
      <c r="T453" s="322"/>
      <c r="W453" s="323"/>
      <c r="AX453" s="323"/>
      <c r="AY453" s="323"/>
      <c r="AZ453" s="323"/>
      <c r="BA453" s="323"/>
      <c r="BB453" s="323"/>
      <c r="BC453" s="323"/>
      <c r="BD453" s="323"/>
      <c r="BE453" s="323"/>
      <c r="BO453" s="324"/>
      <c r="BP453" s="324"/>
    </row>
    <row r="454" spans="8:68" s="318" customFormat="1" ht="12.75" customHeight="1">
      <c r="H454" s="319"/>
      <c r="I454" s="319"/>
      <c r="J454" s="319"/>
      <c r="P454" s="319"/>
      <c r="Q454" s="34"/>
      <c r="R454" s="320"/>
      <c r="S454" s="321"/>
      <c r="T454" s="322"/>
      <c r="W454" s="323"/>
      <c r="AX454" s="323"/>
      <c r="AY454" s="323"/>
      <c r="AZ454" s="323"/>
      <c r="BA454" s="323"/>
      <c r="BB454" s="323"/>
      <c r="BC454" s="323"/>
      <c r="BD454" s="323"/>
      <c r="BE454" s="323"/>
      <c r="BO454" s="324"/>
      <c r="BP454" s="324"/>
    </row>
    <row r="455" spans="8:68" s="318" customFormat="1" ht="12.75" customHeight="1">
      <c r="H455" s="319"/>
      <c r="I455" s="319"/>
      <c r="J455" s="319"/>
      <c r="P455" s="319"/>
      <c r="Q455" s="34"/>
      <c r="R455" s="320"/>
      <c r="S455" s="321"/>
      <c r="T455" s="322"/>
      <c r="W455" s="323"/>
      <c r="AX455" s="323"/>
      <c r="AY455" s="323"/>
      <c r="AZ455" s="323"/>
      <c r="BA455" s="323"/>
      <c r="BB455" s="323"/>
      <c r="BC455" s="323"/>
      <c r="BD455" s="323"/>
      <c r="BE455" s="323"/>
      <c r="BO455" s="324"/>
      <c r="BP455" s="324"/>
    </row>
    <row r="456" spans="8:68" s="318" customFormat="1" ht="12.75" customHeight="1">
      <c r="H456" s="319"/>
      <c r="I456" s="319"/>
      <c r="J456" s="319"/>
      <c r="P456" s="319"/>
      <c r="Q456" s="34"/>
      <c r="R456" s="320"/>
      <c r="S456" s="321"/>
      <c r="T456" s="322"/>
      <c r="W456" s="323"/>
      <c r="AX456" s="323"/>
      <c r="AY456" s="323"/>
      <c r="AZ456" s="323"/>
      <c r="BA456" s="323"/>
      <c r="BB456" s="323"/>
      <c r="BC456" s="323"/>
      <c r="BD456" s="323"/>
      <c r="BE456" s="323"/>
      <c r="BO456" s="324"/>
      <c r="BP456" s="324"/>
    </row>
    <row r="457" spans="8:68" s="318" customFormat="1" ht="12.75" customHeight="1">
      <c r="H457" s="319"/>
      <c r="I457" s="319"/>
      <c r="J457" s="319"/>
      <c r="P457" s="319"/>
      <c r="Q457" s="34"/>
      <c r="R457" s="320"/>
      <c r="S457" s="321"/>
      <c r="T457" s="322"/>
      <c r="W457" s="323"/>
      <c r="AX457" s="323"/>
      <c r="AY457" s="323"/>
      <c r="AZ457" s="323"/>
      <c r="BA457" s="323"/>
      <c r="BB457" s="323"/>
      <c r="BC457" s="323"/>
      <c r="BD457" s="323"/>
      <c r="BE457" s="323"/>
      <c r="BO457" s="324"/>
      <c r="BP457" s="324"/>
    </row>
    <row r="458" spans="8:68" s="318" customFormat="1" ht="12.75" customHeight="1">
      <c r="H458" s="319"/>
      <c r="I458" s="319"/>
      <c r="J458" s="319"/>
      <c r="P458" s="319"/>
      <c r="Q458" s="34"/>
      <c r="R458" s="320"/>
      <c r="S458" s="321"/>
      <c r="T458" s="322"/>
      <c r="W458" s="323"/>
      <c r="AX458" s="323"/>
      <c r="AY458" s="323"/>
      <c r="AZ458" s="323"/>
      <c r="BA458" s="323"/>
      <c r="BB458" s="323"/>
      <c r="BC458" s="323"/>
      <c r="BD458" s="323"/>
      <c r="BE458" s="323"/>
      <c r="BO458" s="324"/>
      <c r="BP458" s="324"/>
    </row>
    <row r="459" spans="8:68" s="318" customFormat="1" ht="12.75" customHeight="1">
      <c r="H459" s="319"/>
      <c r="I459" s="319"/>
      <c r="J459" s="319"/>
      <c r="P459" s="319"/>
      <c r="Q459" s="34"/>
      <c r="R459" s="320"/>
      <c r="S459" s="321"/>
      <c r="T459" s="322"/>
      <c r="W459" s="323"/>
      <c r="AX459" s="323"/>
      <c r="AY459" s="323"/>
      <c r="AZ459" s="323"/>
      <c r="BA459" s="323"/>
      <c r="BB459" s="323"/>
      <c r="BC459" s="323"/>
      <c r="BD459" s="323"/>
      <c r="BE459" s="323"/>
      <c r="BO459" s="324"/>
      <c r="BP459" s="324"/>
    </row>
    <row r="460" spans="8:68" s="318" customFormat="1" ht="12.75" customHeight="1">
      <c r="H460" s="319"/>
      <c r="I460" s="319"/>
      <c r="J460" s="319"/>
      <c r="P460" s="319"/>
      <c r="Q460" s="34"/>
      <c r="R460" s="320"/>
      <c r="S460" s="321"/>
      <c r="T460" s="322"/>
      <c r="W460" s="323"/>
      <c r="AX460" s="323"/>
      <c r="AY460" s="323"/>
      <c r="AZ460" s="323"/>
      <c r="BA460" s="323"/>
      <c r="BB460" s="323"/>
      <c r="BC460" s="323"/>
      <c r="BD460" s="323"/>
      <c r="BE460" s="323"/>
      <c r="BO460" s="324"/>
      <c r="BP460" s="324"/>
    </row>
    <row r="461" spans="8:68" s="318" customFormat="1" ht="12.75" customHeight="1">
      <c r="H461" s="319"/>
      <c r="I461" s="319"/>
      <c r="J461" s="319"/>
      <c r="P461" s="319"/>
      <c r="Q461" s="34"/>
      <c r="R461" s="320"/>
      <c r="S461" s="321"/>
      <c r="T461" s="322"/>
      <c r="W461" s="323"/>
      <c r="AX461" s="323"/>
      <c r="AY461" s="323"/>
      <c r="AZ461" s="323"/>
      <c r="BA461" s="323"/>
      <c r="BB461" s="323"/>
      <c r="BC461" s="323"/>
      <c r="BD461" s="323"/>
      <c r="BE461" s="323"/>
      <c r="BO461" s="324"/>
      <c r="BP461" s="324"/>
    </row>
    <row r="462" spans="8:68" s="318" customFormat="1" ht="12.75" customHeight="1">
      <c r="H462" s="319"/>
      <c r="I462" s="319"/>
      <c r="J462" s="319"/>
      <c r="P462" s="319"/>
      <c r="Q462" s="34"/>
      <c r="R462" s="320"/>
      <c r="S462" s="321"/>
      <c r="T462" s="322"/>
      <c r="W462" s="323"/>
      <c r="AX462" s="323"/>
      <c r="AY462" s="323"/>
      <c r="AZ462" s="323"/>
      <c r="BA462" s="323"/>
      <c r="BB462" s="323"/>
      <c r="BC462" s="323"/>
      <c r="BD462" s="323"/>
      <c r="BE462" s="323"/>
      <c r="BO462" s="324"/>
      <c r="BP462" s="324"/>
    </row>
    <row r="463" spans="8:68" s="318" customFormat="1" ht="12.75" customHeight="1">
      <c r="H463" s="319"/>
      <c r="I463" s="319"/>
      <c r="J463" s="319"/>
      <c r="P463" s="319"/>
      <c r="Q463" s="34"/>
      <c r="R463" s="320"/>
      <c r="S463" s="321"/>
      <c r="T463" s="322"/>
      <c r="W463" s="323"/>
      <c r="AX463" s="323"/>
      <c r="AY463" s="323"/>
      <c r="AZ463" s="323"/>
      <c r="BA463" s="323"/>
      <c r="BB463" s="323"/>
      <c r="BC463" s="323"/>
      <c r="BD463" s="323"/>
      <c r="BE463" s="323"/>
      <c r="BO463" s="324"/>
      <c r="BP463" s="324"/>
    </row>
    <row r="464" spans="8:68" s="318" customFormat="1" ht="12.75" customHeight="1">
      <c r="H464" s="319"/>
      <c r="I464" s="319"/>
      <c r="J464" s="319"/>
      <c r="P464" s="319"/>
      <c r="Q464" s="34"/>
      <c r="R464" s="320"/>
      <c r="S464" s="321"/>
      <c r="T464" s="322"/>
      <c r="W464" s="323"/>
      <c r="AX464" s="323"/>
      <c r="AY464" s="323"/>
      <c r="AZ464" s="323"/>
      <c r="BA464" s="323"/>
      <c r="BB464" s="323"/>
      <c r="BC464" s="323"/>
      <c r="BD464" s="323"/>
      <c r="BE464" s="323"/>
      <c r="BO464" s="324"/>
      <c r="BP464" s="324"/>
    </row>
    <row r="465" spans="8:68" s="318" customFormat="1" ht="12.75" customHeight="1">
      <c r="H465" s="319"/>
      <c r="I465" s="319"/>
      <c r="J465" s="319"/>
      <c r="P465" s="319"/>
      <c r="Q465" s="34"/>
      <c r="R465" s="320"/>
      <c r="S465" s="321"/>
      <c r="T465" s="322"/>
      <c r="W465" s="323"/>
      <c r="AX465" s="323"/>
      <c r="AY465" s="323"/>
      <c r="AZ465" s="323"/>
      <c r="BA465" s="323"/>
      <c r="BB465" s="323"/>
      <c r="BC465" s="323"/>
      <c r="BD465" s="323"/>
      <c r="BE465" s="323"/>
      <c r="BO465" s="324"/>
      <c r="BP465" s="324"/>
    </row>
    <row r="466" spans="8:68" s="318" customFormat="1" ht="12.75" customHeight="1">
      <c r="H466" s="319"/>
      <c r="I466" s="319"/>
      <c r="J466" s="319"/>
      <c r="P466" s="319"/>
      <c r="Q466" s="34"/>
      <c r="R466" s="320"/>
      <c r="S466" s="321"/>
      <c r="T466" s="322"/>
      <c r="W466" s="323"/>
      <c r="AX466" s="323"/>
      <c r="AY466" s="323"/>
      <c r="AZ466" s="323"/>
      <c r="BA466" s="323"/>
      <c r="BB466" s="323"/>
      <c r="BC466" s="323"/>
      <c r="BD466" s="323"/>
      <c r="BE466" s="323"/>
      <c r="BO466" s="324"/>
      <c r="BP466" s="324"/>
    </row>
    <row r="467" spans="8:68" s="318" customFormat="1" ht="12.75" customHeight="1">
      <c r="H467" s="319"/>
      <c r="I467" s="319"/>
      <c r="J467" s="319"/>
      <c r="P467" s="319"/>
      <c r="Q467" s="34"/>
      <c r="R467" s="320"/>
      <c r="S467" s="321"/>
      <c r="T467" s="322"/>
      <c r="W467" s="323"/>
      <c r="AX467" s="323"/>
      <c r="AY467" s="323"/>
      <c r="AZ467" s="323"/>
      <c r="BA467" s="323"/>
      <c r="BB467" s="323"/>
      <c r="BC467" s="323"/>
      <c r="BD467" s="323"/>
      <c r="BE467" s="323"/>
      <c r="BO467" s="324"/>
      <c r="BP467" s="324"/>
    </row>
    <row r="468" spans="8:68" s="318" customFormat="1" ht="12.75" customHeight="1">
      <c r="H468" s="319"/>
      <c r="I468" s="319"/>
      <c r="J468" s="319"/>
      <c r="P468" s="319"/>
      <c r="Q468" s="34"/>
      <c r="R468" s="320"/>
      <c r="S468" s="321"/>
      <c r="T468" s="322"/>
      <c r="W468" s="323"/>
      <c r="AX468" s="323"/>
      <c r="AY468" s="323"/>
      <c r="AZ468" s="323"/>
      <c r="BA468" s="323"/>
      <c r="BB468" s="323"/>
      <c r="BC468" s="323"/>
      <c r="BD468" s="323"/>
      <c r="BE468" s="323"/>
      <c r="BO468" s="324"/>
      <c r="BP468" s="324"/>
    </row>
    <row r="469" spans="8:68" s="318" customFormat="1" ht="12.75" customHeight="1">
      <c r="H469" s="319"/>
      <c r="I469" s="319"/>
      <c r="J469" s="319"/>
      <c r="P469" s="319"/>
      <c r="Q469" s="34"/>
      <c r="R469" s="320"/>
      <c r="S469" s="321"/>
      <c r="T469" s="322"/>
      <c r="W469" s="323"/>
      <c r="AX469" s="323"/>
      <c r="AY469" s="323"/>
      <c r="AZ469" s="323"/>
      <c r="BA469" s="323"/>
      <c r="BB469" s="323"/>
      <c r="BC469" s="323"/>
      <c r="BD469" s="323"/>
      <c r="BE469" s="323"/>
      <c r="BO469" s="324"/>
      <c r="BP469" s="324"/>
    </row>
    <row r="470" spans="8:68" s="318" customFormat="1" ht="12.75" customHeight="1">
      <c r="H470" s="319"/>
      <c r="I470" s="319"/>
      <c r="J470" s="319"/>
      <c r="P470" s="319"/>
      <c r="Q470" s="34"/>
      <c r="R470" s="320"/>
      <c r="S470" s="321"/>
      <c r="T470" s="322"/>
      <c r="W470" s="323"/>
      <c r="AX470" s="323"/>
      <c r="AY470" s="323"/>
      <c r="AZ470" s="323"/>
      <c r="BA470" s="323"/>
      <c r="BB470" s="323"/>
      <c r="BC470" s="323"/>
      <c r="BD470" s="323"/>
      <c r="BE470" s="323"/>
      <c r="BO470" s="324"/>
      <c r="BP470" s="324"/>
    </row>
    <row r="471" spans="8:68" s="318" customFormat="1" ht="12.75" customHeight="1">
      <c r="H471" s="319"/>
      <c r="I471" s="319"/>
      <c r="J471" s="319"/>
      <c r="P471" s="319"/>
      <c r="Q471" s="34"/>
      <c r="R471" s="320"/>
      <c r="S471" s="321"/>
      <c r="T471" s="322"/>
      <c r="W471" s="323"/>
      <c r="AX471" s="323"/>
      <c r="AY471" s="323"/>
      <c r="AZ471" s="323"/>
      <c r="BA471" s="323"/>
      <c r="BB471" s="323"/>
      <c r="BC471" s="323"/>
      <c r="BD471" s="323"/>
      <c r="BE471" s="323"/>
      <c r="BO471" s="324"/>
      <c r="BP471" s="324"/>
    </row>
    <row r="472" spans="8:68" s="318" customFormat="1" ht="12.75" customHeight="1">
      <c r="H472" s="319"/>
      <c r="I472" s="319"/>
      <c r="J472" s="319"/>
      <c r="P472" s="319"/>
      <c r="Q472" s="34"/>
      <c r="R472" s="320"/>
      <c r="S472" s="321"/>
      <c r="T472" s="322"/>
      <c r="W472" s="323"/>
      <c r="AX472" s="323"/>
      <c r="AY472" s="323"/>
      <c r="AZ472" s="323"/>
      <c r="BA472" s="323"/>
      <c r="BB472" s="323"/>
      <c r="BC472" s="323"/>
      <c r="BD472" s="323"/>
      <c r="BE472" s="323"/>
      <c r="BO472" s="324"/>
      <c r="BP472" s="324"/>
    </row>
    <row r="473" spans="8:68" s="318" customFormat="1" ht="12.75" customHeight="1">
      <c r="H473" s="319"/>
      <c r="I473" s="319"/>
      <c r="J473" s="319"/>
      <c r="P473" s="319"/>
      <c r="Q473" s="34"/>
      <c r="R473" s="320"/>
      <c r="S473" s="321"/>
      <c r="T473" s="322"/>
      <c r="W473" s="323"/>
      <c r="AX473" s="323"/>
      <c r="AY473" s="323"/>
      <c r="AZ473" s="323"/>
      <c r="BA473" s="323"/>
      <c r="BB473" s="323"/>
      <c r="BC473" s="323"/>
      <c r="BD473" s="323"/>
      <c r="BE473" s="323"/>
      <c r="BO473" s="324"/>
      <c r="BP473" s="324"/>
    </row>
    <row r="474" spans="8:68" s="318" customFormat="1" ht="12.75" customHeight="1">
      <c r="H474" s="319"/>
      <c r="I474" s="319"/>
      <c r="J474" s="319"/>
      <c r="P474" s="319"/>
      <c r="Q474" s="34"/>
      <c r="R474" s="320"/>
      <c r="S474" s="321"/>
      <c r="T474" s="322"/>
      <c r="W474" s="323"/>
      <c r="AX474" s="323"/>
      <c r="AY474" s="323"/>
      <c r="AZ474" s="323"/>
      <c r="BA474" s="323"/>
      <c r="BB474" s="323"/>
      <c r="BC474" s="323"/>
      <c r="BD474" s="323"/>
      <c r="BE474" s="323"/>
      <c r="BO474" s="324"/>
      <c r="BP474" s="324"/>
    </row>
    <row r="475" spans="8:68" s="318" customFormat="1" ht="12.75" customHeight="1">
      <c r="H475" s="319"/>
      <c r="I475" s="319"/>
      <c r="J475" s="319"/>
      <c r="P475" s="319"/>
      <c r="Q475" s="34"/>
      <c r="R475" s="320"/>
      <c r="S475" s="321"/>
      <c r="T475" s="322"/>
      <c r="W475" s="323"/>
      <c r="AX475" s="323"/>
      <c r="AY475" s="323"/>
      <c r="AZ475" s="323"/>
      <c r="BA475" s="323"/>
      <c r="BB475" s="323"/>
      <c r="BC475" s="323"/>
      <c r="BD475" s="323"/>
      <c r="BE475" s="323"/>
      <c r="BO475" s="324"/>
      <c r="BP475" s="324"/>
    </row>
    <row r="476" spans="8:68" s="318" customFormat="1" ht="12.75" customHeight="1">
      <c r="H476" s="319"/>
      <c r="I476" s="319"/>
      <c r="J476" s="319"/>
      <c r="P476" s="319"/>
      <c r="Q476" s="34"/>
      <c r="R476" s="320"/>
      <c r="S476" s="321"/>
      <c r="T476" s="322"/>
      <c r="W476" s="323"/>
      <c r="AX476" s="323"/>
      <c r="AY476" s="323"/>
      <c r="AZ476" s="323"/>
      <c r="BA476" s="323"/>
      <c r="BB476" s="323"/>
      <c r="BC476" s="323"/>
      <c r="BD476" s="323"/>
      <c r="BE476" s="323"/>
      <c r="BO476" s="324"/>
      <c r="BP476" s="324"/>
    </row>
    <row r="477" spans="8:68" s="318" customFormat="1" ht="12.75" customHeight="1">
      <c r="H477" s="319"/>
      <c r="I477" s="319"/>
      <c r="J477" s="319"/>
      <c r="P477" s="319"/>
      <c r="Q477" s="34"/>
      <c r="R477" s="320"/>
      <c r="S477" s="321"/>
      <c r="T477" s="322"/>
      <c r="W477" s="323"/>
      <c r="AX477" s="323"/>
      <c r="AY477" s="323"/>
      <c r="AZ477" s="323"/>
      <c r="BA477" s="323"/>
      <c r="BB477" s="323"/>
      <c r="BC477" s="323"/>
      <c r="BD477" s="323"/>
      <c r="BE477" s="323"/>
      <c r="BO477" s="324"/>
      <c r="BP477" s="324"/>
    </row>
    <row r="478" spans="8:68" s="318" customFormat="1" ht="12.75" customHeight="1">
      <c r="H478" s="319"/>
      <c r="I478" s="319"/>
      <c r="J478" s="319"/>
      <c r="P478" s="319"/>
      <c r="Q478" s="34"/>
      <c r="R478" s="320"/>
      <c r="S478" s="321"/>
      <c r="T478" s="322"/>
      <c r="W478" s="323"/>
      <c r="AX478" s="323"/>
      <c r="AY478" s="323"/>
      <c r="AZ478" s="323"/>
      <c r="BA478" s="323"/>
      <c r="BB478" s="323"/>
      <c r="BC478" s="323"/>
      <c r="BD478" s="323"/>
      <c r="BE478" s="323"/>
      <c r="BO478" s="324"/>
      <c r="BP478" s="324"/>
    </row>
    <row r="479" spans="8:68" s="318" customFormat="1" ht="12.75" customHeight="1">
      <c r="H479" s="319"/>
      <c r="I479" s="319"/>
      <c r="J479" s="319"/>
      <c r="P479" s="319"/>
      <c r="Q479" s="34"/>
      <c r="R479" s="320"/>
      <c r="S479" s="321"/>
      <c r="T479" s="322"/>
      <c r="W479" s="323"/>
      <c r="AX479" s="323"/>
      <c r="AY479" s="323"/>
      <c r="AZ479" s="323"/>
      <c r="BA479" s="323"/>
      <c r="BB479" s="323"/>
      <c r="BC479" s="323"/>
      <c r="BD479" s="323"/>
      <c r="BE479" s="323"/>
      <c r="BO479" s="324"/>
      <c r="BP479" s="324"/>
    </row>
    <row r="480" spans="8:68" s="318" customFormat="1" ht="12.75" customHeight="1">
      <c r="H480" s="319"/>
      <c r="I480" s="319"/>
      <c r="J480" s="319"/>
      <c r="P480" s="319"/>
      <c r="Q480" s="34"/>
      <c r="R480" s="320"/>
      <c r="S480" s="321"/>
      <c r="T480" s="322"/>
      <c r="W480" s="323"/>
      <c r="AX480" s="323"/>
      <c r="AY480" s="323"/>
      <c r="AZ480" s="323"/>
      <c r="BA480" s="323"/>
      <c r="BB480" s="323"/>
      <c r="BC480" s="323"/>
      <c r="BD480" s="323"/>
      <c r="BE480" s="323"/>
      <c r="BO480" s="324"/>
      <c r="BP480" s="324"/>
    </row>
    <row r="481" spans="8:68" s="318" customFormat="1" ht="12.75" customHeight="1">
      <c r="H481" s="319"/>
      <c r="I481" s="319"/>
      <c r="J481" s="319"/>
      <c r="P481" s="319"/>
      <c r="Q481" s="34"/>
      <c r="R481" s="320"/>
      <c r="S481" s="321"/>
      <c r="T481" s="322"/>
      <c r="W481" s="323"/>
      <c r="AX481" s="323"/>
      <c r="AY481" s="323"/>
      <c r="AZ481" s="323"/>
      <c r="BA481" s="323"/>
      <c r="BB481" s="323"/>
      <c r="BC481" s="323"/>
      <c r="BD481" s="323"/>
      <c r="BE481" s="323"/>
      <c r="BO481" s="324"/>
      <c r="BP481" s="324"/>
    </row>
    <row r="482" spans="8:68" s="318" customFormat="1" ht="12.75" customHeight="1">
      <c r="H482" s="319"/>
      <c r="I482" s="319"/>
      <c r="J482" s="319"/>
      <c r="P482" s="319"/>
      <c r="Q482" s="34"/>
      <c r="R482" s="320"/>
      <c r="S482" s="321"/>
      <c r="T482" s="322"/>
      <c r="W482" s="323"/>
      <c r="AX482" s="323"/>
      <c r="AY482" s="323"/>
      <c r="AZ482" s="323"/>
      <c r="BA482" s="323"/>
      <c r="BB482" s="323"/>
      <c r="BC482" s="323"/>
      <c r="BD482" s="323"/>
      <c r="BE482" s="323"/>
      <c r="BO482" s="324"/>
      <c r="BP482" s="324"/>
    </row>
    <row r="483" spans="8:68" s="318" customFormat="1" ht="12.75" customHeight="1">
      <c r="H483" s="319"/>
      <c r="I483" s="319"/>
      <c r="J483" s="319"/>
      <c r="P483" s="319"/>
      <c r="Q483" s="34"/>
      <c r="R483" s="320"/>
      <c r="S483" s="321"/>
      <c r="T483" s="322"/>
      <c r="W483" s="323"/>
      <c r="AX483" s="323"/>
      <c r="AY483" s="323"/>
      <c r="AZ483" s="323"/>
      <c r="BA483" s="323"/>
      <c r="BB483" s="323"/>
      <c r="BC483" s="323"/>
      <c r="BD483" s="323"/>
      <c r="BE483" s="323"/>
      <c r="BO483" s="324"/>
      <c r="BP483" s="324"/>
    </row>
    <row r="484" spans="8:68" s="318" customFormat="1" ht="12.75" customHeight="1">
      <c r="H484" s="319"/>
      <c r="I484" s="319"/>
      <c r="J484" s="319"/>
      <c r="P484" s="319"/>
      <c r="Q484" s="34"/>
      <c r="R484" s="320"/>
      <c r="S484" s="321"/>
      <c r="T484" s="322"/>
      <c r="W484" s="323"/>
      <c r="AX484" s="323"/>
      <c r="AY484" s="323"/>
      <c r="AZ484" s="323"/>
      <c r="BA484" s="323"/>
      <c r="BB484" s="323"/>
      <c r="BC484" s="323"/>
      <c r="BD484" s="323"/>
      <c r="BE484" s="323"/>
      <c r="BO484" s="324"/>
      <c r="BP484" s="324"/>
    </row>
    <row r="485" spans="8:68" s="318" customFormat="1" ht="12.75" customHeight="1">
      <c r="H485" s="319"/>
      <c r="I485" s="319"/>
      <c r="J485" s="319"/>
      <c r="P485" s="319"/>
      <c r="Q485" s="34"/>
      <c r="R485" s="320"/>
      <c r="S485" s="321"/>
      <c r="T485" s="322"/>
      <c r="W485" s="323"/>
      <c r="AX485" s="323"/>
      <c r="AY485" s="323"/>
      <c r="AZ485" s="323"/>
      <c r="BA485" s="323"/>
      <c r="BB485" s="323"/>
      <c r="BC485" s="323"/>
      <c r="BD485" s="323"/>
      <c r="BE485" s="323"/>
      <c r="BO485" s="324"/>
      <c r="BP485" s="324"/>
    </row>
    <row r="486" spans="8:68" s="318" customFormat="1" ht="12.75" customHeight="1">
      <c r="H486" s="319"/>
      <c r="I486" s="319"/>
      <c r="J486" s="319"/>
      <c r="P486" s="319"/>
      <c r="Q486" s="34"/>
      <c r="R486" s="320"/>
      <c r="S486" s="321"/>
      <c r="T486" s="322"/>
      <c r="W486" s="323"/>
      <c r="AX486" s="323"/>
      <c r="AY486" s="323"/>
      <c r="AZ486" s="323"/>
      <c r="BA486" s="323"/>
      <c r="BB486" s="323"/>
      <c r="BC486" s="323"/>
      <c r="BD486" s="323"/>
      <c r="BE486" s="323"/>
      <c r="BO486" s="324"/>
      <c r="BP486" s="324"/>
    </row>
    <row r="487" spans="8:68" s="318" customFormat="1" ht="12.75" customHeight="1">
      <c r="H487" s="319"/>
      <c r="I487" s="319"/>
      <c r="J487" s="319"/>
      <c r="P487" s="319"/>
      <c r="Q487" s="34"/>
      <c r="R487" s="320"/>
      <c r="S487" s="321"/>
      <c r="T487" s="322"/>
      <c r="W487" s="323"/>
      <c r="AX487" s="323"/>
      <c r="AY487" s="323"/>
      <c r="AZ487" s="323"/>
      <c r="BA487" s="323"/>
      <c r="BB487" s="323"/>
      <c r="BC487" s="323"/>
      <c r="BD487" s="323"/>
      <c r="BE487" s="323"/>
      <c r="BO487" s="324"/>
      <c r="BP487" s="324"/>
    </row>
    <row r="488" spans="8:68" s="318" customFormat="1" ht="12.75" customHeight="1">
      <c r="H488" s="319"/>
      <c r="I488" s="319"/>
      <c r="J488" s="319"/>
      <c r="P488" s="319"/>
      <c r="Q488" s="34"/>
      <c r="R488" s="320"/>
      <c r="S488" s="321"/>
      <c r="T488" s="322"/>
      <c r="W488" s="323"/>
      <c r="AX488" s="323"/>
      <c r="AY488" s="323"/>
      <c r="AZ488" s="323"/>
      <c r="BA488" s="323"/>
      <c r="BB488" s="323"/>
      <c r="BC488" s="323"/>
      <c r="BD488" s="323"/>
      <c r="BE488" s="323"/>
      <c r="BO488" s="324"/>
      <c r="BP488" s="324"/>
    </row>
    <row r="489" spans="8:68" s="318" customFormat="1" ht="12.75" customHeight="1">
      <c r="H489" s="319"/>
      <c r="I489" s="319"/>
      <c r="J489" s="319"/>
      <c r="P489" s="319"/>
      <c r="Q489" s="34"/>
      <c r="R489" s="320"/>
      <c r="S489" s="321"/>
      <c r="T489" s="322"/>
      <c r="W489" s="323"/>
      <c r="AX489" s="323"/>
      <c r="AY489" s="323"/>
      <c r="AZ489" s="323"/>
      <c r="BA489" s="323"/>
      <c r="BB489" s="323"/>
      <c r="BC489" s="323"/>
      <c r="BD489" s="323"/>
      <c r="BE489" s="323"/>
      <c r="BO489" s="324"/>
      <c r="BP489" s="324"/>
    </row>
    <row r="490" spans="8:68" s="318" customFormat="1" ht="12.75" customHeight="1">
      <c r="H490" s="319"/>
      <c r="I490" s="319"/>
      <c r="J490" s="319"/>
      <c r="P490" s="319"/>
      <c r="Q490" s="34"/>
      <c r="R490" s="320"/>
      <c r="S490" s="321"/>
      <c r="T490" s="322"/>
      <c r="W490" s="323"/>
      <c r="AX490" s="323"/>
      <c r="AY490" s="323"/>
      <c r="AZ490" s="323"/>
      <c r="BA490" s="323"/>
      <c r="BB490" s="323"/>
      <c r="BC490" s="323"/>
      <c r="BD490" s="323"/>
      <c r="BE490" s="323"/>
      <c r="BO490" s="324"/>
      <c r="BP490" s="324"/>
    </row>
    <row r="491" spans="8:68" s="318" customFormat="1" ht="12.75" customHeight="1">
      <c r="H491" s="319"/>
      <c r="I491" s="319"/>
      <c r="J491" s="319"/>
      <c r="P491" s="319"/>
      <c r="Q491" s="34"/>
      <c r="R491" s="320"/>
      <c r="S491" s="321"/>
      <c r="T491" s="322"/>
      <c r="W491" s="323"/>
      <c r="AX491" s="323"/>
      <c r="AY491" s="323"/>
      <c r="AZ491" s="323"/>
      <c r="BA491" s="323"/>
      <c r="BB491" s="323"/>
      <c r="BC491" s="323"/>
      <c r="BD491" s="323"/>
      <c r="BE491" s="323"/>
      <c r="BO491" s="324"/>
      <c r="BP491" s="324"/>
    </row>
    <row r="492" spans="8:68" s="318" customFormat="1" ht="12.75" customHeight="1">
      <c r="H492" s="319"/>
      <c r="I492" s="319"/>
      <c r="J492" s="319"/>
      <c r="P492" s="319"/>
      <c r="Q492" s="34"/>
      <c r="R492" s="320"/>
      <c r="S492" s="321"/>
      <c r="T492" s="322"/>
      <c r="W492" s="323"/>
      <c r="AX492" s="323"/>
      <c r="AY492" s="323"/>
      <c r="AZ492" s="323"/>
      <c r="BA492" s="323"/>
      <c r="BB492" s="323"/>
      <c r="BC492" s="323"/>
      <c r="BD492" s="323"/>
      <c r="BE492" s="323"/>
      <c r="BO492" s="324"/>
      <c r="BP492" s="324"/>
    </row>
    <row r="493" spans="8:68" s="318" customFormat="1" ht="12.75" customHeight="1">
      <c r="H493" s="319"/>
      <c r="I493" s="319"/>
      <c r="J493" s="319"/>
      <c r="P493" s="319"/>
      <c r="Q493" s="34"/>
      <c r="R493" s="320"/>
      <c r="S493" s="321"/>
      <c r="T493" s="322"/>
      <c r="W493" s="323"/>
      <c r="AX493" s="323"/>
      <c r="AY493" s="323"/>
      <c r="AZ493" s="323"/>
      <c r="BA493" s="323"/>
      <c r="BB493" s="323"/>
      <c r="BC493" s="323"/>
      <c r="BD493" s="323"/>
      <c r="BE493" s="323"/>
      <c r="BO493" s="324"/>
      <c r="BP493" s="324"/>
    </row>
    <row r="494" spans="8:68" s="318" customFormat="1" ht="12.75" customHeight="1">
      <c r="H494" s="319"/>
      <c r="I494" s="319"/>
      <c r="J494" s="319"/>
      <c r="P494" s="319"/>
      <c r="Q494" s="34"/>
      <c r="R494" s="320"/>
      <c r="S494" s="321"/>
      <c r="T494" s="322"/>
      <c r="W494" s="323"/>
      <c r="AX494" s="323"/>
      <c r="AY494" s="323"/>
      <c r="AZ494" s="323"/>
      <c r="BA494" s="323"/>
      <c r="BB494" s="323"/>
      <c r="BC494" s="323"/>
      <c r="BD494" s="323"/>
      <c r="BE494" s="323"/>
      <c r="BO494" s="324"/>
      <c r="BP494" s="324"/>
    </row>
    <row r="495" spans="8:68" s="318" customFormat="1" ht="12.75" customHeight="1">
      <c r="H495" s="319"/>
      <c r="I495" s="319"/>
      <c r="J495" s="319"/>
      <c r="P495" s="319"/>
      <c r="Q495" s="34"/>
      <c r="R495" s="320"/>
      <c r="S495" s="321"/>
      <c r="T495" s="322"/>
      <c r="W495" s="323"/>
      <c r="AX495" s="323"/>
      <c r="AY495" s="323"/>
      <c r="AZ495" s="323"/>
      <c r="BA495" s="323"/>
      <c r="BB495" s="323"/>
      <c r="BC495" s="323"/>
      <c r="BD495" s="323"/>
      <c r="BE495" s="323"/>
      <c r="BO495" s="324"/>
      <c r="BP495" s="324"/>
    </row>
    <row r="496" spans="8:68" s="318" customFormat="1" ht="12.75" customHeight="1">
      <c r="H496" s="319"/>
      <c r="I496" s="319"/>
      <c r="J496" s="319"/>
      <c r="P496" s="319"/>
      <c r="Q496" s="34"/>
      <c r="R496" s="320"/>
      <c r="S496" s="321"/>
      <c r="T496" s="322"/>
      <c r="W496" s="323"/>
      <c r="AX496" s="323"/>
      <c r="AY496" s="323"/>
      <c r="AZ496" s="323"/>
      <c r="BA496" s="323"/>
      <c r="BB496" s="323"/>
      <c r="BC496" s="323"/>
      <c r="BD496" s="323"/>
      <c r="BE496" s="323"/>
      <c r="BO496" s="324"/>
      <c r="BP496" s="324"/>
    </row>
    <row r="497" spans="8:68" s="318" customFormat="1" ht="12.75" customHeight="1">
      <c r="H497" s="319"/>
      <c r="I497" s="319"/>
      <c r="J497" s="319"/>
      <c r="P497" s="319"/>
      <c r="Q497" s="34"/>
      <c r="R497" s="320"/>
      <c r="S497" s="321"/>
      <c r="T497" s="322"/>
      <c r="W497" s="323"/>
      <c r="AX497" s="323"/>
      <c r="AY497" s="323"/>
      <c r="AZ497" s="323"/>
      <c r="BA497" s="323"/>
      <c r="BB497" s="323"/>
      <c r="BC497" s="323"/>
      <c r="BD497" s="323"/>
      <c r="BE497" s="323"/>
      <c r="BO497" s="324"/>
      <c r="BP497" s="324"/>
    </row>
    <row r="498" spans="8:68" s="318" customFormat="1" ht="12.75" customHeight="1">
      <c r="H498" s="319"/>
      <c r="I498" s="319"/>
      <c r="J498" s="319"/>
      <c r="P498" s="319"/>
      <c r="Q498" s="34"/>
      <c r="R498" s="320"/>
      <c r="S498" s="321"/>
      <c r="T498" s="322"/>
      <c r="W498" s="323"/>
      <c r="AX498" s="323"/>
      <c r="AY498" s="323"/>
      <c r="AZ498" s="323"/>
      <c r="BA498" s="323"/>
      <c r="BB498" s="323"/>
      <c r="BC498" s="323"/>
      <c r="BD498" s="323"/>
      <c r="BE498" s="323"/>
      <c r="BO498" s="324"/>
      <c r="BP498" s="324"/>
    </row>
    <row r="499" spans="8:68" s="318" customFormat="1" ht="12.75" customHeight="1">
      <c r="H499" s="319"/>
      <c r="I499" s="319"/>
      <c r="J499" s="319"/>
      <c r="P499" s="319"/>
      <c r="Q499" s="34"/>
      <c r="R499" s="320"/>
      <c r="S499" s="321"/>
      <c r="T499" s="322"/>
      <c r="W499" s="323"/>
      <c r="AX499" s="323"/>
      <c r="AY499" s="323"/>
      <c r="AZ499" s="323"/>
      <c r="BA499" s="323"/>
      <c r="BB499" s="323"/>
      <c r="BC499" s="323"/>
      <c r="BD499" s="323"/>
      <c r="BE499" s="323"/>
      <c r="BO499" s="324"/>
      <c r="BP499" s="324"/>
    </row>
    <row r="500" spans="8:68" s="318" customFormat="1" ht="12.75" customHeight="1">
      <c r="H500" s="319"/>
      <c r="I500" s="319"/>
      <c r="J500" s="319"/>
      <c r="P500" s="319"/>
      <c r="Q500" s="34"/>
      <c r="R500" s="320"/>
      <c r="S500" s="321"/>
      <c r="T500" s="322"/>
      <c r="W500" s="323"/>
      <c r="AX500" s="323"/>
      <c r="AY500" s="323"/>
      <c r="AZ500" s="323"/>
      <c r="BA500" s="323"/>
      <c r="BB500" s="323"/>
      <c r="BC500" s="323"/>
      <c r="BD500" s="323"/>
      <c r="BE500" s="323"/>
      <c r="BO500" s="324"/>
      <c r="BP500" s="324"/>
    </row>
    <row r="501" spans="8:68" s="318" customFormat="1" ht="12.75" customHeight="1">
      <c r="H501" s="319"/>
      <c r="I501" s="319"/>
      <c r="J501" s="319"/>
      <c r="P501" s="319"/>
      <c r="Q501" s="34"/>
      <c r="R501" s="320"/>
      <c r="S501" s="321"/>
      <c r="T501" s="322"/>
      <c r="W501" s="323"/>
      <c r="AX501" s="323"/>
      <c r="AY501" s="323"/>
      <c r="AZ501" s="323"/>
      <c r="BA501" s="323"/>
      <c r="BB501" s="323"/>
      <c r="BC501" s="323"/>
      <c r="BD501" s="323"/>
      <c r="BE501" s="323"/>
      <c r="BO501" s="324"/>
      <c r="BP501" s="324"/>
    </row>
    <row r="502" spans="8:68" s="318" customFormat="1" ht="12.75" customHeight="1">
      <c r="H502" s="319"/>
      <c r="I502" s="319"/>
      <c r="J502" s="319"/>
      <c r="P502" s="319"/>
      <c r="Q502" s="34"/>
      <c r="R502" s="320"/>
      <c r="S502" s="321"/>
      <c r="T502" s="322"/>
      <c r="W502" s="323"/>
      <c r="AX502" s="323"/>
      <c r="AY502" s="323"/>
      <c r="AZ502" s="323"/>
      <c r="BA502" s="323"/>
      <c r="BB502" s="323"/>
      <c r="BC502" s="323"/>
      <c r="BD502" s="323"/>
      <c r="BE502" s="323"/>
      <c r="BO502" s="324"/>
      <c r="BP502" s="324"/>
    </row>
    <row r="503" spans="8:68" s="318" customFormat="1" ht="12.75" customHeight="1">
      <c r="H503" s="319"/>
      <c r="I503" s="319"/>
      <c r="J503" s="319"/>
      <c r="P503" s="319"/>
      <c r="Q503" s="34"/>
      <c r="R503" s="320"/>
      <c r="S503" s="321"/>
      <c r="T503" s="322"/>
      <c r="W503" s="323"/>
      <c r="AX503" s="323"/>
      <c r="AY503" s="323"/>
      <c r="AZ503" s="323"/>
      <c r="BA503" s="323"/>
      <c r="BB503" s="323"/>
      <c r="BC503" s="323"/>
      <c r="BD503" s="323"/>
      <c r="BE503" s="323"/>
      <c r="BO503" s="324"/>
      <c r="BP503" s="324"/>
    </row>
    <row r="504" spans="8:68" s="318" customFormat="1" ht="12.75" customHeight="1">
      <c r="H504" s="319"/>
      <c r="I504" s="319"/>
      <c r="J504" s="319"/>
      <c r="P504" s="319"/>
      <c r="Q504" s="34"/>
      <c r="R504" s="320"/>
      <c r="S504" s="321"/>
      <c r="T504" s="322"/>
      <c r="W504" s="323"/>
      <c r="AX504" s="323"/>
      <c r="AY504" s="323"/>
      <c r="AZ504" s="323"/>
      <c r="BA504" s="323"/>
      <c r="BB504" s="323"/>
      <c r="BC504" s="323"/>
      <c r="BD504" s="323"/>
      <c r="BE504" s="323"/>
      <c r="BO504" s="324"/>
      <c r="BP504" s="324"/>
    </row>
    <row r="505" spans="8:68" s="318" customFormat="1" ht="12.75" customHeight="1">
      <c r="H505" s="319"/>
      <c r="I505" s="319"/>
      <c r="J505" s="319"/>
      <c r="P505" s="319"/>
      <c r="Q505" s="34"/>
      <c r="R505" s="320"/>
      <c r="S505" s="321"/>
      <c r="T505" s="322"/>
      <c r="W505" s="323"/>
      <c r="AX505" s="323"/>
      <c r="AY505" s="323"/>
      <c r="AZ505" s="323"/>
      <c r="BA505" s="323"/>
      <c r="BB505" s="323"/>
      <c r="BC505" s="323"/>
      <c r="BD505" s="323"/>
      <c r="BE505" s="323"/>
      <c r="BO505" s="324"/>
      <c r="BP505" s="324"/>
    </row>
    <row r="506" spans="8:68" s="318" customFormat="1" ht="12.75" customHeight="1">
      <c r="H506" s="319"/>
      <c r="I506" s="319"/>
      <c r="J506" s="319"/>
      <c r="P506" s="319"/>
      <c r="Q506" s="34"/>
      <c r="R506" s="320"/>
      <c r="S506" s="321"/>
      <c r="T506" s="322"/>
      <c r="W506" s="323"/>
      <c r="AX506" s="323"/>
      <c r="AY506" s="323"/>
      <c r="AZ506" s="323"/>
      <c r="BA506" s="323"/>
      <c r="BB506" s="323"/>
      <c r="BC506" s="323"/>
      <c r="BD506" s="323"/>
      <c r="BE506" s="323"/>
      <c r="BO506" s="324"/>
      <c r="BP506" s="324"/>
    </row>
    <row r="507" spans="8:68" s="318" customFormat="1" ht="12.75" customHeight="1">
      <c r="H507" s="319"/>
      <c r="I507" s="319"/>
      <c r="J507" s="319"/>
      <c r="P507" s="319"/>
      <c r="Q507" s="34"/>
      <c r="R507" s="320"/>
      <c r="S507" s="321"/>
      <c r="T507" s="322"/>
      <c r="W507" s="323"/>
      <c r="AX507" s="323"/>
      <c r="AY507" s="323"/>
      <c r="AZ507" s="323"/>
      <c r="BA507" s="323"/>
      <c r="BB507" s="323"/>
      <c r="BC507" s="323"/>
      <c r="BD507" s="323"/>
      <c r="BE507" s="323"/>
      <c r="BO507" s="324"/>
      <c r="BP507" s="324"/>
    </row>
    <row r="508" spans="8:68" s="318" customFormat="1" ht="12.75" customHeight="1">
      <c r="H508" s="319"/>
      <c r="I508" s="319"/>
      <c r="J508" s="319"/>
      <c r="P508" s="319"/>
      <c r="Q508" s="34"/>
      <c r="R508" s="320"/>
      <c r="S508" s="321"/>
      <c r="T508" s="322"/>
      <c r="W508" s="323"/>
      <c r="AX508" s="323"/>
      <c r="AY508" s="323"/>
      <c r="AZ508" s="323"/>
      <c r="BA508" s="323"/>
      <c r="BB508" s="323"/>
      <c r="BC508" s="323"/>
      <c r="BD508" s="323"/>
      <c r="BE508" s="323"/>
      <c r="BO508" s="324"/>
      <c r="BP508" s="324"/>
    </row>
    <row r="509" spans="8:68" s="318" customFormat="1" ht="12.75" customHeight="1">
      <c r="H509" s="319"/>
      <c r="I509" s="319"/>
      <c r="J509" s="319"/>
      <c r="P509" s="319"/>
      <c r="Q509" s="34"/>
      <c r="R509" s="320"/>
      <c r="S509" s="321"/>
      <c r="T509" s="322"/>
      <c r="W509" s="323"/>
      <c r="AX509" s="323"/>
      <c r="AY509" s="323"/>
      <c r="AZ509" s="323"/>
      <c r="BA509" s="323"/>
      <c r="BB509" s="323"/>
      <c r="BC509" s="323"/>
      <c r="BD509" s="323"/>
      <c r="BE509" s="323"/>
      <c r="BO509" s="324"/>
      <c r="BP509" s="324"/>
    </row>
    <row r="510" spans="8:68" s="318" customFormat="1" ht="12.75" customHeight="1">
      <c r="H510" s="319"/>
      <c r="I510" s="319"/>
      <c r="J510" s="319"/>
      <c r="P510" s="319"/>
      <c r="Q510" s="34"/>
      <c r="R510" s="320"/>
      <c r="S510" s="321"/>
      <c r="T510" s="322"/>
      <c r="W510" s="323"/>
      <c r="AX510" s="323"/>
      <c r="AY510" s="323"/>
      <c r="AZ510" s="323"/>
      <c r="BA510" s="323"/>
      <c r="BB510" s="323"/>
      <c r="BC510" s="323"/>
      <c r="BD510" s="323"/>
      <c r="BE510" s="323"/>
      <c r="BO510" s="324"/>
      <c r="BP510" s="324"/>
    </row>
    <row r="511" spans="8:68" s="318" customFormat="1" ht="12.75" customHeight="1">
      <c r="H511" s="319"/>
      <c r="I511" s="319"/>
      <c r="J511" s="319"/>
      <c r="P511" s="319"/>
      <c r="Q511" s="34"/>
      <c r="R511" s="320"/>
      <c r="S511" s="321"/>
      <c r="T511" s="322"/>
      <c r="W511" s="323"/>
      <c r="AX511" s="323"/>
      <c r="AY511" s="323"/>
      <c r="AZ511" s="323"/>
      <c r="BA511" s="323"/>
      <c r="BB511" s="323"/>
      <c r="BC511" s="323"/>
      <c r="BD511" s="323"/>
      <c r="BE511" s="323"/>
      <c r="BO511" s="324"/>
      <c r="BP511" s="324"/>
    </row>
    <row r="512" spans="8:68" s="318" customFormat="1" ht="12.75" customHeight="1">
      <c r="H512" s="319"/>
      <c r="I512" s="319"/>
      <c r="J512" s="319"/>
      <c r="P512" s="319"/>
      <c r="Q512" s="34"/>
      <c r="R512" s="320"/>
      <c r="S512" s="321"/>
      <c r="T512" s="322"/>
      <c r="W512" s="323"/>
      <c r="AX512" s="323"/>
      <c r="AY512" s="323"/>
      <c r="AZ512" s="323"/>
      <c r="BA512" s="323"/>
      <c r="BB512" s="323"/>
      <c r="BC512" s="323"/>
      <c r="BD512" s="323"/>
      <c r="BE512" s="323"/>
      <c r="BO512" s="324"/>
      <c r="BP512" s="324"/>
    </row>
    <row r="513" spans="8:68" s="318" customFormat="1" ht="12.75" customHeight="1">
      <c r="H513" s="319"/>
      <c r="I513" s="319"/>
      <c r="J513" s="319"/>
      <c r="P513" s="319"/>
      <c r="Q513" s="34"/>
      <c r="R513" s="320"/>
      <c r="S513" s="321"/>
      <c r="T513" s="322"/>
      <c r="W513" s="323"/>
      <c r="AX513" s="323"/>
      <c r="AY513" s="323"/>
      <c r="AZ513" s="323"/>
      <c r="BA513" s="323"/>
      <c r="BB513" s="323"/>
      <c r="BC513" s="323"/>
      <c r="BD513" s="323"/>
      <c r="BE513" s="323"/>
      <c r="BO513" s="324"/>
      <c r="BP513" s="324"/>
    </row>
    <row r="514" spans="8:68" s="318" customFormat="1" ht="12.75" customHeight="1">
      <c r="H514" s="319"/>
      <c r="I514" s="319"/>
      <c r="J514" s="319"/>
      <c r="P514" s="319"/>
      <c r="Q514" s="34"/>
      <c r="R514" s="320"/>
      <c r="S514" s="321"/>
      <c r="T514" s="322"/>
      <c r="W514" s="323"/>
      <c r="AX514" s="323"/>
      <c r="AY514" s="323"/>
      <c r="AZ514" s="323"/>
      <c r="BA514" s="323"/>
      <c r="BB514" s="323"/>
      <c r="BC514" s="323"/>
      <c r="BD514" s="323"/>
      <c r="BE514" s="323"/>
      <c r="BO514" s="324"/>
      <c r="BP514" s="324"/>
    </row>
    <row r="515" spans="8:68" s="318" customFormat="1" ht="12.75" customHeight="1">
      <c r="H515" s="319"/>
      <c r="I515" s="319"/>
      <c r="J515" s="319"/>
      <c r="P515" s="319"/>
      <c r="Q515" s="34"/>
      <c r="R515" s="320"/>
      <c r="S515" s="321"/>
      <c r="T515" s="322"/>
      <c r="W515" s="323"/>
      <c r="AX515" s="323"/>
      <c r="AY515" s="323"/>
      <c r="AZ515" s="323"/>
      <c r="BA515" s="323"/>
      <c r="BB515" s="323"/>
      <c r="BC515" s="323"/>
      <c r="BD515" s="323"/>
      <c r="BE515" s="323"/>
      <c r="BO515" s="324"/>
      <c r="BP515" s="324"/>
    </row>
    <row r="516" spans="8:68" s="318" customFormat="1" ht="12.75" customHeight="1">
      <c r="H516" s="319"/>
      <c r="I516" s="319"/>
      <c r="J516" s="319"/>
      <c r="P516" s="319"/>
      <c r="Q516" s="34"/>
      <c r="R516" s="320"/>
      <c r="S516" s="321"/>
      <c r="T516" s="322"/>
      <c r="W516" s="323"/>
      <c r="AX516" s="323"/>
      <c r="AY516" s="323"/>
      <c r="AZ516" s="323"/>
      <c r="BA516" s="323"/>
      <c r="BB516" s="323"/>
      <c r="BC516" s="323"/>
      <c r="BD516" s="323"/>
      <c r="BE516" s="323"/>
      <c r="BO516" s="324"/>
      <c r="BP516" s="324"/>
    </row>
    <row r="517" spans="8:68" s="318" customFormat="1" ht="12.75" customHeight="1">
      <c r="H517" s="319"/>
      <c r="I517" s="319"/>
      <c r="J517" s="319"/>
      <c r="P517" s="319"/>
      <c r="Q517" s="34"/>
      <c r="R517" s="320"/>
      <c r="S517" s="321"/>
      <c r="T517" s="322"/>
      <c r="W517" s="323"/>
      <c r="AX517" s="323"/>
      <c r="AY517" s="323"/>
      <c r="AZ517" s="323"/>
      <c r="BA517" s="323"/>
      <c r="BB517" s="323"/>
      <c r="BC517" s="323"/>
      <c r="BD517" s="323"/>
      <c r="BE517" s="323"/>
      <c r="BO517" s="324"/>
      <c r="BP517" s="324"/>
    </row>
    <row r="518" spans="8:68" s="318" customFormat="1" ht="12.75" customHeight="1">
      <c r="H518" s="319"/>
      <c r="I518" s="319"/>
      <c r="J518" s="319"/>
      <c r="P518" s="319"/>
      <c r="Q518" s="34"/>
      <c r="R518" s="320"/>
      <c r="S518" s="321"/>
      <c r="T518" s="322"/>
      <c r="W518" s="323"/>
      <c r="AX518" s="323"/>
      <c r="AY518" s="323"/>
      <c r="AZ518" s="323"/>
      <c r="BA518" s="323"/>
      <c r="BB518" s="323"/>
      <c r="BC518" s="323"/>
      <c r="BD518" s="323"/>
      <c r="BE518" s="323"/>
      <c r="BO518" s="324"/>
      <c r="BP518" s="324"/>
    </row>
    <row r="519" spans="8:68" s="318" customFormat="1" ht="12.75" customHeight="1">
      <c r="H519" s="319"/>
      <c r="I519" s="319"/>
      <c r="J519" s="319"/>
      <c r="P519" s="319"/>
      <c r="Q519" s="34"/>
      <c r="R519" s="320"/>
      <c r="S519" s="321"/>
      <c r="T519" s="322"/>
      <c r="W519" s="323"/>
      <c r="AX519" s="323"/>
      <c r="AY519" s="323"/>
      <c r="AZ519" s="323"/>
      <c r="BA519" s="323"/>
      <c r="BB519" s="323"/>
      <c r="BC519" s="323"/>
      <c r="BD519" s="323"/>
      <c r="BE519" s="323"/>
      <c r="BO519" s="324"/>
      <c r="BP519" s="324"/>
    </row>
    <row r="520" spans="8:68" s="318" customFormat="1" ht="12.75" customHeight="1">
      <c r="H520" s="319"/>
      <c r="I520" s="319"/>
      <c r="J520" s="319"/>
      <c r="P520" s="319"/>
      <c r="Q520" s="34"/>
      <c r="R520" s="320"/>
      <c r="S520" s="321"/>
      <c r="T520" s="322"/>
      <c r="W520" s="323"/>
      <c r="AX520" s="323"/>
      <c r="AY520" s="323"/>
      <c r="AZ520" s="323"/>
      <c r="BA520" s="323"/>
      <c r="BB520" s="323"/>
      <c r="BC520" s="323"/>
      <c r="BD520" s="323"/>
      <c r="BE520" s="323"/>
      <c r="BO520" s="324"/>
      <c r="BP520" s="324"/>
    </row>
    <row r="521" spans="8:68" s="318" customFormat="1" ht="12.75" customHeight="1">
      <c r="H521" s="319"/>
      <c r="I521" s="319"/>
      <c r="J521" s="319"/>
      <c r="P521" s="319"/>
      <c r="Q521" s="34"/>
      <c r="R521" s="320"/>
      <c r="S521" s="321"/>
      <c r="T521" s="322"/>
      <c r="W521" s="323"/>
      <c r="AX521" s="323"/>
      <c r="AY521" s="323"/>
      <c r="AZ521" s="323"/>
      <c r="BA521" s="323"/>
      <c r="BB521" s="323"/>
      <c r="BC521" s="323"/>
      <c r="BD521" s="323"/>
      <c r="BE521" s="323"/>
      <c r="BO521" s="324"/>
      <c r="BP521" s="324"/>
    </row>
    <row r="522" spans="8:68" s="318" customFormat="1" ht="12.75" customHeight="1">
      <c r="H522" s="319"/>
      <c r="I522" s="319"/>
      <c r="J522" s="319"/>
      <c r="P522" s="319"/>
      <c r="Q522" s="34"/>
      <c r="R522" s="320"/>
      <c r="S522" s="321"/>
      <c r="T522" s="322"/>
      <c r="W522" s="323"/>
      <c r="AX522" s="323"/>
      <c r="AY522" s="323"/>
      <c r="AZ522" s="323"/>
      <c r="BA522" s="323"/>
      <c r="BB522" s="323"/>
      <c r="BC522" s="323"/>
      <c r="BD522" s="323"/>
      <c r="BE522" s="323"/>
      <c r="BO522" s="324"/>
      <c r="BP522" s="324"/>
    </row>
    <row r="523" spans="8:68" s="318" customFormat="1" ht="12.75" customHeight="1">
      <c r="H523" s="319"/>
      <c r="I523" s="319"/>
      <c r="J523" s="319"/>
      <c r="P523" s="319"/>
      <c r="Q523" s="34"/>
      <c r="R523" s="320"/>
      <c r="S523" s="321"/>
      <c r="T523" s="322"/>
      <c r="W523" s="323"/>
      <c r="AX523" s="323"/>
      <c r="AY523" s="323"/>
      <c r="AZ523" s="323"/>
      <c r="BA523" s="323"/>
      <c r="BB523" s="323"/>
      <c r="BC523" s="323"/>
      <c r="BD523" s="323"/>
      <c r="BE523" s="323"/>
      <c r="BO523" s="324"/>
      <c r="BP523" s="324"/>
    </row>
    <row r="524" spans="8:68" s="318" customFormat="1" ht="12.75" customHeight="1">
      <c r="H524" s="319"/>
      <c r="I524" s="319"/>
      <c r="J524" s="319"/>
      <c r="P524" s="319"/>
      <c r="Q524" s="34"/>
      <c r="R524" s="320"/>
      <c r="S524" s="321"/>
      <c r="T524" s="322"/>
      <c r="W524" s="323"/>
      <c r="AX524" s="323"/>
      <c r="AY524" s="323"/>
      <c r="AZ524" s="323"/>
      <c r="BA524" s="323"/>
      <c r="BB524" s="323"/>
      <c r="BC524" s="323"/>
      <c r="BD524" s="323"/>
      <c r="BE524" s="323"/>
      <c r="BO524" s="324"/>
      <c r="BP524" s="324"/>
    </row>
    <row r="525" spans="8:68" s="318" customFormat="1" ht="12.75" customHeight="1">
      <c r="H525" s="319"/>
      <c r="I525" s="319"/>
      <c r="J525" s="319"/>
      <c r="P525" s="319"/>
      <c r="Q525" s="34"/>
      <c r="R525" s="320"/>
      <c r="S525" s="321"/>
      <c r="T525" s="322"/>
      <c r="W525" s="323"/>
      <c r="AX525" s="323"/>
      <c r="AY525" s="323"/>
      <c r="AZ525" s="323"/>
      <c r="BA525" s="323"/>
      <c r="BB525" s="323"/>
      <c r="BC525" s="323"/>
      <c r="BD525" s="323"/>
      <c r="BE525" s="323"/>
      <c r="BO525" s="324"/>
      <c r="BP525" s="324"/>
    </row>
    <row r="526" spans="8:68" s="318" customFormat="1" ht="12.75" customHeight="1">
      <c r="H526" s="319"/>
      <c r="I526" s="319"/>
      <c r="J526" s="319"/>
      <c r="P526" s="319"/>
      <c r="Q526" s="34"/>
      <c r="R526" s="320"/>
      <c r="S526" s="321"/>
      <c r="T526" s="322"/>
      <c r="W526" s="323"/>
      <c r="AX526" s="323"/>
      <c r="AY526" s="323"/>
      <c r="AZ526" s="323"/>
      <c r="BA526" s="323"/>
      <c r="BB526" s="323"/>
      <c r="BC526" s="323"/>
      <c r="BD526" s="323"/>
      <c r="BE526" s="323"/>
      <c r="BO526" s="324"/>
      <c r="BP526" s="324"/>
    </row>
    <row r="527" spans="8:68" s="318" customFormat="1" ht="12.75" customHeight="1">
      <c r="H527" s="319"/>
      <c r="I527" s="319"/>
      <c r="J527" s="319"/>
      <c r="P527" s="319"/>
      <c r="Q527" s="34"/>
      <c r="R527" s="320"/>
      <c r="S527" s="321"/>
      <c r="T527" s="322"/>
      <c r="W527" s="323"/>
      <c r="AX527" s="323"/>
      <c r="AY527" s="323"/>
      <c r="AZ527" s="323"/>
      <c r="BA527" s="323"/>
      <c r="BB527" s="323"/>
      <c r="BC527" s="323"/>
      <c r="BD527" s="323"/>
      <c r="BE527" s="323"/>
      <c r="BO527" s="324"/>
      <c r="BP527" s="324"/>
    </row>
    <row r="528" spans="8:68" s="318" customFormat="1" ht="12.75" customHeight="1">
      <c r="H528" s="319"/>
      <c r="I528" s="319"/>
      <c r="J528" s="319"/>
      <c r="P528" s="319"/>
      <c r="Q528" s="34"/>
      <c r="R528" s="320"/>
      <c r="S528" s="321"/>
      <c r="T528" s="322"/>
      <c r="W528" s="323"/>
      <c r="AX528" s="323"/>
      <c r="AY528" s="323"/>
      <c r="AZ528" s="323"/>
      <c r="BA528" s="323"/>
      <c r="BB528" s="323"/>
      <c r="BC528" s="323"/>
      <c r="BD528" s="323"/>
      <c r="BE528" s="323"/>
      <c r="BO528" s="324"/>
      <c r="BP528" s="324"/>
    </row>
    <row r="529" spans="8:68" s="318" customFormat="1" ht="12.75" customHeight="1">
      <c r="H529" s="319"/>
      <c r="I529" s="319"/>
      <c r="J529" s="319"/>
      <c r="P529" s="319"/>
      <c r="Q529" s="34"/>
      <c r="R529" s="320"/>
      <c r="S529" s="321"/>
      <c r="T529" s="322"/>
      <c r="W529" s="323"/>
      <c r="AX529" s="323"/>
      <c r="AY529" s="323"/>
      <c r="AZ529" s="323"/>
      <c r="BA529" s="323"/>
      <c r="BB529" s="323"/>
      <c r="BC529" s="323"/>
      <c r="BD529" s="323"/>
      <c r="BE529" s="323"/>
      <c r="BO529" s="324"/>
      <c r="BP529" s="324"/>
    </row>
    <row r="530" spans="8:68" s="318" customFormat="1" ht="12.75" customHeight="1">
      <c r="H530" s="319"/>
      <c r="I530" s="319"/>
      <c r="J530" s="319"/>
      <c r="P530" s="319"/>
      <c r="Q530" s="34"/>
      <c r="R530" s="320"/>
      <c r="S530" s="321"/>
      <c r="T530" s="322"/>
      <c r="W530" s="323"/>
      <c r="AX530" s="323"/>
      <c r="AY530" s="323"/>
      <c r="AZ530" s="323"/>
      <c r="BA530" s="323"/>
      <c r="BB530" s="323"/>
      <c r="BC530" s="323"/>
      <c r="BD530" s="323"/>
      <c r="BE530" s="323"/>
      <c r="BO530" s="324"/>
      <c r="BP530" s="324"/>
    </row>
    <row r="531" spans="8:68" s="318" customFormat="1" ht="12.75" customHeight="1">
      <c r="H531" s="319"/>
      <c r="I531" s="319"/>
      <c r="J531" s="319"/>
      <c r="P531" s="319"/>
      <c r="Q531" s="34"/>
      <c r="R531" s="320"/>
      <c r="S531" s="321"/>
      <c r="T531" s="322"/>
      <c r="W531" s="323"/>
      <c r="AX531" s="323"/>
      <c r="AY531" s="323"/>
      <c r="AZ531" s="323"/>
      <c r="BA531" s="323"/>
      <c r="BB531" s="323"/>
      <c r="BC531" s="323"/>
      <c r="BD531" s="323"/>
      <c r="BE531" s="323"/>
      <c r="BO531" s="324"/>
      <c r="BP531" s="324"/>
    </row>
    <row r="532" spans="8:68" s="318" customFormat="1" ht="12.75" customHeight="1">
      <c r="H532" s="319"/>
      <c r="I532" s="319"/>
      <c r="J532" s="319"/>
      <c r="P532" s="319"/>
      <c r="Q532" s="34"/>
      <c r="R532" s="320"/>
      <c r="S532" s="321"/>
      <c r="T532" s="322"/>
      <c r="W532" s="323"/>
      <c r="AX532" s="323"/>
      <c r="AY532" s="323"/>
      <c r="AZ532" s="323"/>
      <c r="BA532" s="323"/>
      <c r="BB532" s="323"/>
      <c r="BC532" s="323"/>
      <c r="BD532" s="323"/>
      <c r="BE532" s="323"/>
      <c r="BO532" s="324"/>
      <c r="BP532" s="324"/>
    </row>
    <row r="533" spans="8:68" s="318" customFormat="1" ht="12.75" customHeight="1">
      <c r="H533" s="319"/>
      <c r="I533" s="319"/>
      <c r="J533" s="319"/>
      <c r="P533" s="319"/>
      <c r="Q533" s="34"/>
      <c r="R533" s="320"/>
      <c r="S533" s="321"/>
      <c r="T533" s="322"/>
      <c r="W533" s="323"/>
      <c r="AX533" s="323"/>
      <c r="AY533" s="323"/>
      <c r="AZ533" s="323"/>
      <c r="BA533" s="323"/>
      <c r="BB533" s="323"/>
      <c r="BC533" s="323"/>
      <c r="BD533" s="323"/>
      <c r="BE533" s="323"/>
      <c r="BO533" s="324"/>
      <c r="BP533" s="324"/>
    </row>
    <row r="534" spans="8:68" s="318" customFormat="1" ht="12.75" customHeight="1">
      <c r="H534" s="319"/>
      <c r="I534" s="319"/>
      <c r="J534" s="319"/>
      <c r="P534" s="319"/>
      <c r="Q534" s="34"/>
      <c r="R534" s="320"/>
      <c r="S534" s="321"/>
      <c r="T534" s="322"/>
      <c r="W534" s="323"/>
      <c r="AX534" s="323"/>
      <c r="AY534" s="323"/>
      <c r="AZ534" s="323"/>
      <c r="BA534" s="323"/>
      <c r="BB534" s="323"/>
      <c r="BC534" s="323"/>
      <c r="BD534" s="323"/>
      <c r="BE534" s="323"/>
      <c r="BO534" s="324"/>
      <c r="BP534" s="324"/>
    </row>
    <row r="535" spans="8:68" s="318" customFormat="1" ht="12.75" customHeight="1">
      <c r="H535" s="319"/>
      <c r="I535" s="319"/>
      <c r="J535" s="319"/>
      <c r="P535" s="319"/>
      <c r="Q535" s="34"/>
      <c r="R535" s="320"/>
      <c r="S535" s="321"/>
      <c r="T535" s="322"/>
      <c r="W535" s="323"/>
      <c r="AX535" s="323"/>
      <c r="AY535" s="323"/>
      <c r="AZ535" s="323"/>
      <c r="BA535" s="323"/>
      <c r="BB535" s="323"/>
      <c r="BC535" s="323"/>
      <c r="BD535" s="323"/>
      <c r="BE535" s="323"/>
      <c r="BO535" s="324"/>
      <c r="BP535" s="324"/>
    </row>
    <row r="536" spans="8:68" s="318" customFormat="1" ht="12.75" customHeight="1">
      <c r="H536" s="319"/>
      <c r="I536" s="319"/>
      <c r="J536" s="319"/>
      <c r="P536" s="319"/>
      <c r="Q536" s="34"/>
      <c r="R536" s="320"/>
      <c r="S536" s="321"/>
      <c r="T536" s="322"/>
      <c r="W536" s="323"/>
      <c r="AX536" s="323"/>
      <c r="AY536" s="323"/>
      <c r="AZ536" s="323"/>
      <c r="BA536" s="323"/>
      <c r="BB536" s="323"/>
      <c r="BC536" s="323"/>
      <c r="BD536" s="323"/>
      <c r="BE536" s="323"/>
      <c r="BO536" s="324"/>
      <c r="BP536" s="324"/>
    </row>
    <row r="537" spans="8:68" s="318" customFormat="1" ht="12.75" customHeight="1">
      <c r="H537" s="319"/>
      <c r="I537" s="319"/>
      <c r="J537" s="319"/>
      <c r="P537" s="319"/>
      <c r="Q537" s="34"/>
      <c r="R537" s="320"/>
      <c r="S537" s="321"/>
      <c r="T537" s="322"/>
      <c r="W537" s="323"/>
      <c r="AX537" s="323"/>
      <c r="AY537" s="323"/>
      <c r="AZ537" s="323"/>
      <c r="BA537" s="323"/>
      <c r="BB537" s="323"/>
      <c r="BC537" s="323"/>
      <c r="BD537" s="323"/>
      <c r="BE537" s="323"/>
      <c r="BO537" s="324"/>
      <c r="BP537" s="324"/>
    </row>
    <row r="538" spans="8:68" s="318" customFormat="1" ht="12.75" customHeight="1">
      <c r="H538" s="319"/>
      <c r="I538" s="319"/>
      <c r="J538" s="319"/>
      <c r="P538" s="319"/>
      <c r="Q538" s="34"/>
      <c r="R538" s="320"/>
      <c r="S538" s="321"/>
      <c r="T538" s="322"/>
      <c r="W538" s="323"/>
      <c r="AX538" s="323"/>
      <c r="AY538" s="323"/>
      <c r="AZ538" s="323"/>
      <c r="BA538" s="323"/>
      <c r="BB538" s="323"/>
      <c r="BC538" s="323"/>
      <c r="BD538" s="323"/>
      <c r="BE538" s="323"/>
      <c r="BO538" s="324"/>
      <c r="BP538" s="324"/>
    </row>
    <row r="539" spans="8:68" s="318" customFormat="1" ht="12.75" customHeight="1">
      <c r="H539" s="319"/>
      <c r="I539" s="319"/>
      <c r="J539" s="319"/>
      <c r="P539" s="319"/>
      <c r="Q539" s="34"/>
      <c r="R539" s="320"/>
      <c r="S539" s="321"/>
      <c r="T539" s="322"/>
      <c r="W539" s="323"/>
      <c r="AX539" s="323"/>
      <c r="AY539" s="323"/>
      <c r="AZ539" s="323"/>
      <c r="BA539" s="323"/>
      <c r="BB539" s="323"/>
      <c r="BC539" s="323"/>
      <c r="BD539" s="323"/>
      <c r="BE539" s="323"/>
      <c r="BO539" s="324"/>
      <c r="BP539" s="324"/>
    </row>
    <row r="540" spans="8:68" s="318" customFormat="1" ht="12.75" customHeight="1">
      <c r="H540" s="319"/>
      <c r="I540" s="319"/>
      <c r="J540" s="319"/>
      <c r="P540" s="319"/>
      <c r="Q540" s="34"/>
      <c r="R540" s="320"/>
      <c r="S540" s="321"/>
      <c r="T540" s="322"/>
      <c r="W540" s="323"/>
      <c r="AX540" s="323"/>
      <c r="AY540" s="323"/>
      <c r="AZ540" s="323"/>
      <c r="BA540" s="323"/>
      <c r="BB540" s="323"/>
      <c r="BC540" s="323"/>
      <c r="BD540" s="323"/>
      <c r="BE540" s="323"/>
      <c r="BO540" s="324"/>
      <c r="BP540" s="324"/>
    </row>
    <row r="541" spans="8:68" s="318" customFormat="1" ht="12.75" customHeight="1">
      <c r="H541" s="319"/>
      <c r="I541" s="319"/>
      <c r="J541" s="319"/>
      <c r="P541" s="319"/>
      <c r="Q541" s="34"/>
      <c r="R541" s="320"/>
      <c r="S541" s="321"/>
      <c r="T541" s="322"/>
      <c r="W541" s="323"/>
      <c r="AX541" s="323"/>
      <c r="AY541" s="323"/>
      <c r="AZ541" s="323"/>
      <c r="BA541" s="323"/>
      <c r="BB541" s="323"/>
      <c r="BC541" s="323"/>
      <c r="BD541" s="323"/>
      <c r="BE541" s="323"/>
      <c r="BO541" s="324"/>
      <c r="BP541" s="324"/>
    </row>
    <row r="542" spans="8:68" s="318" customFormat="1" ht="12.75" customHeight="1">
      <c r="H542" s="319"/>
      <c r="I542" s="319"/>
      <c r="J542" s="319"/>
      <c r="P542" s="319"/>
      <c r="Q542" s="34"/>
      <c r="R542" s="320"/>
      <c r="S542" s="321"/>
      <c r="T542" s="322"/>
      <c r="W542" s="323"/>
      <c r="AX542" s="323"/>
      <c r="AY542" s="323"/>
      <c r="AZ542" s="323"/>
      <c r="BA542" s="323"/>
      <c r="BB542" s="323"/>
      <c r="BC542" s="323"/>
      <c r="BD542" s="323"/>
      <c r="BE542" s="323"/>
      <c r="BO542" s="324"/>
      <c r="BP542" s="324"/>
    </row>
    <row r="543" spans="8:68" s="318" customFormat="1" ht="12.75" customHeight="1">
      <c r="H543" s="319"/>
      <c r="I543" s="319"/>
      <c r="J543" s="319"/>
      <c r="P543" s="319"/>
      <c r="Q543" s="34"/>
      <c r="R543" s="320"/>
      <c r="S543" s="321"/>
      <c r="T543" s="322"/>
      <c r="W543" s="323"/>
      <c r="AX543" s="323"/>
      <c r="AY543" s="323"/>
      <c r="AZ543" s="323"/>
      <c r="BA543" s="323"/>
      <c r="BB543" s="323"/>
      <c r="BC543" s="323"/>
      <c r="BD543" s="323"/>
      <c r="BE543" s="323"/>
      <c r="BO543" s="324"/>
      <c r="BP543" s="324"/>
    </row>
    <row r="544" spans="8:68" s="318" customFormat="1" ht="12.75" customHeight="1">
      <c r="H544" s="319"/>
      <c r="I544" s="319"/>
      <c r="J544" s="319"/>
      <c r="P544" s="319"/>
      <c r="Q544" s="34"/>
      <c r="R544" s="320"/>
      <c r="S544" s="321"/>
      <c r="T544" s="322"/>
      <c r="W544" s="323"/>
      <c r="AX544" s="323"/>
      <c r="AY544" s="323"/>
      <c r="AZ544" s="323"/>
      <c r="BA544" s="323"/>
      <c r="BB544" s="323"/>
      <c r="BC544" s="323"/>
      <c r="BD544" s="323"/>
      <c r="BE544" s="323"/>
      <c r="BO544" s="324"/>
      <c r="BP544" s="324"/>
    </row>
    <row r="545" spans="8:68" s="318" customFormat="1" ht="12.75" customHeight="1">
      <c r="H545" s="319"/>
      <c r="I545" s="319"/>
      <c r="J545" s="319"/>
      <c r="P545" s="319"/>
      <c r="Q545" s="34"/>
      <c r="R545" s="320"/>
      <c r="S545" s="321"/>
      <c r="T545" s="322"/>
      <c r="W545" s="323"/>
      <c r="AX545" s="323"/>
      <c r="AY545" s="323"/>
      <c r="AZ545" s="323"/>
      <c r="BA545" s="323"/>
      <c r="BB545" s="323"/>
      <c r="BC545" s="323"/>
      <c r="BD545" s="323"/>
      <c r="BE545" s="323"/>
      <c r="BO545" s="324"/>
      <c r="BP545" s="324"/>
    </row>
    <row r="546" spans="8:68" s="318" customFormat="1" ht="12.75" customHeight="1">
      <c r="H546" s="319"/>
      <c r="I546" s="319"/>
      <c r="J546" s="319"/>
      <c r="P546" s="319"/>
      <c r="Q546" s="34"/>
      <c r="R546" s="320"/>
      <c r="S546" s="321"/>
      <c r="T546" s="322"/>
      <c r="W546" s="323"/>
      <c r="AX546" s="323"/>
      <c r="AY546" s="323"/>
      <c r="AZ546" s="323"/>
      <c r="BA546" s="323"/>
      <c r="BB546" s="323"/>
      <c r="BC546" s="323"/>
      <c r="BD546" s="323"/>
      <c r="BE546" s="323"/>
      <c r="BO546" s="324"/>
      <c r="BP546" s="324"/>
    </row>
    <row r="547" spans="8:68" s="318" customFormat="1" ht="12.75" customHeight="1">
      <c r="H547" s="319"/>
      <c r="I547" s="319"/>
      <c r="J547" s="319"/>
      <c r="P547" s="319"/>
      <c r="Q547" s="34"/>
      <c r="R547" s="320"/>
      <c r="S547" s="321"/>
      <c r="T547" s="322"/>
      <c r="W547" s="323"/>
      <c r="AX547" s="323"/>
      <c r="AY547" s="323"/>
      <c r="AZ547" s="323"/>
      <c r="BA547" s="323"/>
      <c r="BB547" s="323"/>
      <c r="BC547" s="323"/>
      <c r="BD547" s="323"/>
      <c r="BE547" s="323"/>
      <c r="BO547" s="324"/>
      <c r="BP547" s="324"/>
    </row>
    <row r="548" spans="8:68" s="318" customFormat="1" ht="12.75" customHeight="1">
      <c r="H548" s="319"/>
      <c r="I548" s="319"/>
      <c r="J548" s="319"/>
      <c r="P548" s="319"/>
      <c r="Q548" s="34"/>
      <c r="R548" s="320"/>
      <c r="S548" s="321"/>
      <c r="T548" s="322"/>
      <c r="W548" s="323"/>
      <c r="AX548" s="323"/>
      <c r="AY548" s="323"/>
      <c r="AZ548" s="323"/>
      <c r="BA548" s="323"/>
      <c r="BB548" s="323"/>
      <c r="BC548" s="323"/>
      <c r="BD548" s="323"/>
      <c r="BE548" s="323"/>
      <c r="BO548" s="324"/>
      <c r="BP548" s="324"/>
    </row>
    <row r="549" spans="8:68" s="318" customFormat="1" ht="12.75" customHeight="1">
      <c r="H549" s="319"/>
      <c r="I549" s="319"/>
      <c r="J549" s="319"/>
      <c r="P549" s="319"/>
      <c r="Q549" s="34"/>
      <c r="R549" s="320"/>
      <c r="S549" s="321"/>
      <c r="T549" s="322"/>
      <c r="W549" s="323"/>
      <c r="AX549" s="323"/>
      <c r="AY549" s="323"/>
      <c r="AZ549" s="323"/>
      <c r="BA549" s="323"/>
      <c r="BB549" s="323"/>
      <c r="BC549" s="323"/>
      <c r="BD549" s="323"/>
      <c r="BE549" s="323"/>
      <c r="BO549" s="324"/>
      <c r="BP549" s="324"/>
    </row>
    <row r="550" spans="8:68" s="318" customFormat="1" ht="12.75" customHeight="1">
      <c r="H550" s="319"/>
      <c r="I550" s="319"/>
      <c r="J550" s="319"/>
      <c r="P550" s="319"/>
      <c r="Q550" s="34"/>
      <c r="R550" s="320"/>
      <c r="S550" s="321"/>
      <c r="T550" s="322"/>
      <c r="W550" s="323"/>
      <c r="AX550" s="323"/>
      <c r="AY550" s="323"/>
      <c r="AZ550" s="323"/>
      <c r="BA550" s="323"/>
      <c r="BB550" s="323"/>
      <c r="BC550" s="323"/>
      <c r="BD550" s="323"/>
      <c r="BE550" s="323"/>
      <c r="BO550" s="324"/>
      <c r="BP550" s="324"/>
    </row>
    <row r="551" spans="8:68" s="318" customFormat="1" ht="12.75" customHeight="1">
      <c r="H551" s="319"/>
      <c r="I551" s="319"/>
      <c r="J551" s="319"/>
      <c r="P551" s="319"/>
      <c r="Q551" s="34"/>
      <c r="R551" s="320"/>
      <c r="S551" s="321"/>
      <c r="T551" s="322"/>
      <c r="W551" s="323"/>
      <c r="AX551" s="323"/>
      <c r="AY551" s="323"/>
      <c r="AZ551" s="323"/>
      <c r="BA551" s="323"/>
      <c r="BB551" s="323"/>
      <c r="BC551" s="323"/>
      <c r="BD551" s="323"/>
      <c r="BE551" s="323"/>
      <c r="BO551" s="324"/>
      <c r="BP551" s="324"/>
    </row>
    <row r="552" spans="8:68" s="318" customFormat="1" ht="12.75" customHeight="1">
      <c r="H552" s="319"/>
      <c r="I552" s="319"/>
      <c r="J552" s="319"/>
      <c r="P552" s="319"/>
      <c r="Q552" s="34"/>
      <c r="R552" s="320"/>
      <c r="S552" s="321"/>
      <c r="T552" s="322"/>
      <c r="W552" s="323"/>
      <c r="AX552" s="323"/>
      <c r="AY552" s="323"/>
      <c r="AZ552" s="323"/>
      <c r="BA552" s="323"/>
      <c r="BB552" s="323"/>
      <c r="BC552" s="323"/>
      <c r="BD552" s="323"/>
      <c r="BE552" s="323"/>
      <c r="BO552" s="324"/>
      <c r="BP552" s="324"/>
    </row>
    <row r="553" spans="8:68" s="318" customFormat="1" ht="12.75" customHeight="1">
      <c r="H553" s="319"/>
      <c r="I553" s="319"/>
      <c r="J553" s="319"/>
      <c r="P553" s="319"/>
      <c r="Q553" s="34"/>
      <c r="R553" s="320"/>
      <c r="S553" s="321"/>
      <c r="T553" s="322"/>
      <c r="W553" s="323"/>
      <c r="AX553" s="323"/>
      <c r="AY553" s="323"/>
      <c r="AZ553" s="323"/>
      <c r="BA553" s="323"/>
      <c r="BB553" s="323"/>
      <c r="BC553" s="323"/>
      <c r="BD553" s="323"/>
      <c r="BE553" s="323"/>
      <c r="BO553" s="324"/>
      <c r="BP553" s="324"/>
    </row>
    <row r="554" spans="8:68" s="318" customFormat="1" ht="12.75" customHeight="1">
      <c r="H554" s="319"/>
      <c r="I554" s="319"/>
      <c r="J554" s="319"/>
      <c r="P554" s="319"/>
      <c r="Q554" s="34"/>
      <c r="R554" s="320"/>
      <c r="S554" s="321"/>
      <c r="T554" s="322"/>
      <c r="W554" s="323"/>
      <c r="AX554" s="323"/>
      <c r="AY554" s="323"/>
      <c r="AZ554" s="323"/>
      <c r="BA554" s="323"/>
      <c r="BB554" s="323"/>
      <c r="BC554" s="323"/>
      <c r="BD554" s="323"/>
      <c r="BE554" s="323"/>
      <c r="BO554" s="324"/>
      <c r="BP554" s="324"/>
    </row>
    <row r="555" spans="8:68" s="318" customFormat="1" ht="12.75" customHeight="1">
      <c r="H555" s="319"/>
      <c r="I555" s="319"/>
      <c r="J555" s="319"/>
      <c r="P555" s="319"/>
      <c r="Q555" s="34"/>
      <c r="R555" s="320"/>
      <c r="S555" s="321"/>
      <c r="T555" s="322"/>
      <c r="W555" s="323"/>
      <c r="AX555" s="323"/>
      <c r="AY555" s="323"/>
      <c r="AZ555" s="323"/>
      <c r="BA555" s="323"/>
      <c r="BB555" s="323"/>
      <c r="BC555" s="323"/>
      <c r="BD555" s="323"/>
      <c r="BE555" s="323"/>
      <c r="BO555" s="324"/>
      <c r="BP555" s="324"/>
    </row>
    <row r="556" spans="8:68" s="318" customFormat="1" ht="12.75" customHeight="1">
      <c r="H556" s="319"/>
      <c r="I556" s="319"/>
      <c r="J556" s="319"/>
      <c r="P556" s="319"/>
      <c r="Q556" s="34"/>
      <c r="R556" s="320"/>
      <c r="S556" s="321"/>
      <c r="T556" s="322"/>
      <c r="W556" s="323"/>
      <c r="AX556" s="323"/>
      <c r="AY556" s="323"/>
      <c r="AZ556" s="323"/>
      <c r="BA556" s="323"/>
      <c r="BB556" s="323"/>
      <c r="BC556" s="323"/>
      <c r="BD556" s="323"/>
      <c r="BE556" s="323"/>
      <c r="BO556" s="324"/>
      <c r="BP556" s="324"/>
    </row>
    <row r="557" spans="8:68" s="318" customFormat="1" ht="12.75" customHeight="1">
      <c r="H557" s="319"/>
      <c r="I557" s="319"/>
      <c r="J557" s="319"/>
      <c r="P557" s="319"/>
      <c r="Q557" s="34"/>
      <c r="R557" s="320"/>
      <c r="S557" s="321"/>
      <c r="T557" s="322"/>
      <c r="W557" s="323"/>
      <c r="AX557" s="323"/>
      <c r="AY557" s="323"/>
      <c r="AZ557" s="323"/>
      <c r="BA557" s="323"/>
      <c r="BB557" s="323"/>
      <c r="BC557" s="323"/>
      <c r="BD557" s="323"/>
      <c r="BE557" s="323"/>
      <c r="BO557" s="324"/>
      <c r="BP557" s="324"/>
    </row>
    <row r="558" spans="8:68" s="318" customFormat="1" ht="12.75" customHeight="1">
      <c r="H558" s="319"/>
      <c r="I558" s="319"/>
      <c r="J558" s="319"/>
      <c r="P558" s="319"/>
      <c r="Q558" s="34"/>
      <c r="R558" s="320"/>
      <c r="S558" s="321"/>
      <c r="T558" s="322"/>
      <c r="W558" s="323"/>
      <c r="AX558" s="323"/>
      <c r="AY558" s="323"/>
      <c r="AZ558" s="323"/>
      <c r="BA558" s="323"/>
      <c r="BB558" s="323"/>
      <c r="BC558" s="323"/>
      <c r="BD558" s="323"/>
      <c r="BE558" s="323"/>
      <c r="BO558" s="324"/>
      <c r="BP558" s="324"/>
    </row>
    <row r="559" spans="8:68" s="318" customFormat="1" ht="12.75" customHeight="1">
      <c r="H559" s="319"/>
      <c r="I559" s="319"/>
      <c r="J559" s="319"/>
      <c r="P559" s="319"/>
      <c r="Q559" s="34"/>
      <c r="R559" s="320"/>
      <c r="S559" s="321"/>
      <c r="T559" s="322"/>
      <c r="W559" s="323"/>
      <c r="AX559" s="323"/>
      <c r="AY559" s="323"/>
      <c r="AZ559" s="323"/>
      <c r="BA559" s="323"/>
      <c r="BB559" s="323"/>
      <c r="BC559" s="323"/>
      <c r="BD559" s="323"/>
      <c r="BE559" s="323"/>
      <c r="BO559" s="324"/>
      <c r="BP559" s="324"/>
    </row>
    <row r="560" spans="8:68" s="318" customFormat="1" ht="12.75" customHeight="1">
      <c r="H560" s="319"/>
      <c r="I560" s="319"/>
      <c r="J560" s="319"/>
      <c r="P560" s="319"/>
      <c r="Q560" s="34"/>
      <c r="R560" s="320"/>
      <c r="S560" s="321"/>
      <c r="T560" s="322"/>
      <c r="W560" s="323"/>
      <c r="AX560" s="323"/>
      <c r="AY560" s="323"/>
      <c r="AZ560" s="323"/>
      <c r="BA560" s="323"/>
      <c r="BB560" s="323"/>
      <c r="BC560" s="323"/>
      <c r="BD560" s="323"/>
      <c r="BE560" s="323"/>
      <c r="BO560" s="324"/>
      <c r="BP560" s="324"/>
    </row>
    <row r="561" spans="8:68" s="318" customFormat="1" ht="12.75" customHeight="1">
      <c r="H561" s="319"/>
      <c r="I561" s="319"/>
      <c r="J561" s="319"/>
      <c r="P561" s="319"/>
      <c r="Q561" s="34"/>
      <c r="R561" s="320"/>
      <c r="S561" s="321"/>
      <c r="T561" s="322"/>
      <c r="W561" s="323"/>
      <c r="AX561" s="323"/>
      <c r="AY561" s="323"/>
      <c r="AZ561" s="323"/>
      <c r="BA561" s="323"/>
      <c r="BB561" s="323"/>
      <c r="BC561" s="323"/>
      <c r="BD561" s="323"/>
      <c r="BE561" s="323"/>
      <c r="BO561" s="324"/>
      <c r="BP561" s="324"/>
    </row>
    <row r="562" spans="8:68" s="318" customFormat="1" ht="12.75" customHeight="1">
      <c r="H562" s="319"/>
      <c r="I562" s="319"/>
      <c r="J562" s="319"/>
      <c r="P562" s="319"/>
      <c r="Q562" s="34"/>
      <c r="R562" s="320"/>
      <c r="S562" s="321"/>
      <c r="T562" s="322"/>
      <c r="W562" s="323"/>
      <c r="AX562" s="323"/>
      <c r="AY562" s="323"/>
      <c r="AZ562" s="323"/>
      <c r="BA562" s="323"/>
      <c r="BB562" s="323"/>
      <c r="BC562" s="323"/>
      <c r="BD562" s="323"/>
      <c r="BE562" s="323"/>
      <c r="BO562" s="324"/>
      <c r="BP562" s="324"/>
    </row>
    <row r="563" spans="8:68" s="318" customFormat="1" ht="12.75" customHeight="1">
      <c r="H563" s="319"/>
      <c r="I563" s="319"/>
      <c r="J563" s="319"/>
      <c r="P563" s="319"/>
      <c r="Q563" s="34"/>
      <c r="R563" s="320"/>
      <c r="S563" s="321"/>
      <c r="T563" s="322"/>
      <c r="W563" s="323"/>
      <c r="AX563" s="323"/>
      <c r="AY563" s="323"/>
      <c r="AZ563" s="323"/>
      <c r="BA563" s="323"/>
      <c r="BB563" s="323"/>
      <c r="BC563" s="323"/>
      <c r="BD563" s="323"/>
      <c r="BE563" s="323"/>
      <c r="BO563" s="324"/>
      <c r="BP563" s="324"/>
    </row>
    <row r="564" spans="8:68" s="318" customFormat="1" ht="12.75" customHeight="1">
      <c r="H564" s="319"/>
      <c r="I564" s="319"/>
      <c r="J564" s="319"/>
      <c r="P564" s="319"/>
      <c r="Q564" s="34"/>
      <c r="R564" s="320"/>
      <c r="S564" s="321"/>
      <c r="T564" s="322"/>
      <c r="W564" s="323"/>
      <c r="AX564" s="323"/>
      <c r="AY564" s="323"/>
      <c r="AZ564" s="323"/>
      <c r="BA564" s="323"/>
      <c r="BB564" s="323"/>
      <c r="BC564" s="323"/>
      <c r="BD564" s="323"/>
      <c r="BE564" s="323"/>
      <c r="BO564" s="324"/>
      <c r="BP564" s="324"/>
    </row>
    <row r="565" spans="8:68" s="318" customFormat="1" ht="12.75" customHeight="1">
      <c r="H565" s="319"/>
      <c r="I565" s="319"/>
      <c r="J565" s="319"/>
      <c r="P565" s="319"/>
      <c r="Q565" s="34"/>
      <c r="R565" s="320"/>
      <c r="S565" s="321"/>
      <c r="T565" s="322"/>
      <c r="W565" s="323"/>
      <c r="AX565" s="323"/>
      <c r="AY565" s="323"/>
      <c r="AZ565" s="323"/>
      <c r="BA565" s="323"/>
      <c r="BB565" s="323"/>
      <c r="BC565" s="323"/>
      <c r="BD565" s="323"/>
      <c r="BE565" s="323"/>
      <c r="BO565" s="324"/>
      <c r="BP565" s="324"/>
    </row>
    <row r="566" spans="8:68" s="318" customFormat="1" ht="12.75" customHeight="1">
      <c r="H566" s="319"/>
      <c r="I566" s="319"/>
      <c r="J566" s="319"/>
      <c r="P566" s="319"/>
      <c r="Q566" s="34"/>
      <c r="R566" s="320"/>
      <c r="S566" s="321"/>
      <c r="T566" s="322"/>
      <c r="W566" s="323"/>
      <c r="AX566" s="323"/>
      <c r="AY566" s="323"/>
      <c r="AZ566" s="323"/>
      <c r="BA566" s="323"/>
      <c r="BB566" s="323"/>
      <c r="BC566" s="323"/>
      <c r="BD566" s="323"/>
      <c r="BE566" s="323"/>
      <c r="BO566" s="324"/>
      <c r="BP566" s="324"/>
    </row>
    <row r="567" spans="8:68" s="318" customFormat="1" ht="12.75" customHeight="1">
      <c r="H567" s="319"/>
      <c r="I567" s="319"/>
      <c r="J567" s="319"/>
      <c r="P567" s="319"/>
      <c r="Q567" s="34"/>
      <c r="R567" s="320"/>
      <c r="S567" s="321"/>
      <c r="T567" s="322"/>
      <c r="W567" s="323"/>
      <c r="AX567" s="323"/>
      <c r="AY567" s="323"/>
      <c r="AZ567" s="323"/>
      <c r="BA567" s="323"/>
      <c r="BB567" s="323"/>
      <c r="BC567" s="323"/>
      <c r="BD567" s="323"/>
      <c r="BE567" s="323"/>
      <c r="BO567" s="324"/>
      <c r="BP567" s="324"/>
    </row>
    <row r="568" spans="8:68" s="318" customFormat="1" ht="12.75" customHeight="1">
      <c r="H568" s="319"/>
      <c r="I568" s="319"/>
      <c r="J568" s="319"/>
      <c r="P568" s="319"/>
      <c r="Q568" s="34"/>
      <c r="R568" s="320"/>
      <c r="S568" s="321"/>
      <c r="T568" s="322"/>
      <c r="W568" s="323"/>
      <c r="AX568" s="323"/>
      <c r="AY568" s="323"/>
      <c r="AZ568" s="323"/>
      <c r="BA568" s="323"/>
      <c r="BB568" s="323"/>
      <c r="BC568" s="323"/>
      <c r="BD568" s="323"/>
      <c r="BE568" s="323"/>
      <c r="BO568" s="324"/>
      <c r="BP568" s="324"/>
    </row>
    <row r="569" spans="8:68" s="318" customFormat="1" ht="12.75" customHeight="1">
      <c r="H569" s="319"/>
      <c r="I569" s="319"/>
      <c r="J569" s="319"/>
      <c r="P569" s="319"/>
      <c r="Q569" s="34"/>
      <c r="R569" s="320"/>
      <c r="S569" s="321"/>
      <c r="T569" s="322"/>
      <c r="W569" s="323"/>
      <c r="AX569" s="323"/>
      <c r="AY569" s="323"/>
      <c r="AZ569" s="323"/>
      <c r="BA569" s="323"/>
      <c r="BB569" s="323"/>
      <c r="BC569" s="323"/>
      <c r="BD569" s="323"/>
      <c r="BE569" s="323"/>
      <c r="BO569" s="324"/>
      <c r="BP569" s="324"/>
    </row>
    <row r="570" spans="8:68" s="318" customFormat="1" ht="12.75" customHeight="1">
      <c r="H570" s="319"/>
      <c r="I570" s="319"/>
      <c r="J570" s="319"/>
      <c r="P570" s="319"/>
      <c r="Q570" s="34"/>
      <c r="R570" s="320"/>
      <c r="S570" s="321"/>
      <c r="T570" s="322"/>
      <c r="W570" s="323"/>
      <c r="AX570" s="323"/>
      <c r="AY570" s="323"/>
      <c r="AZ570" s="323"/>
      <c r="BA570" s="323"/>
      <c r="BB570" s="323"/>
      <c r="BC570" s="323"/>
      <c r="BD570" s="323"/>
      <c r="BE570" s="323"/>
      <c r="BO570" s="324"/>
      <c r="BP570" s="324"/>
    </row>
    <row r="571" spans="8:68" s="318" customFormat="1" ht="12.75" customHeight="1">
      <c r="H571" s="319"/>
      <c r="I571" s="319"/>
      <c r="J571" s="319"/>
      <c r="P571" s="319"/>
      <c r="Q571" s="34"/>
      <c r="R571" s="320"/>
      <c r="S571" s="321"/>
      <c r="T571" s="322"/>
      <c r="W571" s="323"/>
      <c r="AX571" s="323"/>
      <c r="AY571" s="323"/>
      <c r="AZ571" s="323"/>
      <c r="BA571" s="323"/>
      <c r="BB571" s="323"/>
      <c r="BC571" s="323"/>
      <c r="BD571" s="323"/>
      <c r="BE571" s="323"/>
      <c r="BO571" s="324"/>
      <c r="BP571" s="324"/>
    </row>
    <row r="572" spans="8:68" s="318" customFormat="1" ht="12.75" customHeight="1">
      <c r="H572" s="319"/>
      <c r="I572" s="319"/>
      <c r="J572" s="319"/>
      <c r="P572" s="319"/>
      <c r="Q572" s="34"/>
      <c r="R572" s="320"/>
      <c r="S572" s="321"/>
      <c r="T572" s="322"/>
      <c r="W572" s="323"/>
      <c r="AX572" s="323"/>
      <c r="AY572" s="323"/>
      <c r="AZ572" s="323"/>
      <c r="BA572" s="323"/>
      <c r="BB572" s="323"/>
      <c r="BC572" s="323"/>
      <c r="BD572" s="323"/>
      <c r="BE572" s="323"/>
      <c r="BO572" s="324"/>
      <c r="BP572" s="324"/>
    </row>
    <row r="573" spans="8:68" s="318" customFormat="1" ht="12.75" customHeight="1">
      <c r="H573" s="319"/>
      <c r="I573" s="319"/>
      <c r="J573" s="319"/>
      <c r="P573" s="319"/>
      <c r="Q573" s="34"/>
      <c r="R573" s="320"/>
      <c r="S573" s="321"/>
      <c r="T573" s="322"/>
      <c r="W573" s="323"/>
      <c r="AX573" s="323"/>
      <c r="AY573" s="323"/>
      <c r="AZ573" s="323"/>
      <c r="BA573" s="323"/>
      <c r="BB573" s="323"/>
      <c r="BC573" s="323"/>
      <c r="BD573" s="323"/>
      <c r="BE573" s="323"/>
      <c r="BO573" s="324"/>
      <c r="BP573" s="324"/>
    </row>
    <row r="574" spans="8:68" s="318" customFormat="1" ht="12.75" customHeight="1">
      <c r="H574" s="319"/>
      <c r="I574" s="319"/>
      <c r="J574" s="319"/>
      <c r="P574" s="319"/>
      <c r="Q574" s="34"/>
      <c r="R574" s="320"/>
      <c r="S574" s="321"/>
      <c r="T574" s="322"/>
      <c r="W574" s="323"/>
      <c r="AX574" s="323"/>
      <c r="AY574" s="323"/>
      <c r="AZ574" s="323"/>
      <c r="BA574" s="323"/>
      <c r="BB574" s="323"/>
      <c r="BC574" s="323"/>
      <c r="BD574" s="323"/>
      <c r="BE574" s="323"/>
      <c r="BO574" s="324"/>
      <c r="BP574" s="324"/>
    </row>
    <row r="575" spans="8:68" s="318" customFormat="1" ht="12.75" customHeight="1">
      <c r="H575" s="319"/>
      <c r="I575" s="319"/>
      <c r="J575" s="319"/>
      <c r="P575" s="319"/>
      <c r="Q575" s="34"/>
      <c r="R575" s="320"/>
      <c r="S575" s="321"/>
      <c r="T575" s="322"/>
      <c r="W575" s="323"/>
      <c r="AX575" s="323"/>
      <c r="AY575" s="323"/>
      <c r="AZ575" s="323"/>
      <c r="BA575" s="323"/>
      <c r="BB575" s="323"/>
      <c r="BC575" s="323"/>
      <c r="BD575" s="323"/>
      <c r="BE575" s="323"/>
      <c r="BO575" s="324"/>
      <c r="BP575" s="324"/>
    </row>
    <row r="576" spans="8:68" s="318" customFormat="1" ht="12.75" customHeight="1">
      <c r="H576" s="319"/>
      <c r="I576" s="319"/>
      <c r="J576" s="319"/>
      <c r="P576" s="319"/>
      <c r="Q576" s="34"/>
      <c r="R576" s="320"/>
      <c r="S576" s="321"/>
      <c r="T576" s="322"/>
      <c r="W576" s="323"/>
      <c r="AX576" s="323"/>
      <c r="AY576" s="323"/>
      <c r="AZ576" s="323"/>
      <c r="BA576" s="323"/>
      <c r="BB576" s="323"/>
      <c r="BC576" s="323"/>
      <c r="BD576" s="323"/>
      <c r="BE576" s="323"/>
      <c r="BO576" s="324"/>
      <c r="BP576" s="324"/>
    </row>
    <row r="577" spans="8:68" s="318" customFormat="1" ht="12.75" customHeight="1">
      <c r="H577" s="319"/>
      <c r="I577" s="319"/>
      <c r="J577" s="319"/>
      <c r="P577" s="319"/>
      <c r="Q577" s="34"/>
      <c r="R577" s="320"/>
      <c r="S577" s="321"/>
      <c r="T577" s="322"/>
      <c r="W577" s="323"/>
      <c r="AX577" s="323"/>
      <c r="AY577" s="323"/>
      <c r="AZ577" s="323"/>
      <c r="BA577" s="323"/>
      <c r="BB577" s="323"/>
      <c r="BC577" s="323"/>
      <c r="BD577" s="323"/>
      <c r="BE577" s="323"/>
      <c r="BO577" s="324"/>
      <c r="BP577" s="324"/>
    </row>
    <row r="578" spans="8:68" s="318" customFormat="1" ht="12.75" customHeight="1">
      <c r="H578" s="319"/>
      <c r="I578" s="319"/>
      <c r="J578" s="319"/>
      <c r="P578" s="319"/>
      <c r="Q578" s="34"/>
      <c r="R578" s="320"/>
      <c r="S578" s="321"/>
      <c r="T578" s="322"/>
      <c r="W578" s="323"/>
      <c r="AX578" s="323"/>
      <c r="AY578" s="323"/>
      <c r="AZ578" s="323"/>
      <c r="BA578" s="323"/>
      <c r="BB578" s="323"/>
      <c r="BC578" s="323"/>
      <c r="BD578" s="323"/>
      <c r="BE578" s="323"/>
      <c r="BO578" s="324"/>
      <c r="BP578" s="324"/>
    </row>
    <row r="579" spans="8:68" s="318" customFormat="1" ht="12.75" customHeight="1">
      <c r="H579" s="319"/>
      <c r="I579" s="319"/>
      <c r="J579" s="319"/>
      <c r="P579" s="319"/>
      <c r="Q579" s="34"/>
      <c r="R579" s="320"/>
      <c r="S579" s="321"/>
      <c r="T579" s="322"/>
      <c r="W579" s="323"/>
      <c r="AX579" s="323"/>
      <c r="AY579" s="323"/>
      <c r="AZ579" s="323"/>
      <c r="BA579" s="323"/>
      <c r="BB579" s="323"/>
      <c r="BC579" s="323"/>
      <c r="BD579" s="323"/>
      <c r="BE579" s="323"/>
      <c r="BO579" s="324"/>
      <c r="BP579" s="324"/>
    </row>
    <row r="580" spans="8:68" s="318" customFormat="1" ht="12.75" customHeight="1">
      <c r="H580" s="319"/>
      <c r="I580" s="319"/>
      <c r="J580" s="319"/>
      <c r="P580" s="319"/>
      <c r="Q580" s="34"/>
      <c r="R580" s="320"/>
      <c r="S580" s="321"/>
      <c r="T580" s="322"/>
      <c r="W580" s="323"/>
      <c r="AX580" s="323"/>
      <c r="AY580" s="323"/>
      <c r="AZ580" s="323"/>
      <c r="BA580" s="323"/>
      <c r="BB580" s="323"/>
      <c r="BC580" s="323"/>
      <c r="BD580" s="323"/>
      <c r="BE580" s="323"/>
      <c r="BO580" s="324"/>
      <c r="BP580" s="324"/>
    </row>
    <row r="581" spans="8:68" s="318" customFormat="1" ht="12.75" customHeight="1">
      <c r="H581" s="319"/>
      <c r="I581" s="319"/>
      <c r="J581" s="319"/>
      <c r="P581" s="319"/>
      <c r="Q581" s="34"/>
      <c r="R581" s="320"/>
      <c r="S581" s="321"/>
      <c r="T581" s="322"/>
      <c r="W581" s="323"/>
      <c r="AX581" s="323"/>
      <c r="AY581" s="323"/>
      <c r="AZ581" s="323"/>
      <c r="BA581" s="323"/>
      <c r="BB581" s="323"/>
      <c r="BC581" s="323"/>
      <c r="BD581" s="323"/>
      <c r="BE581" s="323"/>
      <c r="BO581" s="324"/>
      <c r="BP581" s="324"/>
    </row>
    <row r="582" spans="8:68" s="318" customFormat="1" ht="12.75" customHeight="1">
      <c r="H582" s="319"/>
      <c r="I582" s="319"/>
      <c r="J582" s="319"/>
      <c r="P582" s="319"/>
      <c r="Q582" s="34"/>
      <c r="R582" s="320"/>
      <c r="S582" s="321"/>
      <c r="T582" s="322"/>
      <c r="W582" s="323"/>
      <c r="AX582" s="323"/>
      <c r="AY582" s="323"/>
      <c r="AZ582" s="323"/>
      <c r="BA582" s="323"/>
      <c r="BB582" s="323"/>
      <c r="BC582" s="323"/>
      <c r="BD582" s="323"/>
      <c r="BE582" s="323"/>
      <c r="BO582" s="324"/>
      <c r="BP582" s="324"/>
    </row>
    <row r="583" spans="8:68" s="318" customFormat="1" ht="12.75" customHeight="1">
      <c r="H583" s="319"/>
      <c r="I583" s="319"/>
      <c r="J583" s="319"/>
      <c r="P583" s="319"/>
      <c r="Q583" s="34"/>
      <c r="R583" s="320"/>
      <c r="S583" s="321"/>
      <c r="T583" s="322"/>
      <c r="W583" s="323"/>
      <c r="AX583" s="323"/>
      <c r="AY583" s="323"/>
      <c r="AZ583" s="323"/>
      <c r="BA583" s="323"/>
      <c r="BB583" s="323"/>
      <c r="BC583" s="323"/>
      <c r="BD583" s="323"/>
      <c r="BE583" s="323"/>
      <c r="BO583" s="324"/>
      <c r="BP583" s="324"/>
    </row>
    <row r="584" spans="8:68" s="318" customFormat="1" ht="12.75" customHeight="1">
      <c r="H584" s="319"/>
      <c r="I584" s="319"/>
      <c r="J584" s="319"/>
      <c r="P584" s="319"/>
      <c r="Q584" s="34"/>
      <c r="R584" s="320"/>
      <c r="S584" s="321"/>
      <c r="T584" s="322"/>
      <c r="W584" s="323"/>
      <c r="AX584" s="323"/>
      <c r="AY584" s="323"/>
      <c r="AZ584" s="323"/>
      <c r="BA584" s="323"/>
      <c r="BB584" s="323"/>
      <c r="BC584" s="323"/>
      <c r="BD584" s="323"/>
      <c r="BE584" s="323"/>
      <c r="BO584" s="324"/>
      <c r="BP584" s="324"/>
    </row>
    <row r="585" spans="8:68" s="318" customFormat="1" ht="12.75" customHeight="1">
      <c r="H585" s="319"/>
      <c r="I585" s="319"/>
      <c r="J585" s="319"/>
      <c r="P585" s="319"/>
      <c r="Q585" s="34"/>
      <c r="R585" s="320"/>
      <c r="S585" s="321"/>
      <c r="T585" s="322"/>
      <c r="W585" s="323"/>
      <c r="AX585" s="323"/>
      <c r="AY585" s="323"/>
      <c r="AZ585" s="323"/>
      <c r="BA585" s="323"/>
      <c r="BB585" s="323"/>
      <c r="BC585" s="323"/>
      <c r="BD585" s="323"/>
      <c r="BE585" s="323"/>
      <c r="BO585" s="324"/>
      <c r="BP585" s="324"/>
    </row>
    <row r="586" spans="8:68" s="318" customFormat="1" ht="12.75" customHeight="1">
      <c r="H586" s="319"/>
      <c r="I586" s="319"/>
      <c r="J586" s="319"/>
      <c r="P586" s="319"/>
      <c r="Q586" s="34"/>
      <c r="R586" s="320"/>
      <c r="S586" s="321"/>
      <c r="T586" s="322"/>
      <c r="W586" s="323"/>
      <c r="AX586" s="323"/>
      <c r="AY586" s="323"/>
      <c r="AZ586" s="323"/>
      <c r="BA586" s="323"/>
      <c r="BB586" s="323"/>
      <c r="BC586" s="323"/>
      <c r="BD586" s="323"/>
      <c r="BE586" s="323"/>
      <c r="BO586" s="324"/>
      <c r="BP586" s="324"/>
    </row>
    <row r="587" spans="8:68" s="318" customFormat="1" ht="12.75" customHeight="1">
      <c r="H587" s="319"/>
      <c r="I587" s="319"/>
      <c r="J587" s="319"/>
      <c r="P587" s="319"/>
      <c r="Q587" s="34"/>
      <c r="R587" s="320"/>
      <c r="S587" s="321"/>
      <c r="T587" s="322"/>
      <c r="W587" s="323"/>
      <c r="AX587" s="323"/>
      <c r="AY587" s="323"/>
      <c r="AZ587" s="323"/>
      <c r="BA587" s="323"/>
      <c r="BB587" s="323"/>
      <c r="BC587" s="323"/>
      <c r="BD587" s="323"/>
      <c r="BE587" s="323"/>
      <c r="BO587" s="324"/>
      <c r="BP587" s="324"/>
    </row>
    <row r="588" spans="8:68" s="318" customFormat="1" ht="12.75" customHeight="1">
      <c r="H588" s="319"/>
      <c r="I588" s="319"/>
      <c r="J588" s="319"/>
      <c r="P588" s="319"/>
      <c r="Q588" s="34"/>
      <c r="R588" s="320"/>
      <c r="S588" s="321"/>
      <c r="T588" s="322"/>
      <c r="W588" s="323"/>
      <c r="AX588" s="323"/>
      <c r="AY588" s="323"/>
      <c r="AZ588" s="323"/>
      <c r="BA588" s="323"/>
      <c r="BB588" s="323"/>
      <c r="BC588" s="323"/>
      <c r="BD588" s="323"/>
      <c r="BE588" s="323"/>
      <c r="BO588" s="324"/>
      <c r="BP588" s="324"/>
    </row>
    <row r="589" spans="8:68" s="318" customFormat="1" ht="12.75" customHeight="1">
      <c r="H589" s="319"/>
      <c r="I589" s="319"/>
      <c r="J589" s="319"/>
      <c r="P589" s="319"/>
      <c r="Q589" s="34"/>
      <c r="R589" s="320"/>
      <c r="S589" s="321"/>
      <c r="T589" s="322"/>
      <c r="W589" s="323"/>
      <c r="AX589" s="323"/>
      <c r="AY589" s="323"/>
      <c r="AZ589" s="323"/>
      <c r="BA589" s="323"/>
      <c r="BB589" s="323"/>
      <c r="BC589" s="323"/>
      <c r="BD589" s="323"/>
      <c r="BE589" s="323"/>
      <c r="BO589" s="324"/>
      <c r="BP589" s="324"/>
    </row>
    <row r="590" spans="8:68" s="318" customFormat="1" ht="12.75" customHeight="1">
      <c r="H590" s="319"/>
      <c r="I590" s="319"/>
      <c r="J590" s="319"/>
      <c r="P590" s="319"/>
      <c r="Q590" s="34"/>
      <c r="R590" s="320"/>
      <c r="S590" s="321"/>
      <c r="T590" s="322"/>
      <c r="W590" s="323"/>
      <c r="AX590" s="323"/>
      <c r="AY590" s="323"/>
      <c r="AZ590" s="323"/>
      <c r="BA590" s="323"/>
      <c r="BB590" s="323"/>
      <c r="BC590" s="323"/>
      <c r="BD590" s="323"/>
      <c r="BE590" s="323"/>
      <c r="BO590" s="324"/>
      <c r="BP590" s="324"/>
    </row>
    <row r="591" spans="8:68" s="318" customFormat="1" ht="12.75" customHeight="1">
      <c r="H591" s="319"/>
      <c r="I591" s="319"/>
      <c r="J591" s="319"/>
      <c r="P591" s="319"/>
      <c r="Q591" s="34"/>
      <c r="R591" s="320"/>
      <c r="S591" s="321"/>
      <c r="T591" s="322"/>
      <c r="W591" s="323"/>
      <c r="AX591" s="323"/>
      <c r="AY591" s="323"/>
      <c r="AZ591" s="323"/>
      <c r="BA591" s="323"/>
      <c r="BB591" s="323"/>
      <c r="BC591" s="323"/>
      <c r="BD591" s="323"/>
      <c r="BE591" s="323"/>
      <c r="BO591" s="324"/>
      <c r="BP591" s="324"/>
    </row>
    <row r="592" spans="8:68" s="318" customFormat="1" ht="12.75" customHeight="1">
      <c r="H592" s="319"/>
      <c r="I592" s="319"/>
      <c r="J592" s="319"/>
      <c r="P592" s="319"/>
      <c r="Q592" s="34"/>
      <c r="R592" s="320"/>
      <c r="S592" s="321"/>
      <c r="T592" s="322"/>
      <c r="W592" s="323"/>
      <c r="AX592" s="323"/>
      <c r="AY592" s="323"/>
      <c r="AZ592" s="323"/>
      <c r="BA592" s="323"/>
      <c r="BB592" s="323"/>
      <c r="BC592" s="323"/>
      <c r="BD592" s="323"/>
      <c r="BE592" s="323"/>
      <c r="BO592" s="324"/>
      <c r="BP592" s="324"/>
    </row>
    <row r="593" spans="8:68" s="318" customFormat="1" ht="12.75" customHeight="1">
      <c r="H593" s="319"/>
      <c r="I593" s="319"/>
      <c r="J593" s="319"/>
      <c r="P593" s="319"/>
      <c r="Q593" s="34"/>
      <c r="R593" s="320"/>
      <c r="S593" s="321"/>
      <c r="T593" s="322"/>
      <c r="W593" s="323"/>
      <c r="AX593" s="323"/>
      <c r="AY593" s="323"/>
      <c r="AZ593" s="323"/>
      <c r="BA593" s="323"/>
      <c r="BB593" s="323"/>
      <c r="BC593" s="323"/>
      <c r="BD593" s="323"/>
      <c r="BE593" s="323"/>
      <c r="BO593" s="324"/>
      <c r="BP593" s="324"/>
    </row>
    <row r="594" spans="8:68" s="318" customFormat="1" ht="12.75" customHeight="1">
      <c r="H594" s="319"/>
      <c r="I594" s="319"/>
      <c r="J594" s="319"/>
      <c r="P594" s="319"/>
      <c r="Q594" s="34"/>
      <c r="R594" s="320"/>
      <c r="S594" s="321"/>
      <c r="T594" s="322"/>
      <c r="W594" s="323"/>
      <c r="AX594" s="323"/>
      <c r="AY594" s="323"/>
      <c r="AZ594" s="323"/>
      <c r="BA594" s="323"/>
      <c r="BB594" s="323"/>
      <c r="BC594" s="323"/>
      <c r="BD594" s="323"/>
      <c r="BE594" s="323"/>
      <c r="BO594" s="324"/>
      <c r="BP594" s="324"/>
    </row>
    <row r="595" spans="8:68" s="318" customFormat="1" ht="12.75" customHeight="1">
      <c r="H595" s="319"/>
      <c r="I595" s="319"/>
      <c r="J595" s="319"/>
      <c r="P595" s="319"/>
      <c r="Q595" s="34"/>
      <c r="R595" s="320"/>
      <c r="S595" s="321"/>
      <c r="T595" s="322"/>
      <c r="W595" s="323"/>
      <c r="AX595" s="323"/>
      <c r="AY595" s="323"/>
      <c r="AZ595" s="323"/>
      <c r="BA595" s="323"/>
      <c r="BB595" s="323"/>
      <c r="BC595" s="323"/>
      <c r="BD595" s="323"/>
      <c r="BE595" s="323"/>
      <c r="BO595" s="324"/>
      <c r="BP595" s="324"/>
    </row>
    <row r="596" spans="8:68" s="318" customFormat="1" ht="12.75" customHeight="1">
      <c r="H596" s="319"/>
      <c r="I596" s="319"/>
      <c r="J596" s="319"/>
      <c r="P596" s="319"/>
      <c r="Q596" s="34"/>
      <c r="R596" s="320"/>
      <c r="S596" s="321"/>
      <c r="T596" s="322"/>
      <c r="W596" s="323"/>
      <c r="AX596" s="323"/>
      <c r="AY596" s="323"/>
      <c r="AZ596" s="323"/>
      <c r="BA596" s="323"/>
      <c r="BB596" s="323"/>
      <c r="BC596" s="323"/>
      <c r="BD596" s="323"/>
      <c r="BE596" s="323"/>
      <c r="BO596" s="324"/>
      <c r="BP596" s="324"/>
    </row>
    <row r="597" spans="8:68" s="318" customFormat="1" ht="12.75" customHeight="1">
      <c r="H597" s="319"/>
      <c r="I597" s="319"/>
      <c r="J597" s="319"/>
      <c r="P597" s="319"/>
      <c r="Q597" s="34"/>
      <c r="R597" s="320"/>
      <c r="S597" s="321"/>
      <c r="T597" s="322"/>
      <c r="W597" s="323"/>
      <c r="AX597" s="323"/>
      <c r="AY597" s="323"/>
      <c r="AZ597" s="323"/>
      <c r="BA597" s="323"/>
      <c r="BB597" s="323"/>
      <c r="BC597" s="323"/>
      <c r="BD597" s="323"/>
      <c r="BE597" s="323"/>
      <c r="BO597" s="324"/>
      <c r="BP597" s="324"/>
    </row>
    <row r="598" spans="8:68" s="318" customFormat="1" ht="12.75" customHeight="1">
      <c r="H598" s="319"/>
      <c r="I598" s="319"/>
      <c r="J598" s="319"/>
      <c r="P598" s="319"/>
      <c r="Q598" s="34"/>
      <c r="R598" s="320"/>
      <c r="S598" s="321"/>
      <c r="T598" s="322"/>
      <c r="W598" s="323"/>
      <c r="AX598" s="323"/>
      <c r="AY598" s="323"/>
      <c r="AZ598" s="323"/>
      <c r="BA598" s="323"/>
      <c r="BB598" s="323"/>
      <c r="BC598" s="323"/>
      <c r="BD598" s="323"/>
      <c r="BE598" s="323"/>
      <c r="BO598" s="324"/>
      <c r="BP598" s="324"/>
    </row>
    <row r="599" spans="8:68" s="318" customFormat="1" ht="12.75" customHeight="1">
      <c r="H599" s="319"/>
      <c r="I599" s="319"/>
      <c r="J599" s="319"/>
      <c r="P599" s="319"/>
      <c r="Q599" s="34"/>
      <c r="R599" s="320"/>
      <c r="S599" s="321"/>
      <c r="T599" s="322"/>
      <c r="W599" s="323"/>
      <c r="AX599" s="323"/>
      <c r="AY599" s="323"/>
      <c r="AZ599" s="323"/>
      <c r="BA599" s="323"/>
      <c r="BB599" s="323"/>
      <c r="BC599" s="323"/>
      <c r="BD599" s="323"/>
      <c r="BE599" s="323"/>
      <c r="BO599" s="324"/>
      <c r="BP599" s="324"/>
    </row>
    <row r="600" spans="8:68" s="318" customFormat="1" ht="12.75" customHeight="1">
      <c r="H600" s="319"/>
      <c r="I600" s="319"/>
      <c r="J600" s="319"/>
      <c r="P600" s="319"/>
      <c r="Q600" s="34"/>
      <c r="R600" s="320"/>
      <c r="S600" s="321"/>
      <c r="T600" s="322"/>
      <c r="W600" s="323"/>
      <c r="AX600" s="323"/>
      <c r="AY600" s="323"/>
      <c r="AZ600" s="323"/>
      <c r="BA600" s="323"/>
      <c r="BB600" s="323"/>
      <c r="BC600" s="323"/>
      <c r="BD600" s="323"/>
      <c r="BE600" s="323"/>
      <c r="BO600" s="324"/>
      <c r="BP600" s="324"/>
    </row>
    <row r="601" spans="8:68" s="318" customFormat="1" ht="12.75" customHeight="1">
      <c r="H601" s="319"/>
      <c r="I601" s="319"/>
      <c r="J601" s="319"/>
      <c r="P601" s="319"/>
      <c r="Q601" s="34"/>
      <c r="R601" s="320"/>
      <c r="S601" s="321"/>
      <c r="T601" s="322"/>
      <c r="W601" s="323"/>
      <c r="AX601" s="323"/>
      <c r="AY601" s="323"/>
      <c r="AZ601" s="323"/>
      <c r="BA601" s="323"/>
      <c r="BB601" s="323"/>
      <c r="BC601" s="323"/>
      <c r="BD601" s="323"/>
      <c r="BE601" s="323"/>
      <c r="BO601" s="324"/>
      <c r="BP601" s="324"/>
    </row>
    <row r="602" spans="8:68" s="318" customFormat="1" ht="12.75" customHeight="1">
      <c r="H602" s="319"/>
      <c r="I602" s="319"/>
      <c r="J602" s="319"/>
      <c r="P602" s="319"/>
      <c r="Q602" s="34"/>
      <c r="R602" s="320"/>
      <c r="S602" s="321"/>
      <c r="T602" s="322"/>
      <c r="W602" s="323"/>
      <c r="AX602" s="323"/>
      <c r="AY602" s="323"/>
      <c r="AZ602" s="323"/>
      <c r="BA602" s="323"/>
      <c r="BB602" s="323"/>
      <c r="BC602" s="323"/>
      <c r="BD602" s="323"/>
      <c r="BE602" s="323"/>
      <c r="BO602" s="324"/>
      <c r="BP602" s="324"/>
    </row>
    <row r="603" spans="8:68" s="318" customFormat="1" ht="12.75" customHeight="1">
      <c r="H603" s="319"/>
      <c r="I603" s="319"/>
      <c r="J603" s="319"/>
      <c r="P603" s="319"/>
      <c r="Q603" s="34"/>
      <c r="R603" s="320"/>
      <c r="S603" s="321"/>
      <c r="T603" s="322"/>
      <c r="W603" s="323"/>
      <c r="AX603" s="323"/>
      <c r="AY603" s="323"/>
      <c r="AZ603" s="323"/>
      <c r="BA603" s="323"/>
      <c r="BB603" s="323"/>
      <c r="BC603" s="323"/>
      <c r="BD603" s="323"/>
      <c r="BE603" s="323"/>
      <c r="BO603" s="324"/>
      <c r="BP603" s="324"/>
    </row>
    <row r="604" spans="8:68" s="318" customFormat="1" ht="12.75" customHeight="1">
      <c r="H604" s="319"/>
      <c r="I604" s="319"/>
      <c r="J604" s="319"/>
      <c r="P604" s="319"/>
      <c r="Q604" s="34"/>
      <c r="R604" s="320"/>
      <c r="S604" s="321"/>
      <c r="T604" s="322"/>
      <c r="W604" s="323"/>
      <c r="AX604" s="323"/>
      <c r="AY604" s="323"/>
      <c r="AZ604" s="323"/>
      <c r="BA604" s="323"/>
      <c r="BB604" s="323"/>
      <c r="BC604" s="323"/>
      <c r="BD604" s="323"/>
      <c r="BE604" s="323"/>
      <c r="BO604" s="324"/>
      <c r="BP604" s="324"/>
    </row>
    <row r="605" spans="8:68" s="318" customFormat="1" ht="12.75" customHeight="1">
      <c r="H605" s="319"/>
      <c r="I605" s="319"/>
      <c r="J605" s="319"/>
      <c r="P605" s="319"/>
      <c r="Q605" s="34"/>
      <c r="R605" s="320"/>
      <c r="S605" s="321"/>
      <c r="T605" s="322"/>
      <c r="W605" s="323"/>
      <c r="AX605" s="323"/>
      <c r="AY605" s="323"/>
      <c r="AZ605" s="323"/>
      <c r="BA605" s="323"/>
      <c r="BB605" s="323"/>
      <c r="BC605" s="323"/>
      <c r="BD605" s="323"/>
      <c r="BE605" s="323"/>
      <c r="BO605" s="324"/>
      <c r="BP605" s="324"/>
    </row>
    <row r="606" spans="8:68" s="318" customFormat="1" ht="12.75" customHeight="1">
      <c r="H606" s="319"/>
      <c r="I606" s="319"/>
      <c r="J606" s="319"/>
      <c r="P606" s="319"/>
      <c r="Q606" s="34"/>
      <c r="R606" s="320"/>
      <c r="S606" s="321"/>
      <c r="T606" s="322"/>
      <c r="W606" s="323"/>
      <c r="AX606" s="323"/>
      <c r="AY606" s="323"/>
      <c r="AZ606" s="323"/>
      <c r="BA606" s="323"/>
      <c r="BB606" s="323"/>
      <c r="BC606" s="323"/>
      <c r="BD606" s="323"/>
      <c r="BE606" s="323"/>
      <c r="BO606" s="324"/>
      <c r="BP606" s="324"/>
    </row>
    <row r="607" spans="8:68" s="318" customFormat="1" ht="12.75" customHeight="1">
      <c r="H607" s="319"/>
      <c r="I607" s="319"/>
      <c r="J607" s="319"/>
      <c r="P607" s="319"/>
      <c r="Q607" s="34"/>
      <c r="R607" s="320"/>
      <c r="S607" s="321"/>
      <c r="T607" s="322"/>
      <c r="W607" s="323"/>
      <c r="AX607" s="323"/>
      <c r="AY607" s="323"/>
      <c r="AZ607" s="323"/>
      <c r="BA607" s="323"/>
      <c r="BB607" s="323"/>
      <c r="BC607" s="323"/>
      <c r="BD607" s="323"/>
      <c r="BE607" s="323"/>
      <c r="BO607" s="324"/>
      <c r="BP607" s="324"/>
    </row>
    <row r="608" spans="8:68" s="318" customFormat="1" ht="12.75" customHeight="1">
      <c r="H608" s="319"/>
      <c r="I608" s="319"/>
      <c r="J608" s="319"/>
      <c r="P608" s="319"/>
      <c r="Q608" s="34"/>
      <c r="R608" s="320"/>
      <c r="S608" s="321"/>
      <c r="T608" s="322"/>
      <c r="W608" s="323"/>
      <c r="AX608" s="323"/>
      <c r="AY608" s="323"/>
      <c r="AZ608" s="323"/>
      <c r="BA608" s="323"/>
      <c r="BB608" s="323"/>
      <c r="BC608" s="323"/>
      <c r="BD608" s="323"/>
      <c r="BE608" s="323"/>
      <c r="BO608" s="324"/>
      <c r="BP608" s="324"/>
    </row>
    <row r="609" spans="8:68" s="318" customFormat="1" ht="12.75" customHeight="1">
      <c r="H609" s="319"/>
      <c r="I609" s="319"/>
      <c r="J609" s="319"/>
      <c r="P609" s="319"/>
      <c r="Q609" s="34"/>
      <c r="R609" s="320"/>
      <c r="S609" s="321"/>
      <c r="T609" s="322"/>
      <c r="W609" s="323"/>
      <c r="AX609" s="323"/>
      <c r="AY609" s="323"/>
      <c r="AZ609" s="323"/>
      <c r="BA609" s="323"/>
      <c r="BB609" s="323"/>
      <c r="BC609" s="323"/>
      <c r="BD609" s="323"/>
      <c r="BE609" s="323"/>
      <c r="BO609" s="324"/>
      <c r="BP609" s="324"/>
    </row>
    <row r="610" spans="8:68" s="318" customFormat="1" ht="12.75" customHeight="1">
      <c r="H610" s="319"/>
      <c r="I610" s="319"/>
      <c r="J610" s="319"/>
      <c r="P610" s="319"/>
      <c r="Q610" s="34"/>
      <c r="R610" s="320"/>
      <c r="S610" s="321"/>
      <c r="T610" s="322"/>
      <c r="W610" s="323"/>
      <c r="AX610" s="323"/>
      <c r="AY610" s="323"/>
      <c r="AZ610" s="323"/>
      <c r="BA610" s="323"/>
      <c r="BB610" s="323"/>
      <c r="BC610" s="323"/>
      <c r="BD610" s="323"/>
      <c r="BE610" s="323"/>
      <c r="BO610" s="324"/>
      <c r="BP610" s="324"/>
    </row>
    <row r="611" spans="8:68" s="318" customFormat="1" ht="12.75" customHeight="1">
      <c r="H611" s="319"/>
      <c r="I611" s="319"/>
      <c r="J611" s="319"/>
      <c r="P611" s="319"/>
      <c r="Q611" s="34"/>
      <c r="R611" s="320"/>
      <c r="S611" s="321"/>
      <c r="T611" s="322"/>
      <c r="W611" s="323"/>
      <c r="AX611" s="323"/>
      <c r="AY611" s="323"/>
      <c r="AZ611" s="323"/>
      <c r="BA611" s="323"/>
      <c r="BB611" s="323"/>
      <c r="BC611" s="323"/>
      <c r="BD611" s="323"/>
      <c r="BE611" s="323"/>
      <c r="BO611" s="324"/>
      <c r="BP611" s="324"/>
    </row>
    <row r="612" spans="8:68" s="318" customFormat="1" ht="12.75" customHeight="1">
      <c r="H612" s="319"/>
      <c r="I612" s="319"/>
      <c r="J612" s="319"/>
      <c r="P612" s="319"/>
      <c r="Q612" s="34"/>
      <c r="R612" s="320"/>
      <c r="S612" s="321"/>
      <c r="T612" s="322"/>
      <c r="W612" s="323"/>
      <c r="AX612" s="323"/>
      <c r="AY612" s="323"/>
      <c r="AZ612" s="323"/>
      <c r="BA612" s="323"/>
      <c r="BB612" s="323"/>
      <c r="BC612" s="323"/>
      <c r="BD612" s="323"/>
      <c r="BE612" s="323"/>
      <c r="BO612" s="324"/>
      <c r="BP612" s="324"/>
    </row>
    <row r="613" spans="8:68" s="318" customFormat="1" ht="12.75" customHeight="1">
      <c r="H613" s="319"/>
      <c r="I613" s="319"/>
      <c r="J613" s="319"/>
      <c r="P613" s="319"/>
      <c r="Q613" s="34"/>
      <c r="R613" s="320"/>
      <c r="S613" s="321"/>
      <c r="T613" s="322"/>
      <c r="W613" s="323"/>
      <c r="AX613" s="323"/>
      <c r="AY613" s="323"/>
      <c r="AZ613" s="323"/>
      <c r="BA613" s="323"/>
      <c r="BB613" s="323"/>
      <c r="BC613" s="323"/>
      <c r="BD613" s="323"/>
      <c r="BE613" s="323"/>
      <c r="BO613" s="324"/>
      <c r="BP613" s="324"/>
    </row>
    <row r="614" spans="8:68" s="318" customFormat="1" ht="12.75" customHeight="1">
      <c r="H614" s="319"/>
      <c r="I614" s="319"/>
      <c r="J614" s="319"/>
      <c r="P614" s="319"/>
      <c r="Q614" s="34"/>
      <c r="R614" s="320"/>
      <c r="S614" s="321"/>
      <c r="T614" s="322"/>
      <c r="W614" s="323"/>
      <c r="AX614" s="323"/>
      <c r="AY614" s="323"/>
      <c r="AZ614" s="323"/>
      <c r="BA614" s="323"/>
      <c r="BB614" s="323"/>
      <c r="BC614" s="323"/>
      <c r="BD614" s="323"/>
      <c r="BE614" s="323"/>
      <c r="BO614" s="324"/>
      <c r="BP614" s="324"/>
    </row>
    <row r="615" spans="8:68" s="318" customFormat="1" ht="12.75" customHeight="1">
      <c r="H615" s="319"/>
      <c r="I615" s="319"/>
      <c r="J615" s="319"/>
      <c r="P615" s="319"/>
      <c r="Q615" s="34"/>
      <c r="R615" s="320"/>
      <c r="S615" s="321"/>
      <c r="T615" s="322"/>
      <c r="W615" s="323"/>
      <c r="AX615" s="323"/>
      <c r="AY615" s="323"/>
      <c r="AZ615" s="323"/>
      <c r="BA615" s="323"/>
      <c r="BB615" s="323"/>
      <c r="BC615" s="323"/>
      <c r="BD615" s="323"/>
      <c r="BE615" s="323"/>
      <c r="BO615" s="324"/>
      <c r="BP615" s="324"/>
    </row>
    <row r="616" spans="8:68" s="318" customFormat="1" ht="12.75" customHeight="1">
      <c r="H616" s="319"/>
      <c r="I616" s="319"/>
      <c r="J616" s="319"/>
      <c r="P616" s="319"/>
      <c r="Q616" s="34"/>
      <c r="R616" s="320"/>
      <c r="S616" s="321"/>
      <c r="T616" s="322"/>
      <c r="W616" s="323"/>
      <c r="AX616" s="323"/>
      <c r="AY616" s="323"/>
      <c r="AZ616" s="323"/>
      <c r="BA616" s="323"/>
      <c r="BB616" s="323"/>
      <c r="BC616" s="323"/>
      <c r="BD616" s="323"/>
      <c r="BE616" s="323"/>
      <c r="BO616" s="324"/>
      <c r="BP616" s="324"/>
    </row>
    <row r="617" spans="8:68" s="318" customFormat="1" ht="12.75" customHeight="1">
      <c r="H617" s="319"/>
      <c r="I617" s="319"/>
      <c r="J617" s="319"/>
      <c r="P617" s="319"/>
      <c r="Q617" s="34"/>
      <c r="R617" s="320"/>
      <c r="S617" s="321"/>
      <c r="T617" s="322"/>
      <c r="W617" s="323"/>
      <c r="AX617" s="323"/>
      <c r="AY617" s="323"/>
      <c r="AZ617" s="323"/>
      <c r="BA617" s="323"/>
      <c r="BB617" s="323"/>
      <c r="BC617" s="323"/>
      <c r="BD617" s="323"/>
      <c r="BE617" s="323"/>
      <c r="BO617" s="324"/>
      <c r="BP617" s="324"/>
    </row>
    <row r="618" spans="8:68" s="318" customFormat="1" ht="12.75" customHeight="1">
      <c r="H618" s="319"/>
      <c r="I618" s="319"/>
      <c r="J618" s="319"/>
      <c r="P618" s="319"/>
      <c r="Q618" s="34"/>
      <c r="R618" s="320"/>
      <c r="S618" s="321"/>
      <c r="T618" s="322"/>
      <c r="W618" s="323"/>
      <c r="AX618" s="323"/>
      <c r="AY618" s="323"/>
      <c r="AZ618" s="323"/>
      <c r="BA618" s="323"/>
      <c r="BB618" s="323"/>
      <c r="BC618" s="323"/>
      <c r="BD618" s="323"/>
      <c r="BE618" s="323"/>
      <c r="BO618" s="324"/>
      <c r="BP618" s="324"/>
    </row>
    <row r="619" spans="8:68" s="318" customFormat="1" ht="12.75" customHeight="1">
      <c r="H619" s="319"/>
      <c r="I619" s="319"/>
      <c r="J619" s="319"/>
      <c r="P619" s="319"/>
      <c r="Q619" s="34"/>
      <c r="R619" s="320"/>
      <c r="S619" s="321"/>
      <c r="T619" s="322"/>
      <c r="W619" s="323"/>
      <c r="AX619" s="323"/>
      <c r="AY619" s="323"/>
      <c r="AZ619" s="323"/>
      <c r="BA619" s="323"/>
      <c r="BB619" s="323"/>
      <c r="BC619" s="323"/>
      <c r="BD619" s="323"/>
      <c r="BE619" s="323"/>
      <c r="BO619" s="324"/>
      <c r="BP619" s="324"/>
    </row>
    <row r="620" spans="8:68" s="318" customFormat="1" ht="12.75" customHeight="1">
      <c r="H620" s="319"/>
      <c r="I620" s="319"/>
      <c r="J620" s="319"/>
      <c r="P620" s="319"/>
      <c r="Q620" s="34"/>
      <c r="R620" s="320"/>
      <c r="S620" s="321"/>
      <c r="T620" s="322"/>
      <c r="W620" s="323"/>
      <c r="AX620" s="323"/>
      <c r="AY620" s="323"/>
      <c r="AZ620" s="323"/>
      <c r="BA620" s="323"/>
      <c r="BB620" s="323"/>
      <c r="BC620" s="323"/>
      <c r="BD620" s="323"/>
      <c r="BE620" s="323"/>
      <c r="BO620" s="324"/>
      <c r="BP620" s="324"/>
    </row>
    <row r="621" spans="8:68" s="318" customFormat="1" ht="12.75" customHeight="1">
      <c r="H621" s="319"/>
      <c r="I621" s="319"/>
      <c r="J621" s="319"/>
      <c r="P621" s="319"/>
      <c r="Q621" s="34"/>
      <c r="R621" s="320"/>
      <c r="S621" s="321"/>
      <c r="T621" s="322"/>
      <c r="W621" s="323"/>
      <c r="AX621" s="323"/>
      <c r="AY621" s="323"/>
      <c r="AZ621" s="323"/>
      <c r="BA621" s="323"/>
      <c r="BB621" s="323"/>
      <c r="BC621" s="323"/>
      <c r="BD621" s="323"/>
      <c r="BE621" s="323"/>
      <c r="BO621" s="324"/>
      <c r="BP621" s="324"/>
    </row>
    <row r="622" spans="8:68" s="318" customFormat="1" ht="12.75" customHeight="1">
      <c r="H622" s="319"/>
      <c r="I622" s="319"/>
      <c r="J622" s="319"/>
      <c r="P622" s="319"/>
      <c r="Q622" s="34"/>
      <c r="R622" s="320"/>
      <c r="S622" s="321"/>
      <c r="T622" s="322"/>
      <c r="W622" s="323"/>
      <c r="AX622" s="323"/>
      <c r="AY622" s="323"/>
      <c r="AZ622" s="323"/>
      <c r="BA622" s="323"/>
      <c r="BB622" s="323"/>
      <c r="BC622" s="323"/>
      <c r="BD622" s="323"/>
      <c r="BE622" s="323"/>
      <c r="BO622" s="324"/>
      <c r="BP622" s="324"/>
    </row>
    <row r="623" spans="8:68" s="318" customFormat="1" ht="12.75" customHeight="1">
      <c r="H623" s="319"/>
      <c r="I623" s="319"/>
      <c r="J623" s="319"/>
      <c r="P623" s="319"/>
      <c r="Q623" s="34"/>
      <c r="R623" s="320"/>
      <c r="S623" s="321"/>
      <c r="T623" s="322"/>
      <c r="W623" s="323"/>
      <c r="AX623" s="323"/>
      <c r="AY623" s="323"/>
      <c r="AZ623" s="323"/>
      <c r="BA623" s="323"/>
      <c r="BB623" s="323"/>
      <c r="BC623" s="323"/>
      <c r="BD623" s="323"/>
      <c r="BE623" s="323"/>
      <c r="BO623" s="324"/>
      <c r="BP623" s="324"/>
    </row>
    <row r="624" spans="8:68" s="318" customFormat="1" ht="12.75" customHeight="1">
      <c r="H624" s="319"/>
      <c r="I624" s="319"/>
      <c r="J624" s="319"/>
      <c r="P624" s="319"/>
      <c r="Q624" s="34"/>
      <c r="R624" s="320"/>
      <c r="S624" s="321"/>
      <c r="T624" s="322"/>
      <c r="W624" s="323"/>
      <c r="AX624" s="323"/>
      <c r="AY624" s="323"/>
      <c r="AZ624" s="323"/>
      <c r="BA624" s="323"/>
      <c r="BB624" s="323"/>
      <c r="BC624" s="323"/>
      <c r="BD624" s="323"/>
      <c r="BE624" s="323"/>
      <c r="BO624" s="324"/>
      <c r="BP624" s="324"/>
    </row>
    <row r="625" spans="8:68" s="318" customFormat="1" ht="12.75" customHeight="1">
      <c r="H625" s="319"/>
      <c r="I625" s="319"/>
      <c r="J625" s="319"/>
      <c r="P625" s="319"/>
      <c r="Q625" s="34"/>
      <c r="R625" s="320"/>
      <c r="S625" s="321"/>
      <c r="T625" s="322"/>
      <c r="W625" s="323"/>
      <c r="AX625" s="323"/>
      <c r="AY625" s="323"/>
      <c r="AZ625" s="323"/>
      <c r="BA625" s="323"/>
      <c r="BB625" s="323"/>
      <c r="BC625" s="323"/>
      <c r="BD625" s="323"/>
      <c r="BE625" s="323"/>
      <c r="BO625" s="324"/>
      <c r="BP625" s="324"/>
    </row>
    <row r="626" spans="8:68" s="318" customFormat="1" ht="12.75" customHeight="1">
      <c r="H626" s="319"/>
      <c r="I626" s="319"/>
      <c r="J626" s="319"/>
      <c r="P626" s="319"/>
      <c r="Q626" s="34"/>
      <c r="R626" s="320"/>
      <c r="S626" s="321"/>
      <c r="T626" s="322"/>
      <c r="W626" s="323"/>
      <c r="AX626" s="323"/>
      <c r="AY626" s="323"/>
      <c r="AZ626" s="323"/>
      <c r="BA626" s="323"/>
      <c r="BB626" s="323"/>
      <c r="BC626" s="323"/>
      <c r="BD626" s="323"/>
      <c r="BE626" s="323"/>
      <c r="BO626" s="324"/>
      <c r="BP626" s="324"/>
    </row>
    <row r="627" spans="8:68" s="318" customFormat="1" ht="12.75" customHeight="1">
      <c r="H627" s="319"/>
      <c r="I627" s="319"/>
      <c r="J627" s="319"/>
      <c r="P627" s="319"/>
      <c r="Q627" s="34"/>
      <c r="R627" s="320"/>
      <c r="S627" s="321"/>
      <c r="T627" s="322"/>
      <c r="W627" s="323"/>
      <c r="AX627" s="323"/>
      <c r="AY627" s="323"/>
      <c r="AZ627" s="323"/>
      <c r="BA627" s="323"/>
      <c r="BB627" s="323"/>
      <c r="BC627" s="323"/>
      <c r="BD627" s="323"/>
      <c r="BE627" s="323"/>
      <c r="BO627" s="324"/>
      <c r="BP627" s="324"/>
    </row>
    <row r="628" spans="8:68" s="318" customFormat="1" ht="12.75" customHeight="1">
      <c r="H628" s="319"/>
      <c r="I628" s="319"/>
      <c r="J628" s="319"/>
      <c r="P628" s="319"/>
      <c r="Q628" s="34"/>
      <c r="R628" s="320"/>
      <c r="S628" s="321"/>
      <c r="T628" s="322"/>
      <c r="W628" s="323"/>
      <c r="AX628" s="323"/>
      <c r="AY628" s="323"/>
      <c r="AZ628" s="323"/>
      <c r="BA628" s="323"/>
      <c r="BB628" s="323"/>
      <c r="BC628" s="323"/>
      <c r="BD628" s="323"/>
      <c r="BE628" s="323"/>
      <c r="BO628" s="324"/>
      <c r="BP628" s="324"/>
    </row>
    <row r="629" spans="8:68" s="318" customFormat="1" ht="12.75" customHeight="1">
      <c r="H629" s="319"/>
      <c r="I629" s="319"/>
      <c r="J629" s="319"/>
      <c r="P629" s="319"/>
      <c r="Q629" s="34"/>
      <c r="R629" s="320"/>
      <c r="S629" s="321"/>
      <c r="T629" s="322"/>
      <c r="W629" s="323"/>
      <c r="AX629" s="323"/>
      <c r="AY629" s="323"/>
      <c r="AZ629" s="323"/>
      <c r="BA629" s="323"/>
      <c r="BB629" s="323"/>
      <c r="BC629" s="323"/>
      <c r="BD629" s="323"/>
      <c r="BE629" s="323"/>
      <c r="BO629" s="324"/>
      <c r="BP629" s="324"/>
    </row>
    <row r="630" spans="8:68" s="318" customFormat="1" ht="12.75" customHeight="1">
      <c r="H630" s="319"/>
      <c r="I630" s="319"/>
      <c r="J630" s="319"/>
      <c r="P630" s="319"/>
      <c r="Q630" s="34"/>
      <c r="R630" s="320"/>
      <c r="S630" s="321"/>
      <c r="T630" s="322"/>
      <c r="W630" s="323"/>
      <c r="AX630" s="323"/>
      <c r="AY630" s="323"/>
      <c r="AZ630" s="323"/>
      <c r="BA630" s="323"/>
      <c r="BB630" s="323"/>
      <c r="BC630" s="323"/>
      <c r="BD630" s="323"/>
      <c r="BE630" s="323"/>
      <c r="BO630" s="324"/>
      <c r="BP630" s="324"/>
    </row>
    <row r="631" spans="8:68" s="318" customFormat="1" ht="12.75" customHeight="1">
      <c r="H631" s="319"/>
      <c r="I631" s="319"/>
      <c r="J631" s="319"/>
      <c r="P631" s="319"/>
      <c r="Q631" s="34"/>
      <c r="R631" s="320"/>
      <c r="S631" s="321"/>
      <c r="T631" s="322"/>
      <c r="W631" s="323"/>
      <c r="AX631" s="323"/>
      <c r="AY631" s="323"/>
      <c r="AZ631" s="323"/>
      <c r="BA631" s="323"/>
      <c r="BB631" s="323"/>
      <c r="BC631" s="323"/>
      <c r="BD631" s="323"/>
      <c r="BE631" s="323"/>
      <c r="BO631" s="324"/>
      <c r="BP631" s="324"/>
    </row>
    <row r="632" spans="8:68" s="318" customFormat="1" ht="12.75" customHeight="1">
      <c r="H632" s="319"/>
      <c r="I632" s="319"/>
      <c r="J632" s="319"/>
      <c r="P632" s="319"/>
      <c r="Q632" s="34"/>
      <c r="R632" s="320"/>
      <c r="S632" s="321"/>
      <c r="T632" s="322"/>
      <c r="W632" s="323"/>
      <c r="AX632" s="323"/>
      <c r="AY632" s="323"/>
      <c r="AZ632" s="323"/>
      <c r="BA632" s="323"/>
      <c r="BB632" s="323"/>
      <c r="BC632" s="323"/>
      <c r="BD632" s="323"/>
      <c r="BE632" s="323"/>
      <c r="BO632" s="324"/>
      <c r="BP632" s="324"/>
    </row>
    <row r="633" spans="8:68" s="318" customFormat="1" ht="12.75" customHeight="1">
      <c r="H633" s="319"/>
      <c r="I633" s="319"/>
      <c r="J633" s="319"/>
      <c r="P633" s="319"/>
      <c r="Q633" s="34"/>
      <c r="R633" s="320"/>
      <c r="S633" s="321"/>
      <c r="T633" s="322"/>
      <c r="W633" s="323"/>
      <c r="AX633" s="323"/>
      <c r="AY633" s="323"/>
      <c r="AZ633" s="323"/>
      <c r="BA633" s="323"/>
      <c r="BB633" s="323"/>
      <c r="BC633" s="323"/>
      <c r="BD633" s="323"/>
      <c r="BE633" s="323"/>
      <c r="BO633" s="324"/>
      <c r="BP633" s="324"/>
    </row>
    <row r="634" spans="8:68" s="318" customFormat="1" ht="12.75" customHeight="1">
      <c r="H634" s="319"/>
      <c r="I634" s="319"/>
      <c r="J634" s="319"/>
      <c r="P634" s="319"/>
      <c r="Q634" s="34"/>
      <c r="R634" s="320"/>
      <c r="S634" s="321"/>
      <c r="T634" s="322"/>
      <c r="W634" s="323"/>
      <c r="AX634" s="323"/>
      <c r="AY634" s="323"/>
      <c r="AZ634" s="323"/>
      <c r="BA634" s="323"/>
      <c r="BB634" s="323"/>
      <c r="BC634" s="323"/>
      <c r="BD634" s="323"/>
      <c r="BE634" s="323"/>
      <c r="BO634" s="324"/>
      <c r="BP634" s="324"/>
    </row>
    <row r="635" spans="8:68" s="318" customFormat="1" ht="12.75" customHeight="1">
      <c r="H635" s="319"/>
      <c r="I635" s="319"/>
      <c r="J635" s="319"/>
      <c r="P635" s="319"/>
      <c r="Q635" s="34"/>
      <c r="R635" s="320"/>
      <c r="S635" s="321"/>
      <c r="T635" s="322"/>
      <c r="W635" s="323"/>
      <c r="AX635" s="323"/>
      <c r="AY635" s="323"/>
      <c r="AZ635" s="323"/>
      <c r="BA635" s="323"/>
      <c r="BB635" s="323"/>
      <c r="BC635" s="323"/>
      <c r="BD635" s="323"/>
      <c r="BE635" s="323"/>
      <c r="BO635" s="324"/>
      <c r="BP635" s="324"/>
    </row>
    <row r="636" spans="8:68" s="318" customFormat="1" ht="12.75" customHeight="1">
      <c r="H636" s="319"/>
      <c r="I636" s="319"/>
      <c r="J636" s="319"/>
      <c r="P636" s="319"/>
      <c r="Q636" s="34"/>
      <c r="R636" s="320"/>
      <c r="S636" s="321"/>
      <c r="T636" s="322"/>
      <c r="W636" s="323"/>
      <c r="AX636" s="323"/>
      <c r="AY636" s="323"/>
      <c r="AZ636" s="323"/>
      <c r="BA636" s="323"/>
      <c r="BB636" s="323"/>
      <c r="BC636" s="323"/>
      <c r="BD636" s="323"/>
      <c r="BE636" s="323"/>
      <c r="BO636" s="324"/>
      <c r="BP636" s="324"/>
    </row>
    <row r="637" spans="8:68" s="318" customFormat="1" ht="12.75" customHeight="1">
      <c r="H637" s="319"/>
      <c r="I637" s="319"/>
      <c r="J637" s="319"/>
      <c r="P637" s="319"/>
      <c r="Q637" s="34"/>
      <c r="R637" s="320"/>
      <c r="S637" s="321"/>
      <c r="T637" s="322"/>
      <c r="W637" s="323"/>
      <c r="AX637" s="323"/>
      <c r="AY637" s="323"/>
      <c r="AZ637" s="323"/>
      <c r="BA637" s="323"/>
      <c r="BB637" s="323"/>
      <c r="BC637" s="323"/>
      <c r="BD637" s="323"/>
      <c r="BE637" s="323"/>
      <c r="BO637" s="324"/>
      <c r="BP637" s="324"/>
    </row>
    <row r="638" spans="8:68" s="318" customFormat="1" ht="12.75" customHeight="1">
      <c r="H638" s="319"/>
      <c r="I638" s="319"/>
      <c r="J638" s="319"/>
      <c r="P638" s="319"/>
      <c r="Q638" s="34"/>
      <c r="R638" s="320"/>
      <c r="S638" s="321"/>
      <c r="T638" s="322"/>
      <c r="W638" s="323"/>
      <c r="AX638" s="323"/>
      <c r="AY638" s="323"/>
      <c r="AZ638" s="323"/>
      <c r="BA638" s="323"/>
      <c r="BB638" s="323"/>
      <c r="BC638" s="323"/>
      <c r="BD638" s="323"/>
      <c r="BE638" s="323"/>
      <c r="BO638" s="324"/>
      <c r="BP638" s="324"/>
    </row>
    <row r="639" spans="8:68" s="318" customFormat="1" ht="12.75" customHeight="1">
      <c r="H639" s="319"/>
      <c r="I639" s="319"/>
      <c r="J639" s="319"/>
      <c r="P639" s="319"/>
      <c r="Q639" s="34"/>
      <c r="R639" s="320"/>
      <c r="S639" s="321"/>
      <c r="T639" s="322"/>
      <c r="W639" s="323"/>
      <c r="AX639" s="323"/>
      <c r="AY639" s="323"/>
      <c r="AZ639" s="323"/>
      <c r="BA639" s="323"/>
      <c r="BB639" s="323"/>
      <c r="BC639" s="323"/>
      <c r="BD639" s="323"/>
      <c r="BE639" s="323"/>
      <c r="BO639" s="324"/>
      <c r="BP639" s="324"/>
    </row>
    <row r="640" spans="8:68" s="318" customFormat="1" ht="12.75" customHeight="1">
      <c r="H640" s="319"/>
      <c r="I640" s="319"/>
      <c r="J640" s="319"/>
      <c r="P640" s="319"/>
      <c r="Q640" s="34"/>
      <c r="R640" s="320"/>
      <c r="S640" s="321"/>
      <c r="T640" s="322"/>
      <c r="W640" s="323"/>
      <c r="AX640" s="323"/>
      <c r="AY640" s="323"/>
      <c r="AZ640" s="323"/>
      <c r="BA640" s="323"/>
      <c r="BB640" s="323"/>
      <c r="BC640" s="323"/>
      <c r="BD640" s="323"/>
      <c r="BE640" s="323"/>
      <c r="BO640" s="324"/>
      <c r="BP640" s="324"/>
    </row>
    <row r="641" spans="8:68" s="318" customFormat="1" ht="12.75" customHeight="1">
      <c r="H641" s="319"/>
      <c r="I641" s="319"/>
      <c r="J641" s="319"/>
      <c r="P641" s="319"/>
      <c r="Q641" s="34"/>
      <c r="R641" s="320"/>
      <c r="S641" s="321"/>
      <c r="T641" s="322"/>
      <c r="W641" s="323"/>
      <c r="AX641" s="323"/>
      <c r="AY641" s="323"/>
      <c r="AZ641" s="323"/>
      <c r="BA641" s="323"/>
      <c r="BB641" s="323"/>
      <c r="BC641" s="323"/>
      <c r="BD641" s="323"/>
      <c r="BE641" s="323"/>
      <c r="BO641" s="324"/>
      <c r="BP641" s="324"/>
    </row>
    <row r="642" spans="8:68" s="318" customFormat="1" ht="12.75" customHeight="1">
      <c r="H642" s="319"/>
      <c r="I642" s="319"/>
      <c r="J642" s="319"/>
      <c r="P642" s="319"/>
      <c r="Q642" s="34"/>
      <c r="R642" s="320"/>
      <c r="S642" s="321"/>
      <c r="T642" s="322"/>
      <c r="W642" s="323"/>
      <c r="AX642" s="323"/>
      <c r="AY642" s="323"/>
      <c r="AZ642" s="323"/>
      <c r="BA642" s="323"/>
      <c r="BB642" s="323"/>
      <c r="BC642" s="323"/>
      <c r="BD642" s="323"/>
      <c r="BE642" s="323"/>
      <c r="BO642" s="324"/>
      <c r="BP642" s="324"/>
    </row>
    <row r="643" spans="8:68" s="318" customFormat="1" ht="12.75" customHeight="1">
      <c r="H643" s="319"/>
      <c r="I643" s="319"/>
      <c r="J643" s="319"/>
      <c r="P643" s="319"/>
      <c r="Q643" s="34"/>
      <c r="R643" s="320"/>
      <c r="S643" s="321"/>
      <c r="T643" s="322"/>
      <c r="W643" s="323"/>
      <c r="AX643" s="323"/>
      <c r="AY643" s="323"/>
      <c r="AZ643" s="323"/>
      <c r="BA643" s="323"/>
      <c r="BB643" s="323"/>
      <c r="BC643" s="323"/>
      <c r="BD643" s="323"/>
      <c r="BE643" s="323"/>
      <c r="BO643" s="324"/>
      <c r="BP643" s="324"/>
    </row>
    <row r="644" spans="8:68" s="318" customFormat="1" ht="12.75" customHeight="1">
      <c r="H644" s="319"/>
      <c r="I644" s="319"/>
      <c r="J644" s="319"/>
      <c r="P644" s="319"/>
      <c r="Q644" s="34"/>
      <c r="R644" s="320"/>
      <c r="S644" s="321"/>
      <c r="T644" s="322"/>
      <c r="W644" s="323"/>
      <c r="AX644" s="323"/>
      <c r="AY644" s="323"/>
      <c r="AZ644" s="323"/>
      <c r="BA644" s="323"/>
      <c r="BB644" s="323"/>
      <c r="BC644" s="323"/>
      <c r="BD644" s="323"/>
      <c r="BE644" s="323"/>
      <c r="BO644" s="324"/>
      <c r="BP644" s="324"/>
    </row>
    <row r="645" spans="8:68" s="318" customFormat="1" ht="12.75" customHeight="1">
      <c r="H645" s="319"/>
      <c r="I645" s="319"/>
      <c r="J645" s="319"/>
      <c r="P645" s="319"/>
      <c r="Q645" s="34"/>
      <c r="R645" s="320"/>
      <c r="S645" s="321"/>
      <c r="T645" s="322"/>
      <c r="W645" s="323"/>
      <c r="AX645" s="323"/>
      <c r="AY645" s="323"/>
      <c r="AZ645" s="323"/>
      <c r="BA645" s="323"/>
      <c r="BB645" s="323"/>
      <c r="BC645" s="323"/>
      <c r="BD645" s="323"/>
      <c r="BE645" s="323"/>
      <c r="BO645" s="324"/>
      <c r="BP645" s="324"/>
    </row>
    <row r="646" spans="8:68" s="318" customFormat="1" ht="12.75" customHeight="1">
      <c r="H646" s="319"/>
      <c r="I646" s="319"/>
      <c r="J646" s="319"/>
      <c r="P646" s="319"/>
      <c r="Q646" s="34"/>
      <c r="R646" s="320"/>
      <c r="S646" s="321"/>
      <c r="T646" s="322"/>
      <c r="W646" s="323"/>
      <c r="AX646" s="323"/>
      <c r="AY646" s="323"/>
      <c r="AZ646" s="323"/>
      <c r="BA646" s="323"/>
      <c r="BB646" s="323"/>
      <c r="BC646" s="323"/>
      <c r="BD646" s="323"/>
      <c r="BE646" s="323"/>
      <c r="BO646" s="324"/>
      <c r="BP646" s="324"/>
    </row>
    <row r="647" spans="8:68" s="318" customFormat="1" ht="12.75" customHeight="1">
      <c r="H647" s="319"/>
      <c r="I647" s="319"/>
      <c r="J647" s="319"/>
      <c r="P647" s="319"/>
      <c r="Q647" s="34"/>
      <c r="R647" s="320"/>
      <c r="S647" s="321"/>
      <c r="T647" s="322"/>
      <c r="W647" s="323"/>
      <c r="AX647" s="323"/>
      <c r="AY647" s="323"/>
      <c r="AZ647" s="323"/>
      <c r="BA647" s="323"/>
      <c r="BB647" s="323"/>
      <c r="BC647" s="323"/>
      <c r="BD647" s="323"/>
      <c r="BE647" s="323"/>
      <c r="BO647" s="324"/>
      <c r="BP647" s="324"/>
    </row>
    <row r="648" spans="8:68" s="318" customFormat="1" ht="12.75" customHeight="1">
      <c r="H648" s="319"/>
      <c r="I648" s="319"/>
      <c r="J648" s="319"/>
      <c r="P648" s="319"/>
      <c r="Q648" s="34"/>
      <c r="R648" s="320"/>
      <c r="S648" s="321"/>
      <c r="T648" s="322"/>
      <c r="W648" s="323"/>
      <c r="AX648" s="323"/>
      <c r="AY648" s="323"/>
      <c r="AZ648" s="323"/>
      <c r="BA648" s="323"/>
      <c r="BB648" s="323"/>
      <c r="BC648" s="323"/>
      <c r="BD648" s="323"/>
      <c r="BE648" s="323"/>
      <c r="BO648" s="324"/>
      <c r="BP648" s="324"/>
    </row>
    <row r="649" spans="8:68" s="318" customFormat="1" ht="12.75" customHeight="1">
      <c r="H649" s="319"/>
      <c r="I649" s="319"/>
      <c r="J649" s="319"/>
      <c r="P649" s="319"/>
      <c r="Q649" s="34"/>
      <c r="R649" s="320"/>
      <c r="S649" s="321"/>
      <c r="T649" s="322"/>
      <c r="W649" s="323"/>
      <c r="AX649" s="323"/>
      <c r="AY649" s="323"/>
      <c r="AZ649" s="323"/>
      <c r="BA649" s="323"/>
      <c r="BB649" s="323"/>
      <c r="BC649" s="323"/>
      <c r="BD649" s="323"/>
      <c r="BE649" s="323"/>
      <c r="BO649" s="324"/>
      <c r="BP649" s="324"/>
    </row>
    <row r="650" spans="8:68" s="318" customFormat="1" ht="12.75" customHeight="1">
      <c r="H650" s="319"/>
      <c r="I650" s="319"/>
      <c r="J650" s="319"/>
      <c r="P650" s="319"/>
      <c r="Q650" s="34"/>
      <c r="R650" s="320"/>
      <c r="S650" s="321"/>
      <c r="T650" s="322"/>
      <c r="W650" s="323"/>
      <c r="AX650" s="323"/>
      <c r="AY650" s="323"/>
      <c r="AZ650" s="323"/>
      <c r="BA650" s="323"/>
      <c r="BB650" s="323"/>
      <c r="BC650" s="323"/>
      <c r="BD650" s="323"/>
      <c r="BE650" s="323"/>
      <c r="BO650" s="324"/>
      <c r="BP650" s="324"/>
    </row>
    <row r="651" spans="8:68" s="318" customFormat="1" ht="12.75" customHeight="1">
      <c r="H651" s="319"/>
      <c r="I651" s="319"/>
      <c r="J651" s="319"/>
      <c r="P651" s="319"/>
      <c r="Q651" s="34"/>
      <c r="R651" s="320"/>
      <c r="S651" s="321"/>
      <c r="T651" s="322"/>
      <c r="W651" s="323"/>
      <c r="AX651" s="323"/>
      <c r="AY651" s="323"/>
      <c r="AZ651" s="323"/>
      <c r="BA651" s="323"/>
      <c r="BB651" s="323"/>
      <c r="BC651" s="323"/>
      <c r="BD651" s="323"/>
      <c r="BE651" s="323"/>
      <c r="BO651" s="324"/>
      <c r="BP651" s="324"/>
    </row>
    <row r="652" spans="8:68" s="318" customFormat="1" ht="12.75" customHeight="1">
      <c r="H652" s="319"/>
      <c r="I652" s="319"/>
      <c r="J652" s="319"/>
      <c r="P652" s="319"/>
      <c r="Q652" s="34"/>
      <c r="R652" s="320"/>
      <c r="S652" s="321"/>
      <c r="T652" s="322"/>
      <c r="W652" s="323"/>
      <c r="AX652" s="323"/>
      <c r="AY652" s="323"/>
      <c r="AZ652" s="323"/>
      <c r="BA652" s="323"/>
      <c r="BB652" s="323"/>
      <c r="BC652" s="323"/>
      <c r="BD652" s="323"/>
      <c r="BE652" s="323"/>
      <c r="BO652" s="324"/>
      <c r="BP652" s="324"/>
    </row>
    <row r="653" spans="8:68" s="318" customFormat="1" ht="12.75" customHeight="1">
      <c r="H653" s="319"/>
      <c r="I653" s="319"/>
      <c r="J653" s="319"/>
      <c r="P653" s="319"/>
      <c r="Q653" s="34"/>
      <c r="R653" s="320"/>
      <c r="S653" s="321"/>
      <c r="T653" s="322"/>
      <c r="W653" s="323"/>
      <c r="AX653" s="323"/>
      <c r="AY653" s="323"/>
      <c r="AZ653" s="323"/>
      <c r="BA653" s="323"/>
      <c r="BB653" s="323"/>
      <c r="BC653" s="323"/>
      <c r="BD653" s="323"/>
      <c r="BE653" s="323"/>
      <c r="BO653" s="324"/>
      <c r="BP653" s="324"/>
    </row>
    <row r="654" spans="8:68" s="318" customFormat="1" ht="12.75" customHeight="1">
      <c r="H654" s="319"/>
      <c r="I654" s="319"/>
      <c r="J654" s="319"/>
      <c r="P654" s="319"/>
      <c r="Q654" s="34"/>
      <c r="R654" s="320"/>
      <c r="S654" s="321"/>
      <c r="T654" s="322"/>
      <c r="W654" s="323"/>
      <c r="AX654" s="323"/>
      <c r="AY654" s="323"/>
      <c r="AZ654" s="323"/>
      <c r="BA654" s="323"/>
      <c r="BB654" s="323"/>
      <c r="BC654" s="323"/>
      <c r="BD654" s="323"/>
      <c r="BE654" s="323"/>
      <c r="BO654" s="324"/>
      <c r="BP654" s="324"/>
    </row>
    <row r="655" spans="8:68" s="318" customFormat="1" ht="12.75" customHeight="1">
      <c r="H655" s="319"/>
      <c r="I655" s="319"/>
      <c r="J655" s="319"/>
      <c r="P655" s="319"/>
      <c r="Q655" s="34"/>
      <c r="R655" s="320"/>
      <c r="S655" s="321"/>
      <c r="T655" s="322"/>
      <c r="W655" s="323"/>
      <c r="AX655" s="323"/>
      <c r="AY655" s="323"/>
      <c r="AZ655" s="323"/>
      <c r="BA655" s="323"/>
      <c r="BB655" s="323"/>
      <c r="BC655" s="323"/>
      <c r="BD655" s="323"/>
      <c r="BE655" s="323"/>
      <c r="BO655" s="324"/>
      <c r="BP655" s="324"/>
    </row>
    <row r="656" spans="8:68" s="318" customFormat="1" ht="12.75" customHeight="1">
      <c r="H656" s="319"/>
      <c r="I656" s="319"/>
      <c r="J656" s="319"/>
      <c r="P656" s="319"/>
      <c r="Q656" s="34"/>
      <c r="R656" s="320"/>
      <c r="S656" s="321"/>
      <c r="T656" s="322"/>
      <c r="W656" s="323"/>
      <c r="AX656" s="323"/>
      <c r="AY656" s="323"/>
      <c r="AZ656" s="323"/>
      <c r="BA656" s="323"/>
      <c r="BB656" s="323"/>
      <c r="BC656" s="323"/>
      <c r="BD656" s="323"/>
      <c r="BE656" s="323"/>
      <c r="BO656" s="324"/>
      <c r="BP656" s="324"/>
    </row>
    <row r="657" spans="8:68" s="318" customFormat="1" ht="12.75" customHeight="1">
      <c r="H657" s="319"/>
      <c r="I657" s="319"/>
      <c r="J657" s="319"/>
      <c r="P657" s="319"/>
      <c r="Q657" s="34"/>
      <c r="R657" s="320"/>
      <c r="S657" s="321"/>
      <c r="T657" s="322"/>
      <c r="W657" s="323"/>
      <c r="AX657" s="323"/>
      <c r="AY657" s="323"/>
      <c r="AZ657" s="323"/>
      <c r="BA657" s="323"/>
      <c r="BB657" s="323"/>
      <c r="BC657" s="323"/>
      <c r="BD657" s="323"/>
      <c r="BE657" s="323"/>
      <c r="BO657" s="324"/>
      <c r="BP657" s="324"/>
    </row>
    <row r="658" spans="8:68" s="318" customFormat="1" ht="12.75" customHeight="1">
      <c r="H658" s="319"/>
      <c r="I658" s="319"/>
      <c r="J658" s="319"/>
      <c r="P658" s="319"/>
      <c r="Q658" s="34"/>
      <c r="R658" s="320"/>
      <c r="S658" s="321"/>
      <c r="T658" s="322"/>
      <c r="W658" s="323"/>
      <c r="AX658" s="323"/>
      <c r="AY658" s="323"/>
      <c r="AZ658" s="323"/>
      <c r="BA658" s="323"/>
      <c r="BB658" s="323"/>
      <c r="BC658" s="323"/>
      <c r="BD658" s="323"/>
      <c r="BE658" s="323"/>
      <c r="BO658" s="324"/>
      <c r="BP658" s="324"/>
    </row>
    <row r="659" spans="8:68" s="318" customFormat="1" ht="12.75" customHeight="1">
      <c r="H659" s="319"/>
      <c r="I659" s="319"/>
      <c r="J659" s="319"/>
      <c r="P659" s="319"/>
      <c r="Q659" s="34"/>
      <c r="R659" s="320"/>
      <c r="S659" s="321"/>
      <c r="T659" s="322"/>
      <c r="W659" s="323"/>
      <c r="AX659" s="323"/>
      <c r="AY659" s="323"/>
      <c r="AZ659" s="323"/>
      <c r="BA659" s="323"/>
      <c r="BB659" s="323"/>
      <c r="BC659" s="323"/>
      <c r="BD659" s="323"/>
      <c r="BE659" s="323"/>
      <c r="BO659" s="324"/>
      <c r="BP659" s="324"/>
    </row>
    <row r="660" spans="8:68" s="318" customFormat="1" ht="12.75" customHeight="1">
      <c r="H660" s="319"/>
      <c r="I660" s="319"/>
      <c r="J660" s="319"/>
      <c r="P660" s="319"/>
      <c r="Q660" s="34"/>
      <c r="R660" s="320"/>
      <c r="S660" s="321"/>
      <c r="T660" s="322"/>
      <c r="W660" s="323"/>
      <c r="AX660" s="323"/>
      <c r="AY660" s="323"/>
      <c r="AZ660" s="323"/>
      <c r="BA660" s="323"/>
      <c r="BB660" s="323"/>
      <c r="BC660" s="323"/>
      <c r="BD660" s="323"/>
      <c r="BE660" s="323"/>
      <c r="BO660" s="324"/>
      <c r="BP660" s="324"/>
    </row>
    <row r="661" spans="8:68" s="318" customFormat="1" ht="12.75" customHeight="1">
      <c r="H661" s="319"/>
      <c r="I661" s="319"/>
      <c r="J661" s="319"/>
      <c r="P661" s="319"/>
      <c r="Q661" s="34"/>
      <c r="R661" s="320"/>
      <c r="S661" s="321"/>
      <c r="T661" s="322"/>
      <c r="W661" s="323"/>
      <c r="AX661" s="323"/>
      <c r="AY661" s="323"/>
      <c r="AZ661" s="323"/>
      <c r="BA661" s="323"/>
      <c r="BB661" s="323"/>
      <c r="BC661" s="323"/>
      <c r="BD661" s="323"/>
      <c r="BE661" s="323"/>
      <c r="BO661" s="324"/>
      <c r="BP661" s="324"/>
    </row>
    <row r="662" spans="8:68" s="318" customFormat="1" ht="12.75" customHeight="1">
      <c r="H662" s="319"/>
      <c r="I662" s="319"/>
      <c r="J662" s="319"/>
      <c r="P662" s="319"/>
      <c r="Q662" s="34"/>
      <c r="R662" s="320"/>
      <c r="S662" s="321"/>
      <c r="T662" s="322"/>
      <c r="W662" s="323"/>
      <c r="AX662" s="323"/>
      <c r="AY662" s="323"/>
      <c r="AZ662" s="323"/>
      <c r="BA662" s="323"/>
      <c r="BB662" s="323"/>
      <c r="BC662" s="323"/>
      <c r="BD662" s="323"/>
      <c r="BE662" s="323"/>
      <c r="BO662" s="324"/>
      <c r="BP662" s="324"/>
    </row>
    <row r="663" spans="8:68" s="318" customFormat="1" ht="12.75" customHeight="1">
      <c r="H663" s="319"/>
      <c r="I663" s="319"/>
      <c r="J663" s="319"/>
      <c r="P663" s="319"/>
      <c r="Q663" s="34"/>
      <c r="R663" s="320"/>
      <c r="S663" s="321"/>
      <c r="T663" s="322"/>
      <c r="W663" s="323"/>
      <c r="AX663" s="323"/>
      <c r="AY663" s="323"/>
      <c r="AZ663" s="323"/>
      <c r="BA663" s="323"/>
      <c r="BB663" s="323"/>
      <c r="BC663" s="323"/>
      <c r="BD663" s="323"/>
      <c r="BE663" s="323"/>
      <c r="BO663" s="324"/>
      <c r="BP663" s="324"/>
    </row>
    <row r="664" spans="8:68" s="318" customFormat="1" ht="12.75" customHeight="1">
      <c r="H664" s="319"/>
      <c r="I664" s="319"/>
      <c r="J664" s="319"/>
      <c r="P664" s="319"/>
      <c r="Q664" s="34"/>
      <c r="R664" s="320"/>
      <c r="S664" s="321"/>
      <c r="T664" s="322"/>
      <c r="W664" s="323"/>
      <c r="AX664" s="323"/>
      <c r="AY664" s="323"/>
      <c r="AZ664" s="323"/>
      <c r="BA664" s="323"/>
      <c r="BB664" s="323"/>
      <c r="BC664" s="323"/>
      <c r="BD664" s="323"/>
      <c r="BE664" s="323"/>
      <c r="BO664" s="324"/>
      <c r="BP664" s="324"/>
    </row>
    <row r="665" spans="8:68" s="318" customFormat="1" ht="12.75" customHeight="1">
      <c r="H665" s="319"/>
      <c r="I665" s="319"/>
      <c r="J665" s="319"/>
      <c r="P665" s="319"/>
      <c r="Q665" s="34"/>
      <c r="R665" s="320"/>
      <c r="S665" s="321"/>
      <c r="T665" s="322"/>
      <c r="W665" s="323"/>
      <c r="AX665" s="323"/>
      <c r="AY665" s="323"/>
      <c r="AZ665" s="323"/>
      <c r="BA665" s="323"/>
      <c r="BB665" s="323"/>
      <c r="BC665" s="323"/>
      <c r="BD665" s="323"/>
      <c r="BE665" s="323"/>
      <c r="BO665" s="324"/>
      <c r="BP665" s="324"/>
    </row>
    <row r="666" spans="8:68" s="318" customFormat="1" ht="12.75" customHeight="1">
      <c r="H666" s="319"/>
      <c r="I666" s="319"/>
      <c r="J666" s="319"/>
      <c r="P666" s="319"/>
      <c r="Q666" s="34"/>
      <c r="R666" s="320"/>
      <c r="S666" s="321"/>
      <c r="T666" s="322"/>
      <c r="W666" s="323"/>
      <c r="AX666" s="323"/>
      <c r="AY666" s="323"/>
      <c r="AZ666" s="323"/>
      <c r="BA666" s="323"/>
      <c r="BB666" s="323"/>
      <c r="BC666" s="323"/>
      <c r="BD666" s="323"/>
      <c r="BE666" s="323"/>
      <c r="BO666" s="324"/>
      <c r="BP666" s="324"/>
    </row>
    <row r="667" spans="8:68" s="318" customFormat="1" ht="12.75" customHeight="1">
      <c r="H667" s="319"/>
      <c r="I667" s="319"/>
      <c r="J667" s="319"/>
      <c r="P667" s="319"/>
      <c r="Q667" s="34"/>
      <c r="R667" s="320"/>
      <c r="S667" s="321"/>
      <c r="T667" s="322"/>
      <c r="W667" s="323"/>
      <c r="AX667" s="323"/>
      <c r="AY667" s="323"/>
      <c r="AZ667" s="323"/>
      <c r="BA667" s="323"/>
      <c r="BB667" s="323"/>
      <c r="BC667" s="323"/>
      <c r="BD667" s="323"/>
      <c r="BE667" s="323"/>
      <c r="BO667" s="324"/>
      <c r="BP667" s="324"/>
    </row>
    <row r="668" spans="8:68" s="318" customFormat="1" ht="12.75" customHeight="1">
      <c r="H668" s="319"/>
      <c r="I668" s="319"/>
      <c r="J668" s="319"/>
      <c r="P668" s="319"/>
      <c r="Q668" s="34"/>
      <c r="R668" s="320"/>
      <c r="S668" s="321"/>
      <c r="T668" s="322"/>
      <c r="W668" s="323"/>
      <c r="AX668" s="323"/>
      <c r="AY668" s="323"/>
      <c r="AZ668" s="323"/>
      <c r="BA668" s="323"/>
      <c r="BB668" s="323"/>
      <c r="BC668" s="323"/>
      <c r="BD668" s="323"/>
      <c r="BE668" s="323"/>
      <c r="BO668" s="324"/>
      <c r="BP668" s="324"/>
    </row>
    <row r="669" spans="8:68" s="318" customFormat="1" ht="12.75" customHeight="1">
      <c r="H669" s="319"/>
      <c r="I669" s="319"/>
      <c r="J669" s="319"/>
      <c r="P669" s="319"/>
      <c r="Q669" s="34"/>
      <c r="R669" s="320"/>
      <c r="S669" s="321"/>
      <c r="T669" s="322"/>
      <c r="W669" s="323"/>
      <c r="AX669" s="323"/>
      <c r="AY669" s="323"/>
      <c r="AZ669" s="323"/>
      <c r="BA669" s="323"/>
      <c r="BB669" s="323"/>
      <c r="BC669" s="323"/>
      <c r="BD669" s="323"/>
      <c r="BE669" s="323"/>
      <c r="BO669" s="324"/>
      <c r="BP669" s="324"/>
    </row>
    <row r="670" spans="8:68" s="318" customFormat="1" ht="12.75" customHeight="1">
      <c r="H670" s="319"/>
      <c r="I670" s="319"/>
      <c r="J670" s="319"/>
      <c r="P670" s="319"/>
      <c r="Q670" s="34"/>
      <c r="R670" s="320"/>
      <c r="S670" s="321"/>
      <c r="T670" s="322"/>
      <c r="W670" s="323"/>
      <c r="AX670" s="323"/>
      <c r="AY670" s="323"/>
      <c r="AZ670" s="323"/>
      <c r="BA670" s="323"/>
      <c r="BB670" s="323"/>
      <c r="BC670" s="323"/>
      <c r="BD670" s="323"/>
      <c r="BE670" s="323"/>
      <c r="BO670" s="324"/>
      <c r="BP670" s="324"/>
    </row>
    <row r="671" spans="8:68" s="318" customFormat="1" ht="12.75" customHeight="1">
      <c r="H671" s="319"/>
      <c r="I671" s="319"/>
      <c r="J671" s="319"/>
      <c r="P671" s="319"/>
      <c r="Q671" s="34"/>
      <c r="R671" s="320"/>
      <c r="S671" s="321"/>
      <c r="T671" s="322"/>
      <c r="W671" s="323"/>
      <c r="AX671" s="323"/>
      <c r="AY671" s="323"/>
      <c r="AZ671" s="323"/>
      <c r="BA671" s="323"/>
      <c r="BB671" s="323"/>
      <c r="BC671" s="323"/>
      <c r="BD671" s="323"/>
      <c r="BE671" s="323"/>
      <c r="BO671" s="324"/>
      <c r="BP671" s="324"/>
    </row>
    <row r="672" spans="8:68" s="318" customFormat="1" ht="12.75" customHeight="1">
      <c r="H672" s="319"/>
      <c r="I672" s="319"/>
      <c r="J672" s="319"/>
      <c r="P672" s="319"/>
      <c r="Q672" s="34"/>
      <c r="R672" s="320"/>
      <c r="S672" s="321"/>
      <c r="T672" s="322"/>
      <c r="W672" s="323"/>
      <c r="AX672" s="323"/>
      <c r="AY672" s="323"/>
      <c r="AZ672" s="323"/>
      <c r="BA672" s="323"/>
      <c r="BB672" s="323"/>
      <c r="BC672" s="323"/>
      <c r="BD672" s="323"/>
      <c r="BE672" s="323"/>
      <c r="BO672" s="324"/>
      <c r="BP672" s="324"/>
    </row>
    <row r="673" spans="8:68" s="318" customFormat="1" ht="12.75" customHeight="1">
      <c r="H673" s="319"/>
      <c r="I673" s="319"/>
      <c r="J673" s="319"/>
      <c r="P673" s="319"/>
      <c r="Q673" s="34"/>
      <c r="R673" s="320"/>
      <c r="S673" s="321"/>
      <c r="T673" s="322"/>
      <c r="W673" s="323"/>
      <c r="AX673" s="323"/>
      <c r="AY673" s="323"/>
      <c r="AZ673" s="323"/>
      <c r="BA673" s="323"/>
      <c r="BB673" s="323"/>
      <c r="BC673" s="323"/>
      <c r="BD673" s="323"/>
      <c r="BE673" s="323"/>
      <c r="BO673" s="324"/>
      <c r="BP673" s="324"/>
    </row>
    <row r="674" spans="8:68" s="318" customFormat="1" ht="12.75" customHeight="1">
      <c r="H674" s="319"/>
      <c r="I674" s="319"/>
      <c r="J674" s="319"/>
      <c r="P674" s="319"/>
      <c r="Q674" s="34"/>
      <c r="R674" s="320"/>
      <c r="S674" s="321"/>
      <c r="T674" s="322"/>
      <c r="W674" s="323"/>
      <c r="AX674" s="323"/>
      <c r="AY674" s="323"/>
      <c r="AZ674" s="323"/>
      <c r="BA674" s="323"/>
      <c r="BB674" s="323"/>
      <c r="BC674" s="323"/>
      <c r="BD674" s="323"/>
      <c r="BE674" s="323"/>
      <c r="BO674" s="324"/>
      <c r="BP674" s="324"/>
    </row>
    <row r="675" spans="8:68" s="318" customFormat="1" ht="12.75" customHeight="1">
      <c r="H675" s="319"/>
      <c r="I675" s="319"/>
      <c r="J675" s="319"/>
      <c r="P675" s="319"/>
      <c r="Q675" s="34"/>
      <c r="R675" s="320"/>
      <c r="S675" s="321"/>
      <c r="T675" s="322"/>
      <c r="W675" s="323"/>
      <c r="AX675" s="323"/>
      <c r="AY675" s="323"/>
      <c r="AZ675" s="323"/>
      <c r="BA675" s="323"/>
      <c r="BB675" s="323"/>
      <c r="BC675" s="323"/>
      <c r="BD675" s="323"/>
      <c r="BE675" s="323"/>
      <c r="BO675" s="324"/>
      <c r="BP675" s="324"/>
    </row>
    <row r="676" spans="8:68" s="318" customFormat="1" ht="12.75" customHeight="1">
      <c r="H676" s="319"/>
      <c r="I676" s="319"/>
      <c r="J676" s="319"/>
      <c r="P676" s="319"/>
      <c r="Q676" s="34"/>
      <c r="R676" s="320"/>
      <c r="S676" s="321"/>
      <c r="T676" s="322"/>
      <c r="W676" s="323"/>
      <c r="AX676" s="323"/>
      <c r="AY676" s="323"/>
      <c r="AZ676" s="323"/>
      <c r="BA676" s="323"/>
      <c r="BB676" s="323"/>
      <c r="BC676" s="323"/>
      <c r="BD676" s="323"/>
      <c r="BE676" s="323"/>
      <c r="BO676" s="324"/>
      <c r="BP676" s="324"/>
    </row>
    <row r="677" spans="8:68" s="318" customFormat="1" ht="12.75" customHeight="1">
      <c r="H677" s="319"/>
      <c r="I677" s="319"/>
      <c r="J677" s="319"/>
      <c r="P677" s="319"/>
      <c r="Q677" s="34"/>
      <c r="R677" s="320"/>
      <c r="S677" s="321"/>
      <c r="T677" s="322"/>
      <c r="W677" s="323"/>
      <c r="AX677" s="323"/>
      <c r="AY677" s="323"/>
      <c r="AZ677" s="323"/>
      <c r="BA677" s="323"/>
      <c r="BB677" s="323"/>
      <c r="BC677" s="323"/>
      <c r="BD677" s="323"/>
      <c r="BE677" s="323"/>
      <c r="BO677" s="324"/>
      <c r="BP677" s="324"/>
    </row>
    <row r="678" spans="8:68" s="318" customFormat="1" ht="12.75" customHeight="1">
      <c r="H678" s="319"/>
      <c r="I678" s="319"/>
      <c r="J678" s="319"/>
      <c r="P678" s="319"/>
      <c r="Q678" s="34"/>
      <c r="R678" s="320"/>
      <c r="S678" s="321"/>
      <c r="T678" s="322"/>
      <c r="W678" s="323"/>
      <c r="AX678" s="323"/>
      <c r="AY678" s="323"/>
      <c r="AZ678" s="323"/>
      <c r="BA678" s="323"/>
      <c r="BB678" s="323"/>
      <c r="BC678" s="323"/>
      <c r="BD678" s="323"/>
      <c r="BE678" s="323"/>
      <c r="BO678" s="324"/>
      <c r="BP678" s="324"/>
    </row>
    <row r="679" spans="8:68" s="318" customFormat="1" ht="12.75" customHeight="1">
      <c r="H679" s="319"/>
      <c r="I679" s="319"/>
      <c r="J679" s="319"/>
      <c r="P679" s="319"/>
      <c r="Q679" s="34"/>
      <c r="R679" s="320"/>
      <c r="S679" s="321"/>
      <c r="T679" s="322"/>
      <c r="W679" s="323"/>
      <c r="AX679" s="323"/>
      <c r="AY679" s="323"/>
      <c r="AZ679" s="323"/>
      <c r="BA679" s="323"/>
      <c r="BB679" s="323"/>
      <c r="BC679" s="323"/>
      <c r="BD679" s="323"/>
      <c r="BE679" s="323"/>
      <c r="BO679" s="324"/>
      <c r="BP679" s="324"/>
    </row>
    <row r="680" spans="8:68" s="318" customFormat="1" ht="12.75" customHeight="1">
      <c r="H680" s="319"/>
      <c r="I680" s="319"/>
      <c r="J680" s="319"/>
      <c r="P680" s="319"/>
      <c r="Q680" s="34"/>
      <c r="R680" s="320"/>
      <c r="S680" s="321"/>
      <c r="T680" s="322"/>
      <c r="W680" s="323"/>
      <c r="AX680" s="323"/>
      <c r="AY680" s="323"/>
      <c r="AZ680" s="323"/>
      <c r="BA680" s="323"/>
      <c r="BB680" s="323"/>
      <c r="BC680" s="323"/>
      <c r="BD680" s="323"/>
      <c r="BE680" s="323"/>
      <c r="BO680" s="324"/>
      <c r="BP680" s="324"/>
    </row>
    <row r="681" spans="8:68" s="318" customFormat="1" ht="12.75" customHeight="1">
      <c r="H681" s="319"/>
      <c r="I681" s="319"/>
      <c r="J681" s="319"/>
      <c r="P681" s="319"/>
      <c r="Q681" s="34"/>
      <c r="R681" s="320"/>
      <c r="S681" s="321"/>
      <c r="T681" s="322"/>
      <c r="W681" s="323"/>
      <c r="AX681" s="323"/>
      <c r="AY681" s="323"/>
      <c r="AZ681" s="323"/>
      <c r="BA681" s="323"/>
      <c r="BB681" s="323"/>
      <c r="BC681" s="323"/>
      <c r="BD681" s="323"/>
      <c r="BE681" s="323"/>
      <c r="BO681" s="324"/>
      <c r="BP681" s="324"/>
    </row>
    <row r="682" spans="8:68" s="318" customFormat="1" ht="12.75" customHeight="1">
      <c r="H682" s="319"/>
      <c r="I682" s="319"/>
      <c r="J682" s="319"/>
      <c r="P682" s="319"/>
      <c r="Q682" s="34"/>
      <c r="R682" s="320"/>
      <c r="S682" s="321"/>
      <c r="T682" s="322"/>
      <c r="W682" s="323"/>
      <c r="AX682" s="323"/>
      <c r="AY682" s="323"/>
      <c r="AZ682" s="323"/>
      <c r="BA682" s="323"/>
      <c r="BB682" s="323"/>
      <c r="BC682" s="323"/>
      <c r="BD682" s="323"/>
      <c r="BE682" s="323"/>
      <c r="BO682" s="324"/>
      <c r="BP682" s="324"/>
    </row>
    <row r="683" spans="8:68" s="318" customFormat="1" ht="12.75" customHeight="1">
      <c r="H683" s="319"/>
      <c r="I683" s="319"/>
      <c r="J683" s="319"/>
      <c r="P683" s="319"/>
      <c r="Q683" s="34"/>
      <c r="R683" s="320"/>
      <c r="S683" s="321"/>
      <c r="T683" s="322"/>
      <c r="W683" s="323"/>
      <c r="AX683" s="323"/>
      <c r="AY683" s="323"/>
      <c r="AZ683" s="323"/>
      <c r="BA683" s="323"/>
      <c r="BB683" s="323"/>
      <c r="BC683" s="323"/>
      <c r="BD683" s="323"/>
      <c r="BE683" s="323"/>
      <c r="BO683" s="324"/>
      <c r="BP683" s="324"/>
    </row>
    <row r="684" spans="8:68" s="318" customFormat="1" ht="12.75" customHeight="1">
      <c r="H684" s="319"/>
      <c r="I684" s="319"/>
      <c r="J684" s="319"/>
      <c r="P684" s="319"/>
      <c r="Q684" s="34"/>
      <c r="R684" s="320"/>
      <c r="S684" s="321"/>
      <c r="T684" s="322"/>
      <c r="W684" s="323"/>
      <c r="AX684" s="323"/>
      <c r="AY684" s="323"/>
      <c r="AZ684" s="323"/>
      <c r="BA684" s="323"/>
      <c r="BB684" s="323"/>
      <c r="BC684" s="323"/>
      <c r="BD684" s="323"/>
      <c r="BE684" s="323"/>
      <c r="BO684" s="324"/>
      <c r="BP684" s="324"/>
    </row>
    <row r="685" spans="8:68" s="318" customFormat="1" ht="12.75" customHeight="1">
      <c r="H685" s="319"/>
      <c r="I685" s="319"/>
      <c r="J685" s="319"/>
      <c r="P685" s="319"/>
      <c r="Q685" s="34"/>
      <c r="R685" s="320"/>
      <c r="S685" s="321"/>
      <c r="T685" s="322"/>
      <c r="W685" s="323"/>
      <c r="AX685" s="323"/>
      <c r="AY685" s="323"/>
      <c r="AZ685" s="323"/>
      <c r="BA685" s="323"/>
      <c r="BB685" s="323"/>
      <c r="BC685" s="323"/>
      <c r="BD685" s="323"/>
      <c r="BE685" s="323"/>
      <c r="BO685" s="324"/>
      <c r="BP685" s="324"/>
    </row>
    <row r="686" spans="8:68" s="318" customFormat="1" ht="12.75" customHeight="1">
      <c r="H686" s="319"/>
      <c r="I686" s="319"/>
      <c r="J686" s="319"/>
      <c r="P686" s="319"/>
      <c r="Q686" s="34"/>
      <c r="R686" s="320"/>
      <c r="S686" s="321"/>
      <c r="T686" s="322"/>
      <c r="W686" s="323"/>
      <c r="AX686" s="323"/>
      <c r="AY686" s="323"/>
      <c r="AZ686" s="323"/>
      <c r="BA686" s="323"/>
      <c r="BB686" s="323"/>
      <c r="BC686" s="323"/>
      <c r="BD686" s="323"/>
      <c r="BE686" s="323"/>
      <c r="BO686" s="324"/>
      <c r="BP686" s="324"/>
    </row>
    <row r="687" spans="8:68" s="318" customFormat="1" ht="12.75" customHeight="1">
      <c r="H687" s="319"/>
      <c r="I687" s="319"/>
      <c r="J687" s="319"/>
      <c r="P687" s="319"/>
      <c r="Q687" s="34"/>
      <c r="R687" s="320"/>
      <c r="S687" s="321"/>
      <c r="T687" s="322"/>
      <c r="W687" s="323"/>
      <c r="AX687" s="323"/>
      <c r="AY687" s="323"/>
      <c r="AZ687" s="323"/>
      <c r="BA687" s="323"/>
      <c r="BB687" s="323"/>
      <c r="BC687" s="323"/>
      <c r="BD687" s="323"/>
      <c r="BE687" s="323"/>
      <c r="BO687" s="324"/>
      <c r="BP687" s="324"/>
    </row>
    <row r="688" spans="8:68" s="318" customFormat="1" ht="12.75" customHeight="1">
      <c r="H688" s="319"/>
      <c r="I688" s="319"/>
      <c r="J688" s="319"/>
      <c r="P688" s="319"/>
      <c r="Q688" s="34"/>
      <c r="R688" s="320"/>
      <c r="S688" s="321"/>
      <c r="T688" s="322"/>
      <c r="W688" s="323"/>
      <c r="AX688" s="323"/>
      <c r="AY688" s="323"/>
      <c r="AZ688" s="323"/>
      <c r="BA688" s="323"/>
      <c r="BB688" s="323"/>
      <c r="BC688" s="323"/>
      <c r="BD688" s="323"/>
      <c r="BE688" s="323"/>
      <c r="BO688" s="324"/>
      <c r="BP688" s="324"/>
    </row>
    <row r="689" spans="8:68" s="318" customFormat="1" ht="12.75" customHeight="1">
      <c r="H689" s="319"/>
      <c r="I689" s="319"/>
      <c r="J689" s="319"/>
      <c r="P689" s="319"/>
      <c r="Q689" s="34"/>
      <c r="R689" s="320"/>
      <c r="S689" s="321"/>
      <c r="T689" s="322"/>
      <c r="W689" s="323"/>
      <c r="AX689" s="323"/>
      <c r="AY689" s="323"/>
      <c r="AZ689" s="323"/>
      <c r="BA689" s="323"/>
      <c r="BB689" s="323"/>
      <c r="BC689" s="323"/>
      <c r="BD689" s="323"/>
      <c r="BE689" s="323"/>
      <c r="BO689" s="324"/>
      <c r="BP689" s="324"/>
    </row>
    <row r="690" spans="8:68" s="318" customFormat="1" ht="12.75" customHeight="1">
      <c r="H690" s="319"/>
      <c r="I690" s="319"/>
      <c r="J690" s="319"/>
      <c r="P690" s="319"/>
      <c r="Q690" s="34"/>
      <c r="R690" s="320"/>
      <c r="S690" s="321"/>
      <c r="T690" s="322"/>
      <c r="W690" s="323"/>
      <c r="AX690" s="323"/>
      <c r="AY690" s="323"/>
      <c r="AZ690" s="323"/>
      <c r="BA690" s="323"/>
      <c r="BB690" s="323"/>
      <c r="BC690" s="323"/>
      <c r="BD690" s="323"/>
      <c r="BE690" s="323"/>
      <c r="BO690" s="324"/>
      <c r="BP690" s="324"/>
    </row>
    <row r="691" spans="8:68" s="318" customFormat="1" ht="12.75" customHeight="1">
      <c r="H691" s="319"/>
      <c r="I691" s="319"/>
      <c r="J691" s="319"/>
      <c r="P691" s="319"/>
      <c r="Q691" s="34"/>
      <c r="R691" s="320"/>
      <c r="S691" s="321"/>
      <c r="T691" s="322"/>
      <c r="W691" s="323"/>
      <c r="AX691" s="323"/>
      <c r="AY691" s="323"/>
      <c r="AZ691" s="323"/>
      <c r="BA691" s="323"/>
      <c r="BB691" s="323"/>
      <c r="BC691" s="323"/>
      <c r="BD691" s="323"/>
      <c r="BE691" s="323"/>
      <c r="BO691" s="324"/>
      <c r="BP691" s="324"/>
    </row>
    <row r="692" spans="8:68" s="318" customFormat="1" ht="12.75" customHeight="1">
      <c r="H692" s="319"/>
      <c r="I692" s="319"/>
      <c r="J692" s="319"/>
      <c r="P692" s="319"/>
      <c r="Q692" s="34"/>
      <c r="R692" s="320"/>
      <c r="S692" s="321"/>
      <c r="T692" s="322"/>
      <c r="W692" s="323"/>
      <c r="AX692" s="323"/>
      <c r="AY692" s="323"/>
      <c r="AZ692" s="323"/>
      <c r="BA692" s="323"/>
      <c r="BB692" s="323"/>
      <c r="BC692" s="323"/>
      <c r="BD692" s="323"/>
      <c r="BE692" s="323"/>
      <c r="BO692" s="324"/>
      <c r="BP692" s="324"/>
    </row>
    <row r="693" spans="8:68" s="318" customFormat="1" ht="12.75" customHeight="1">
      <c r="H693" s="319"/>
      <c r="I693" s="319"/>
      <c r="J693" s="319"/>
      <c r="P693" s="319"/>
      <c r="Q693" s="34"/>
      <c r="R693" s="320"/>
      <c r="S693" s="321"/>
      <c r="T693" s="322"/>
      <c r="W693" s="323"/>
      <c r="AX693" s="323"/>
      <c r="AY693" s="323"/>
      <c r="AZ693" s="323"/>
      <c r="BA693" s="323"/>
      <c r="BB693" s="323"/>
      <c r="BC693" s="323"/>
      <c r="BD693" s="323"/>
      <c r="BE693" s="323"/>
      <c r="BO693" s="324"/>
      <c r="BP693" s="324"/>
    </row>
    <row r="694" spans="8:68" s="318" customFormat="1" ht="12.75" customHeight="1">
      <c r="H694" s="319"/>
      <c r="I694" s="319"/>
      <c r="J694" s="319"/>
      <c r="P694" s="319"/>
      <c r="Q694" s="34"/>
      <c r="R694" s="320"/>
      <c r="S694" s="321"/>
      <c r="T694" s="322"/>
      <c r="W694" s="323"/>
      <c r="AX694" s="323"/>
      <c r="AY694" s="323"/>
      <c r="AZ694" s="323"/>
      <c r="BA694" s="323"/>
      <c r="BB694" s="323"/>
      <c r="BC694" s="323"/>
      <c r="BD694" s="323"/>
      <c r="BE694" s="323"/>
      <c r="BO694" s="324"/>
      <c r="BP694" s="324"/>
    </row>
    <row r="695" spans="8:68" s="318" customFormat="1" ht="12.75" customHeight="1">
      <c r="H695" s="319"/>
      <c r="I695" s="319"/>
      <c r="J695" s="319"/>
      <c r="P695" s="319"/>
      <c r="Q695" s="34"/>
      <c r="R695" s="320"/>
      <c r="S695" s="321"/>
      <c r="T695" s="322"/>
      <c r="W695" s="323"/>
      <c r="AX695" s="323"/>
      <c r="AY695" s="323"/>
      <c r="AZ695" s="323"/>
      <c r="BA695" s="323"/>
      <c r="BB695" s="323"/>
      <c r="BC695" s="323"/>
      <c r="BD695" s="323"/>
      <c r="BE695" s="323"/>
      <c r="BO695" s="324"/>
      <c r="BP695" s="324"/>
    </row>
    <row r="696" spans="8:68" s="318" customFormat="1" ht="12.75" customHeight="1">
      <c r="H696" s="319"/>
      <c r="I696" s="319"/>
      <c r="J696" s="319"/>
      <c r="P696" s="319"/>
      <c r="Q696" s="34"/>
      <c r="R696" s="320"/>
      <c r="S696" s="321"/>
      <c r="T696" s="322"/>
      <c r="W696" s="323"/>
      <c r="AX696" s="323"/>
      <c r="AY696" s="323"/>
      <c r="AZ696" s="323"/>
      <c r="BA696" s="323"/>
      <c r="BB696" s="323"/>
      <c r="BC696" s="323"/>
      <c r="BD696" s="323"/>
      <c r="BE696" s="323"/>
      <c r="BO696" s="324"/>
      <c r="BP696" s="324"/>
    </row>
    <row r="697" spans="8:68" s="318" customFormat="1" ht="12.75" customHeight="1">
      <c r="H697" s="319"/>
      <c r="I697" s="319"/>
      <c r="J697" s="319"/>
      <c r="P697" s="319"/>
      <c r="Q697" s="34"/>
      <c r="R697" s="320"/>
      <c r="S697" s="321"/>
      <c r="T697" s="322"/>
      <c r="W697" s="323"/>
      <c r="AX697" s="323"/>
      <c r="AY697" s="323"/>
      <c r="AZ697" s="323"/>
      <c r="BA697" s="323"/>
      <c r="BB697" s="323"/>
      <c r="BC697" s="323"/>
      <c r="BD697" s="323"/>
      <c r="BE697" s="323"/>
      <c r="BO697" s="324"/>
      <c r="BP697" s="324"/>
    </row>
    <row r="698" spans="8:68" s="318" customFormat="1" ht="12.75" customHeight="1">
      <c r="H698" s="319"/>
      <c r="I698" s="319"/>
      <c r="J698" s="319"/>
      <c r="P698" s="319"/>
      <c r="Q698" s="34"/>
      <c r="R698" s="320"/>
      <c r="S698" s="321"/>
      <c r="T698" s="322"/>
      <c r="W698" s="323"/>
      <c r="AX698" s="323"/>
      <c r="AY698" s="323"/>
      <c r="AZ698" s="323"/>
      <c r="BA698" s="323"/>
      <c r="BB698" s="323"/>
      <c r="BC698" s="323"/>
      <c r="BD698" s="323"/>
      <c r="BE698" s="323"/>
      <c r="BO698" s="324"/>
      <c r="BP698" s="324"/>
    </row>
    <row r="699" spans="8:68" s="318" customFormat="1" ht="12.75" customHeight="1">
      <c r="H699" s="319"/>
      <c r="I699" s="319"/>
      <c r="J699" s="319"/>
      <c r="P699" s="319"/>
      <c r="Q699" s="34"/>
      <c r="R699" s="320"/>
      <c r="S699" s="321"/>
      <c r="T699" s="322"/>
      <c r="W699" s="323"/>
      <c r="AX699" s="323"/>
      <c r="AY699" s="323"/>
      <c r="AZ699" s="323"/>
      <c r="BA699" s="323"/>
      <c r="BB699" s="323"/>
      <c r="BC699" s="323"/>
      <c r="BD699" s="323"/>
      <c r="BE699" s="323"/>
      <c r="BO699" s="324"/>
      <c r="BP699" s="324"/>
    </row>
    <row r="700" spans="8:68" s="318" customFormat="1" ht="12.75" customHeight="1">
      <c r="H700" s="319"/>
      <c r="I700" s="319"/>
      <c r="J700" s="319"/>
      <c r="P700" s="319"/>
      <c r="Q700" s="34"/>
      <c r="R700" s="320"/>
      <c r="S700" s="321"/>
      <c r="T700" s="322"/>
      <c r="W700" s="323"/>
      <c r="AX700" s="323"/>
      <c r="AY700" s="323"/>
      <c r="AZ700" s="323"/>
      <c r="BA700" s="323"/>
      <c r="BB700" s="323"/>
      <c r="BC700" s="323"/>
      <c r="BD700" s="323"/>
      <c r="BE700" s="323"/>
      <c r="BO700" s="324"/>
      <c r="BP700" s="324"/>
    </row>
    <row r="701" spans="8:68" s="318" customFormat="1" ht="12.75" customHeight="1">
      <c r="H701" s="319"/>
      <c r="I701" s="319"/>
      <c r="J701" s="319"/>
      <c r="P701" s="319"/>
      <c r="Q701" s="34"/>
      <c r="R701" s="320"/>
      <c r="S701" s="321"/>
      <c r="T701" s="322"/>
      <c r="W701" s="323"/>
      <c r="AX701" s="323"/>
      <c r="AY701" s="323"/>
      <c r="AZ701" s="323"/>
      <c r="BA701" s="323"/>
      <c r="BB701" s="323"/>
      <c r="BC701" s="323"/>
      <c r="BD701" s="323"/>
      <c r="BE701" s="323"/>
      <c r="BO701" s="324"/>
      <c r="BP701" s="324"/>
    </row>
    <row r="702" spans="8:68" s="318" customFormat="1" ht="12.75" customHeight="1">
      <c r="H702" s="319"/>
      <c r="I702" s="319"/>
      <c r="J702" s="319"/>
      <c r="P702" s="319"/>
      <c r="Q702" s="34"/>
      <c r="R702" s="320"/>
      <c r="S702" s="321"/>
      <c r="T702" s="322"/>
      <c r="W702" s="323"/>
      <c r="AX702" s="323"/>
      <c r="AY702" s="323"/>
      <c r="AZ702" s="323"/>
      <c r="BA702" s="323"/>
      <c r="BB702" s="323"/>
      <c r="BC702" s="323"/>
      <c r="BD702" s="323"/>
      <c r="BE702" s="323"/>
      <c r="BO702" s="324"/>
      <c r="BP702" s="324"/>
    </row>
    <row r="703" spans="8:68" s="318" customFormat="1" ht="12.75" customHeight="1">
      <c r="H703" s="319"/>
      <c r="I703" s="319"/>
      <c r="J703" s="319"/>
      <c r="P703" s="319"/>
      <c r="Q703" s="34"/>
      <c r="R703" s="320"/>
      <c r="S703" s="321"/>
      <c r="T703" s="322"/>
      <c r="W703" s="323"/>
      <c r="AX703" s="323"/>
      <c r="AY703" s="323"/>
      <c r="AZ703" s="323"/>
      <c r="BA703" s="323"/>
      <c r="BB703" s="323"/>
      <c r="BC703" s="323"/>
      <c r="BD703" s="323"/>
      <c r="BE703" s="323"/>
      <c r="BO703" s="324"/>
      <c r="BP703" s="324"/>
    </row>
    <row r="704" spans="8:68" s="318" customFormat="1" ht="12.75" customHeight="1">
      <c r="H704" s="319"/>
      <c r="I704" s="319"/>
      <c r="J704" s="319"/>
      <c r="P704" s="319"/>
      <c r="Q704" s="34"/>
      <c r="R704" s="320"/>
      <c r="S704" s="321"/>
      <c r="T704" s="322"/>
      <c r="W704" s="323"/>
      <c r="AX704" s="323"/>
      <c r="AY704" s="323"/>
      <c r="AZ704" s="323"/>
      <c r="BA704" s="323"/>
      <c r="BB704" s="323"/>
      <c r="BC704" s="323"/>
      <c r="BD704" s="323"/>
      <c r="BE704" s="323"/>
      <c r="BO704" s="324"/>
      <c r="BP704" s="324"/>
    </row>
    <row r="705" spans="8:68" s="318" customFormat="1" ht="12.75" customHeight="1">
      <c r="H705" s="319"/>
      <c r="I705" s="319"/>
      <c r="J705" s="319"/>
      <c r="P705" s="319"/>
      <c r="Q705" s="34"/>
      <c r="R705" s="320"/>
      <c r="S705" s="321"/>
      <c r="T705" s="322"/>
      <c r="W705" s="323"/>
      <c r="AX705" s="323"/>
      <c r="AY705" s="323"/>
      <c r="AZ705" s="323"/>
      <c r="BA705" s="323"/>
      <c r="BB705" s="323"/>
      <c r="BC705" s="323"/>
      <c r="BD705" s="323"/>
      <c r="BE705" s="323"/>
      <c r="BO705" s="324"/>
      <c r="BP705" s="324"/>
    </row>
    <row r="706" spans="8:68" s="318" customFormat="1" ht="12.75" customHeight="1">
      <c r="H706" s="319"/>
      <c r="I706" s="319"/>
      <c r="J706" s="319"/>
      <c r="P706" s="319"/>
      <c r="Q706" s="34"/>
      <c r="R706" s="320"/>
      <c r="S706" s="321"/>
      <c r="T706" s="322"/>
      <c r="W706" s="323"/>
      <c r="AX706" s="323"/>
      <c r="AY706" s="323"/>
      <c r="AZ706" s="323"/>
      <c r="BA706" s="323"/>
      <c r="BB706" s="323"/>
      <c r="BC706" s="323"/>
      <c r="BD706" s="323"/>
      <c r="BE706" s="323"/>
      <c r="BO706" s="324"/>
      <c r="BP706" s="324"/>
    </row>
    <row r="707" spans="8:68" s="318" customFormat="1" ht="12.75" customHeight="1">
      <c r="H707" s="319"/>
      <c r="I707" s="319"/>
      <c r="J707" s="319"/>
      <c r="P707" s="319"/>
      <c r="Q707" s="34"/>
      <c r="R707" s="320"/>
      <c r="S707" s="321"/>
      <c r="T707" s="322"/>
      <c r="W707" s="323"/>
      <c r="AX707" s="323"/>
      <c r="AY707" s="323"/>
      <c r="AZ707" s="323"/>
      <c r="BA707" s="323"/>
      <c r="BB707" s="323"/>
      <c r="BC707" s="323"/>
      <c r="BD707" s="323"/>
      <c r="BE707" s="323"/>
      <c r="BO707" s="324"/>
      <c r="BP707" s="324"/>
    </row>
    <row r="708" spans="8:68" s="318" customFormat="1" ht="12.75" customHeight="1">
      <c r="H708" s="319"/>
      <c r="I708" s="319"/>
      <c r="J708" s="319"/>
      <c r="P708" s="319"/>
      <c r="Q708" s="34"/>
      <c r="R708" s="320"/>
      <c r="S708" s="321"/>
      <c r="T708" s="322"/>
      <c r="W708" s="323"/>
      <c r="AX708" s="323"/>
      <c r="AY708" s="323"/>
      <c r="AZ708" s="323"/>
      <c r="BA708" s="323"/>
      <c r="BB708" s="323"/>
      <c r="BC708" s="323"/>
      <c r="BD708" s="323"/>
      <c r="BE708" s="323"/>
      <c r="BO708" s="324"/>
      <c r="BP708" s="324"/>
    </row>
    <row r="709" spans="8:68" s="318" customFormat="1" ht="12.75" customHeight="1">
      <c r="H709" s="319"/>
      <c r="I709" s="319"/>
      <c r="J709" s="319"/>
      <c r="P709" s="319"/>
      <c r="Q709" s="34"/>
      <c r="R709" s="320"/>
      <c r="S709" s="321"/>
      <c r="T709" s="322"/>
      <c r="W709" s="323"/>
      <c r="AX709" s="323"/>
      <c r="AY709" s="323"/>
      <c r="AZ709" s="323"/>
      <c r="BA709" s="323"/>
      <c r="BB709" s="323"/>
      <c r="BC709" s="323"/>
      <c r="BD709" s="323"/>
      <c r="BE709" s="323"/>
      <c r="BO709" s="324"/>
      <c r="BP709" s="324"/>
    </row>
    <row r="710" spans="8:68" s="318" customFormat="1" ht="12.75" customHeight="1">
      <c r="H710" s="319"/>
      <c r="I710" s="319"/>
      <c r="J710" s="319"/>
      <c r="P710" s="319"/>
      <c r="Q710" s="34"/>
      <c r="R710" s="320"/>
      <c r="S710" s="321"/>
      <c r="T710" s="322"/>
      <c r="W710" s="323"/>
      <c r="AX710" s="323"/>
      <c r="AY710" s="323"/>
      <c r="AZ710" s="323"/>
      <c r="BA710" s="323"/>
      <c r="BB710" s="323"/>
      <c r="BC710" s="323"/>
      <c r="BD710" s="323"/>
      <c r="BE710" s="323"/>
      <c r="BO710" s="324"/>
      <c r="BP710" s="324"/>
    </row>
    <row r="711" spans="8:68" s="318" customFormat="1" ht="12.75" customHeight="1">
      <c r="H711" s="319"/>
      <c r="I711" s="319"/>
      <c r="J711" s="319"/>
      <c r="P711" s="319"/>
      <c r="Q711" s="34"/>
      <c r="R711" s="320"/>
      <c r="S711" s="321"/>
      <c r="T711" s="322"/>
      <c r="W711" s="323"/>
      <c r="AX711" s="323"/>
      <c r="AY711" s="323"/>
      <c r="AZ711" s="323"/>
      <c r="BA711" s="323"/>
      <c r="BB711" s="323"/>
      <c r="BC711" s="323"/>
      <c r="BD711" s="323"/>
      <c r="BE711" s="323"/>
      <c r="BO711" s="324"/>
      <c r="BP711" s="324"/>
    </row>
    <row r="712" spans="8:68" s="318" customFormat="1" ht="12.75" customHeight="1">
      <c r="H712" s="319"/>
      <c r="I712" s="319"/>
      <c r="J712" s="319"/>
      <c r="P712" s="319"/>
      <c r="Q712" s="34"/>
      <c r="R712" s="320"/>
      <c r="S712" s="321"/>
      <c r="T712" s="322"/>
      <c r="W712" s="323"/>
      <c r="AX712" s="323"/>
      <c r="AY712" s="323"/>
      <c r="AZ712" s="323"/>
      <c r="BA712" s="323"/>
      <c r="BB712" s="323"/>
      <c r="BC712" s="323"/>
      <c r="BD712" s="323"/>
      <c r="BE712" s="323"/>
      <c r="BO712" s="324"/>
      <c r="BP712" s="324"/>
    </row>
    <row r="713" spans="8:68" s="318" customFormat="1" ht="12.75" customHeight="1">
      <c r="H713" s="319"/>
      <c r="I713" s="319"/>
      <c r="J713" s="319"/>
      <c r="P713" s="319"/>
      <c r="Q713" s="34"/>
      <c r="R713" s="320"/>
      <c r="S713" s="321"/>
      <c r="T713" s="322"/>
      <c r="W713" s="323"/>
      <c r="AX713" s="323"/>
      <c r="AY713" s="323"/>
      <c r="AZ713" s="323"/>
      <c r="BA713" s="323"/>
      <c r="BB713" s="323"/>
      <c r="BC713" s="323"/>
      <c r="BD713" s="323"/>
      <c r="BE713" s="323"/>
      <c r="BO713" s="324"/>
      <c r="BP713" s="324"/>
    </row>
    <row r="714" spans="8:68" s="318" customFormat="1" ht="12.75" customHeight="1">
      <c r="H714" s="319"/>
      <c r="I714" s="319"/>
      <c r="J714" s="319"/>
      <c r="P714" s="319"/>
      <c r="Q714" s="34"/>
      <c r="R714" s="320"/>
      <c r="S714" s="321"/>
      <c r="T714" s="322"/>
      <c r="W714" s="323"/>
      <c r="AX714" s="323"/>
      <c r="AY714" s="323"/>
      <c r="AZ714" s="323"/>
      <c r="BA714" s="323"/>
      <c r="BB714" s="323"/>
      <c r="BC714" s="323"/>
      <c r="BD714" s="323"/>
      <c r="BE714" s="323"/>
      <c r="BO714" s="324"/>
      <c r="BP714" s="324"/>
    </row>
    <row r="715" spans="8:68" s="318" customFormat="1" ht="12.75" customHeight="1">
      <c r="H715" s="319"/>
      <c r="I715" s="319"/>
      <c r="J715" s="319"/>
      <c r="P715" s="319"/>
      <c r="Q715" s="34"/>
      <c r="R715" s="320"/>
      <c r="S715" s="321"/>
      <c r="T715" s="322"/>
      <c r="W715" s="323"/>
      <c r="AX715" s="323"/>
      <c r="AY715" s="323"/>
      <c r="AZ715" s="323"/>
      <c r="BA715" s="323"/>
      <c r="BB715" s="323"/>
      <c r="BC715" s="323"/>
      <c r="BD715" s="323"/>
      <c r="BE715" s="323"/>
      <c r="BO715" s="324"/>
      <c r="BP715" s="324"/>
    </row>
    <row r="716" spans="8:68" s="318" customFormat="1" ht="12.75" customHeight="1">
      <c r="H716" s="319"/>
      <c r="I716" s="319"/>
      <c r="J716" s="319"/>
      <c r="P716" s="319"/>
      <c r="Q716" s="34"/>
      <c r="R716" s="320"/>
      <c r="S716" s="321"/>
      <c r="T716" s="322"/>
      <c r="W716" s="323"/>
      <c r="AX716" s="323"/>
      <c r="AY716" s="323"/>
      <c r="AZ716" s="323"/>
      <c r="BA716" s="323"/>
      <c r="BB716" s="323"/>
      <c r="BC716" s="323"/>
      <c r="BD716" s="323"/>
      <c r="BE716" s="323"/>
      <c r="BO716" s="324"/>
      <c r="BP716" s="324"/>
    </row>
    <row r="717" spans="8:68" s="318" customFormat="1" ht="12.75" customHeight="1">
      <c r="H717" s="319"/>
      <c r="I717" s="319"/>
      <c r="J717" s="319"/>
      <c r="P717" s="319"/>
      <c r="Q717" s="34"/>
      <c r="R717" s="320"/>
      <c r="S717" s="321"/>
      <c r="T717" s="322"/>
      <c r="W717" s="323"/>
      <c r="AX717" s="323"/>
      <c r="AY717" s="323"/>
      <c r="AZ717" s="323"/>
      <c r="BA717" s="323"/>
      <c r="BB717" s="323"/>
      <c r="BC717" s="323"/>
      <c r="BD717" s="323"/>
      <c r="BE717" s="323"/>
      <c r="BO717" s="324"/>
      <c r="BP717" s="324"/>
    </row>
    <row r="718" spans="8:68" s="318" customFormat="1" ht="12.75" customHeight="1">
      <c r="H718" s="319"/>
      <c r="I718" s="319"/>
      <c r="J718" s="319"/>
      <c r="P718" s="319"/>
      <c r="Q718" s="34"/>
      <c r="R718" s="320"/>
      <c r="S718" s="321"/>
      <c r="T718" s="322"/>
      <c r="W718" s="323"/>
      <c r="AX718" s="323"/>
      <c r="AY718" s="323"/>
      <c r="AZ718" s="323"/>
      <c r="BA718" s="323"/>
      <c r="BB718" s="323"/>
      <c r="BC718" s="323"/>
      <c r="BD718" s="323"/>
      <c r="BE718" s="323"/>
      <c r="BO718" s="324"/>
      <c r="BP718" s="324"/>
    </row>
    <row r="719" spans="8:68" s="318" customFormat="1" ht="12.75" customHeight="1">
      <c r="H719" s="319"/>
      <c r="I719" s="319"/>
      <c r="J719" s="319"/>
      <c r="P719" s="319"/>
      <c r="Q719" s="34"/>
      <c r="R719" s="320"/>
      <c r="S719" s="321"/>
      <c r="T719" s="322"/>
      <c r="W719" s="323"/>
      <c r="AX719" s="323"/>
      <c r="AY719" s="323"/>
      <c r="AZ719" s="323"/>
      <c r="BA719" s="323"/>
      <c r="BB719" s="323"/>
      <c r="BC719" s="323"/>
      <c r="BD719" s="323"/>
      <c r="BE719" s="323"/>
      <c r="BO719" s="324"/>
      <c r="BP719" s="324"/>
    </row>
    <row r="720" spans="8:68" s="318" customFormat="1" ht="12.75" customHeight="1">
      <c r="H720" s="319"/>
      <c r="I720" s="319"/>
      <c r="J720" s="319"/>
      <c r="P720" s="319"/>
      <c r="Q720" s="34"/>
      <c r="R720" s="320"/>
      <c r="S720" s="321"/>
      <c r="T720" s="322"/>
      <c r="W720" s="323"/>
      <c r="AX720" s="323"/>
      <c r="AY720" s="323"/>
      <c r="AZ720" s="323"/>
      <c r="BA720" s="323"/>
      <c r="BB720" s="323"/>
      <c r="BC720" s="323"/>
      <c r="BD720" s="323"/>
      <c r="BE720" s="323"/>
      <c r="BO720" s="324"/>
      <c r="BP720" s="324"/>
    </row>
    <row r="721" spans="8:68" s="318" customFormat="1" ht="12.75" customHeight="1">
      <c r="H721" s="319"/>
      <c r="I721" s="319"/>
      <c r="J721" s="319"/>
      <c r="P721" s="319"/>
      <c r="Q721" s="34"/>
      <c r="R721" s="320"/>
      <c r="S721" s="321"/>
      <c r="T721" s="322"/>
      <c r="W721" s="323"/>
      <c r="AX721" s="323"/>
      <c r="AY721" s="323"/>
      <c r="AZ721" s="323"/>
      <c r="BA721" s="323"/>
      <c r="BB721" s="323"/>
      <c r="BC721" s="323"/>
      <c r="BD721" s="323"/>
      <c r="BE721" s="323"/>
      <c r="BO721" s="324"/>
      <c r="BP721" s="324"/>
    </row>
    <row r="722" spans="8:68" s="318" customFormat="1" ht="12.75" customHeight="1">
      <c r="H722" s="319"/>
      <c r="I722" s="319"/>
      <c r="J722" s="319"/>
      <c r="P722" s="319"/>
      <c r="Q722" s="34"/>
      <c r="R722" s="320"/>
      <c r="S722" s="321"/>
      <c r="T722" s="322"/>
      <c r="W722" s="323"/>
      <c r="AX722" s="323"/>
      <c r="AY722" s="323"/>
      <c r="AZ722" s="323"/>
      <c r="BA722" s="323"/>
      <c r="BB722" s="323"/>
      <c r="BC722" s="323"/>
      <c r="BD722" s="323"/>
      <c r="BE722" s="323"/>
      <c r="BO722" s="324"/>
      <c r="BP722" s="324"/>
    </row>
    <row r="723" spans="8:68" s="318" customFormat="1" ht="12.75" customHeight="1">
      <c r="H723" s="319"/>
      <c r="I723" s="319"/>
      <c r="J723" s="319"/>
      <c r="P723" s="319"/>
      <c r="Q723" s="34"/>
      <c r="R723" s="320"/>
      <c r="S723" s="321"/>
      <c r="T723" s="322"/>
      <c r="W723" s="323"/>
      <c r="AX723" s="323"/>
      <c r="AY723" s="323"/>
      <c r="AZ723" s="323"/>
      <c r="BA723" s="323"/>
      <c r="BB723" s="323"/>
      <c r="BC723" s="323"/>
      <c r="BD723" s="323"/>
      <c r="BE723" s="323"/>
      <c r="BO723" s="324"/>
      <c r="BP723" s="324"/>
    </row>
    <row r="724" spans="8:68" s="318" customFormat="1" ht="12.75" customHeight="1">
      <c r="H724" s="319"/>
      <c r="I724" s="319"/>
      <c r="J724" s="319"/>
      <c r="P724" s="319"/>
      <c r="Q724" s="34"/>
      <c r="R724" s="320"/>
      <c r="S724" s="321"/>
      <c r="T724" s="322"/>
      <c r="W724" s="323"/>
      <c r="AX724" s="323"/>
      <c r="AY724" s="323"/>
      <c r="AZ724" s="323"/>
      <c r="BA724" s="323"/>
      <c r="BB724" s="323"/>
      <c r="BC724" s="323"/>
      <c r="BD724" s="323"/>
      <c r="BE724" s="323"/>
      <c r="BO724" s="324"/>
      <c r="BP724" s="324"/>
    </row>
    <row r="725" spans="8:68" s="318" customFormat="1" ht="12.75" customHeight="1">
      <c r="H725" s="319"/>
      <c r="I725" s="319"/>
      <c r="J725" s="319"/>
      <c r="P725" s="319"/>
      <c r="Q725" s="34"/>
      <c r="R725" s="320"/>
      <c r="S725" s="321"/>
      <c r="T725" s="322"/>
      <c r="W725" s="323"/>
      <c r="AX725" s="323"/>
      <c r="AY725" s="323"/>
      <c r="AZ725" s="323"/>
      <c r="BA725" s="323"/>
      <c r="BB725" s="323"/>
      <c r="BC725" s="323"/>
      <c r="BD725" s="323"/>
      <c r="BE725" s="323"/>
      <c r="BO725" s="324"/>
      <c r="BP725" s="324"/>
    </row>
    <row r="726" spans="8:68" s="318" customFormat="1" ht="12.75" customHeight="1">
      <c r="H726" s="319"/>
      <c r="I726" s="319"/>
      <c r="J726" s="319"/>
      <c r="P726" s="319"/>
      <c r="Q726" s="34"/>
      <c r="R726" s="320"/>
      <c r="S726" s="321"/>
      <c r="T726" s="322"/>
      <c r="W726" s="323"/>
      <c r="AX726" s="323"/>
      <c r="AY726" s="323"/>
      <c r="AZ726" s="323"/>
      <c r="BA726" s="323"/>
      <c r="BB726" s="323"/>
      <c r="BC726" s="323"/>
      <c r="BD726" s="323"/>
      <c r="BE726" s="323"/>
      <c r="BO726" s="324"/>
      <c r="BP726" s="324"/>
    </row>
    <row r="727" spans="8:68" s="318" customFormat="1" ht="12.75" customHeight="1">
      <c r="H727" s="319"/>
      <c r="I727" s="319"/>
      <c r="J727" s="319"/>
      <c r="P727" s="319"/>
      <c r="Q727" s="34"/>
      <c r="R727" s="320"/>
      <c r="S727" s="321"/>
      <c r="T727" s="322"/>
      <c r="W727" s="323"/>
      <c r="AX727" s="323"/>
      <c r="AY727" s="323"/>
      <c r="AZ727" s="323"/>
      <c r="BA727" s="323"/>
      <c r="BB727" s="323"/>
      <c r="BC727" s="323"/>
      <c r="BD727" s="323"/>
      <c r="BE727" s="323"/>
      <c r="BO727" s="324"/>
      <c r="BP727" s="324"/>
    </row>
    <row r="728" spans="8:68" s="318" customFormat="1" ht="12.75" customHeight="1">
      <c r="H728" s="319"/>
      <c r="I728" s="319"/>
      <c r="J728" s="319"/>
      <c r="P728" s="319"/>
      <c r="Q728" s="34"/>
      <c r="R728" s="320"/>
      <c r="S728" s="321"/>
      <c r="T728" s="322"/>
      <c r="W728" s="323"/>
      <c r="AX728" s="323"/>
      <c r="AY728" s="323"/>
      <c r="AZ728" s="323"/>
      <c r="BA728" s="323"/>
      <c r="BB728" s="323"/>
      <c r="BC728" s="323"/>
      <c r="BD728" s="323"/>
      <c r="BE728" s="323"/>
      <c r="BO728" s="324"/>
      <c r="BP728" s="324"/>
    </row>
    <row r="729" spans="8:68" s="318" customFormat="1" ht="12.75" customHeight="1">
      <c r="H729" s="319"/>
      <c r="I729" s="319"/>
      <c r="J729" s="319"/>
      <c r="P729" s="319"/>
      <c r="Q729" s="34"/>
      <c r="R729" s="320"/>
      <c r="S729" s="321"/>
      <c r="T729" s="322"/>
      <c r="W729" s="323"/>
      <c r="AX729" s="323"/>
      <c r="AY729" s="323"/>
      <c r="AZ729" s="323"/>
      <c r="BA729" s="323"/>
      <c r="BB729" s="323"/>
      <c r="BC729" s="323"/>
      <c r="BD729" s="323"/>
      <c r="BE729" s="323"/>
      <c r="BO729" s="324"/>
      <c r="BP729" s="324"/>
    </row>
    <row r="730" spans="8:68" s="318" customFormat="1" ht="12.75" customHeight="1">
      <c r="H730" s="319"/>
      <c r="I730" s="319"/>
      <c r="J730" s="319"/>
      <c r="P730" s="319"/>
      <c r="Q730" s="34"/>
      <c r="R730" s="320"/>
      <c r="S730" s="321"/>
      <c r="T730" s="322"/>
      <c r="W730" s="323"/>
      <c r="AX730" s="323"/>
      <c r="AY730" s="323"/>
      <c r="AZ730" s="323"/>
      <c r="BA730" s="323"/>
      <c r="BB730" s="323"/>
      <c r="BC730" s="323"/>
      <c r="BD730" s="323"/>
      <c r="BE730" s="323"/>
      <c r="BO730" s="324"/>
      <c r="BP730" s="324"/>
    </row>
    <row r="731" spans="8:68" s="318" customFormat="1" ht="12.75" customHeight="1">
      <c r="H731" s="319"/>
      <c r="I731" s="319"/>
      <c r="J731" s="319"/>
      <c r="P731" s="319"/>
      <c r="Q731" s="34"/>
      <c r="R731" s="320"/>
      <c r="S731" s="321"/>
      <c r="T731" s="322"/>
      <c r="W731" s="323"/>
      <c r="AX731" s="323"/>
      <c r="AY731" s="323"/>
      <c r="AZ731" s="323"/>
      <c r="BA731" s="323"/>
      <c r="BB731" s="323"/>
      <c r="BC731" s="323"/>
      <c r="BD731" s="323"/>
      <c r="BE731" s="323"/>
      <c r="BO731" s="324"/>
      <c r="BP731" s="324"/>
    </row>
    <row r="732" spans="8:68" s="318" customFormat="1" ht="12.75" customHeight="1">
      <c r="H732" s="319"/>
      <c r="I732" s="319"/>
      <c r="J732" s="319"/>
      <c r="P732" s="319"/>
      <c r="Q732" s="34"/>
      <c r="R732" s="320"/>
      <c r="S732" s="321"/>
      <c r="T732" s="322"/>
      <c r="W732" s="323"/>
      <c r="AX732" s="323"/>
      <c r="AY732" s="323"/>
      <c r="AZ732" s="323"/>
      <c r="BA732" s="323"/>
      <c r="BB732" s="323"/>
      <c r="BC732" s="323"/>
      <c r="BD732" s="323"/>
      <c r="BE732" s="323"/>
      <c r="BO732" s="324"/>
      <c r="BP732" s="324"/>
    </row>
    <row r="733" spans="8:68" s="318" customFormat="1" ht="12.75" customHeight="1">
      <c r="H733" s="319"/>
      <c r="I733" s="319"/>
      <c r="J733" s="319"/>
      <c r="P733" s="319"/>
      <c r="Q733" s="34"/>
      <c r="R733" s="320"/>
      <c r="S733" s="321"/>
      <c r="T733" s="322"/>
      <c r="W733" s="323"/>
      <c r="AX733" s="323"/>
      <c r="AY733" s="323"/>
      <c r="AZ733" s="323"/>
      <c r="BA733" s="323"/>
      <c r="BB733" s="323"/>
      <c r="BC733" s="323"/>
      <c r="BD733" s="323"/>
      <c r="BE733" s="323"/>
      <c r="BO733" s="324"/>
      <c r="BP733" s="324"/>
    </row>
    <row r="734" spans="8:68" s="318" customFormat="1" ht="12.75" customHeight="1">
      <c r="H734" s="319"/>
      <c r="I734" s="319"/>
      <c r="J734" s="319"/>
      <c r="P734" s="319"/>
      <c r="Q734" s="34"/>
      <c r="R734" s="320"/>
      <c r="S734" s="321"/>
      <c r="T734" s="322"/>
      <c r="W734" s="323"/>
      <c r="AX734" s="323"/>
      <c r="AY734" s="323"/>
      <c r="AZ734" s="323"/>
      <c r="BA734" s="323"/>
      <c r="BB734" s="323"/>
      <c r="BC734" s="323"/>
      <c r="BD734" s="323"/>
      <c r="BE734" s="323"/>
      <c r="BO734" s="324"/>
      <c r="BP734" s="324"/>
    </row>
    <row r="735" spans="8:68" s="318" customFormat="1" ht="12.75" customHeight="1">
      <c r="H735" s="319"/>
      <c r="I735" s="319"/>
      <c r="J735" s="319"/>
      <c r="P735" s="319"/>
      <c r="Q735" s="34"/>
      <c r="R735" s="320"/>
      <c r="S735" s="321"/>
      <c r="T735" s="322"/>
      <c r="W735" s="323"/>
      <c r="AX735" s="323"/>
      <c r="AY735" s="323"/>
      <c r="AZ735" s="323"/>
      <c r="BA735" s="323"/>
      <c r="BB735" s="323"/>
      <c r="BC735" s="323"/>
      <c r="BD735" s="323"/>
      <c r="BE735" s="323"/>
      <c r="BO735" s="324"/>
      <c r="BP735" s="324"/>
    </row>
    <row r="736" spans="8:68" s="318" customFormat="1" ht="12.75" customHeight="1">
      <c r="H736" s="319"/>
      <c r="I736" s="319"/>
      <c r="J736" s="319"/>
      <c r="P736" s="319"/>
      <c r="Q736" s="34"/>
      <c r="R736" s="320"/>
      <c r="S736" s="321"/>
      <c r="T736" s="322"/>
      <c r="W736" s="323"/>
      <c r="AX736" s="323"/>
      <c r="AY736" s="323"/>
      <c r="AZ736" s="323"/>
      <c r="BA736" s="323"/>
      <c r="BB736" s="323"/>
      <c r="BC736" s="323"/>
      <c r="BD736" s="323"/>
      <c r="BE736" s="323"/>
      <c r="BO736" s="324"/>
      <c r="BP736" s="324"/>
    </row>
    <row r="737" spans="8:68" s="318" customFormat="1" ht="12.75" customHeight="1">
      <c r="H737" s="319"/>
      <c r="I737" s="319"/>
      <c r="J737" s="319"/>
      <c r="P737" s="319"/>
      <c r="Q737" s="34"/>
      <c r="R737" s="320"/>
      <c r="S737" s="321"/>
      <c r="T737" s="322"/>
      <c r="W737" s="323"/>
      <c r="AX737" s="323"/>
      <c r="AY737" s="323"/>
      <c r="AZ737" s="323"/>
      <c r="BA737" s="323"/>
      <c r="BB737" s="323"/>
      <c r="BC737" s="323"/>
      <c r="BD737" s="323"/>
      <c r="BE737" s="323"/>
      <c r="BO737" s="324"/>
      <c r="BP737" s="324"/>
    </row>
    <row r="738" spans="8:68" s="318" customFormat="1" ht="12.75" customHeight="1">
      <c r="H738" s="319"/>
      <c r="I738" s="319"/>
      <c r="J738" s="319"/>
      <c r="P738" s="319"/>
      <c r="Q738" s="34"/>
      <c r="R738" s="320"/>
      <c r="S738" s="321"/>
      <c r="T738" s="322"/>
      <c r="W738" s="323"/>
      <c r="AX738" s="323"/>
      <c r="AY738" s="323"/>
      <c r="AZ738" s="323"/>
      <c r="BA738" s="323"/>
      <c r="BB738" s="323"/>
      <c r="BC738" s="323"/>
      <c r="BD738" s="323"/>
      <c r="BE738" s="323"/>
      <c r="BO738" s="324"/>
      <c r="BP738" s="324"/>
    </row>
    <row r="739" spans="8:68" s="318" customFormat="1" ht="12.75" customHeight="1">
      <c r="H739" s="319"/>
      <c r="I739" s="319"/>
      <c r="J739" s="319"/>
      <c r="P739" s="319"/>
      <c r="Q739" s="34"/>
      <c r="R739" s="320"/>
      <c r="S739" s="321"/>
      <c r="T739" s="322"/>
      <c r="W739" s="323"/>
      <c r="AX739" s="323"/>
      <c r="AY739" s="323"/>
      <c r="AZ739" s="323"/>
      <c r="BA739" s="323"/>
      <c r="BB739" s="323"/>
      <c r="BC739" s="323"/>
      <c r="BD739" s="323"/>
      <c r="BE739" s="323"/>
      <c r="BO739" s="324"/>
      <c r="BP739" s="324"/>
    </row>
    <row r="740" spans="8:68" s="318" customFormat="1" ht="12.75" customHeight="1">
      <c r="H740" s="319"/>
      <c r="I740" s="319"/>
      <c r="J740" s="319"/>
      <c r="P740" s="319"/>
      <c r="Q740" s="34"/>
      <c r="R740" s="320"/>
      <c r="S740" s="321"/>
      <c r="T740" s="322"/>
      <c r="W740" s="323"/>
      <c r="AX740" s="323"/>
      <c r="AY740" s="323"/>
      <c r="AZ740" s="323"/>
      <c r="BA740" s="323"/>
      <c r="BB740" s="323"/>
      <c r="BC740" s="323"/>
      <c r="BD740" s="323"/>
      <c r="BE740" s="323"/>
      <c r="BO740" s="324"/>
      <c r="BP740" s="324"/>
    </row>
    <row r="741" spans="8:68" s="318" customFormat="1" ht="12.75" customHeight="1">
      <c r="H741" s="319"/>
      <c r="I741" s="319"/>
      <c r="J741" s="319"/>
      <c r="P741" s="319"/>
      <c r="Q741" s="34"/>
      <c r="R741" s="320"/>
      <c r="S741" s="321"/>
      <c r="T741" s="322"/>
      <c r="W741" s="323"/>
      <c r="AX741" s="323"/>
      <c r="AY741" s="323"/>
      <c r="AZ741" s="323"/>
      <c r="BA741" s="323"/>
      <c r="BB741" s="323"/>
      <c r="BC741" s="323"/>
      <c r="BD741" s="323"/>
      <c r="BE741" s="323"/>
      <c r="BO741" s="324"/>
      <c r="BP741" s="324"/>
    </row>
    <row r="742" spans="8:68" s="318" customFormat="1" ht="12.75" customHeight="1">
      <c r="H742" s="319"/>
      <c r="I742" s="319"/>
      <c r="J742" s="319"/>
      <c r="P742" s="319"/>
      <c r="Q742" s="34"/>
      <c r="R742" s="320"/>
      <c r="S742" s="321"/>
      <c r="T742" s="322"/>
      <c r="W742" s="323"/>
      <c r="AX742" s="323"/>
      <c r="AY742" s="323"/>
      <c r="AZ742" s="323"/>
      <c r="BA742" s="323"/>
      <c r="BB742" s="323"/>
      <c r="BC742" s="323"/>
      <c r="BD742" s="323"/>
      <c r="BE742" s="323"/>
      <c r="BO742" s="324"/>
      <c r="BP742" s="324"/>
    </row>
    <row r="743" spans="8:68" s="318" customFormat="1" ht="12.75" customHeight="1">
      <c r="H743" s="319"/>
      <c r="I743" s="319"/>
      <c r="J743" s="319"/>
      <c r="P743" s="319"/>
      <c r="Q743" s="34"/>
      <c r="R743" s="320"/>
      <c r="S743" s="321"/>
      <c r="T743" s="322"/>
      <c r="W743" s="323"/>
      <c r="AX743" s="323"/>
      <c r="AY743" s="323"/>
      <c r="AZ743" s="323"/>
      <c r="BA743" s="323"/>
      <c r="BB743" s="323"/>
      <c r="BC743" s="323"/>
      <c r="BD743" s="323"/>
      <c r="BE743" s="323"/>
      <c r="BO743" s="324"/>
      <c r="BP743" s="324"/>
    </row>
    <row r="744" spans="8:68" s="318" customFormat="1" ht="12.75" customHeight="1">
      <c r="H744" s="319"/>
      <c r="I744" s="319"/>
      <c r="J744" s="319"/>
      <c r="P744" s="319"/>
      <c r="Q744" s="34"/>
      <c r="R744" s="320"/>
      <c r="S744" s="321"/>
      <c r="T744" s="322"/>
      <c r="W744" s="323"/>
      <c r="AX744" s="323"/>
      <c r="AY744" s="323"/>
      <c r="AZ744" s="323"/>
      <c r="BA744" s="323"/>
      <c r="BB744" s="323"/>
      <c r="BC744" s="323"/>
      <c r="BD744" s="323"/>
      <c r="BE744" s="323"/>
      <c r="BO744" s="324"/>
      <c r="BP744" s="324"/>
    </row>
    <row r="745" spans="8:68" s="318" customFormat="1" ht="12.75" customHeight="1">
      <c r="H745" s="319"/>
      <c r="I745" s="319"/>
      <c r="J745" s="319"/>
      <c r="P745" s="319"/>
      <c r="Q745" s="34"/>
      <c r="R745" s="320"/>
      <c r="S745" s="321"/>
      <c r="T745" s="322"/>
      <c r="W745" s="323"/>
      <c r="AX745" s="323"/>
      <c r="AY745" s="323"/>
      <c r="AZ745" s="323"/>
      <c r="BA745" s="323"/>
      <c r="BB745" s="323"/>
      <c r="BC745" s="323"/>
      <c r="BD745" s="323"/>
      <c r="BE745" s="323"/>
      <c r="BO745" s="324"/>
      <c r="BP745" s="324"/>
    </row>
    <row r="746" spans="8:68" s="318" customFormat="1" ht="12.75" customHeight="1">
      <c r="H746" s="319"/>
      <c r="I746" s="319"/>
      <c r="J746" s="319"/>
      <c r="P746" s="319"/>
      <c r="Q746" s="34"/>
      <c r="R746" s="320"/>
      <c r="S746" s="321"/>
      <c r="T746" s="322"/>
      <c r="W746" s="323"/>
      <c r="AX746" s="323"/>
      <c r="AY746" s="323"/>
      <c r="AZ746" s="323"/>
      <c r="BA746" s="323"/>
      <c r="BB746" s="323"/>
      <c r="BC746" s="323"/>
      <c r="BD746" s="323"/>
      <c r="BE746" s="323"/>
      <c r="BO746" s="324"/>
      <c r="BP746" s="324"/>
    </row>
    <row r="747" spans="8:68" s="318" customFormat="1" ht="12.75" customHeight="1">
      <c r="H747" s="319"/>
      <c r="I747" s="319"/>
      <c r="J747" s="319"/>
      <c r="P747" s="319"/>
      <c r="Q747" s="34"/>
      <c r="R747" s="320"/>
      <c r="S747" s="321"/>
      <c r="T747" s="322"/>
      <c r="W747" s="323"/>
      <c r="AX747" s="323"/>
      <c r="AY747" s="323"/>
      <c r="AZ747" s="323"/>
      <c r="BA747" s="323"/>
      <c r="BB747" s="323"/>
      <c r="BC747" s="323"/>
      <c r="BD747" s="323"/>
      <c r="BE747" s="323"/>
      <c r="BO747" s="324"/>
      <c r="BP747" s="324"/>
    </row>
    <row r="748" spans="8:68" s="318" customFormat="1" ht="12.75" customHeight="1">
      <c r="H748" s="319"/>
      <c r="I748" s="319"/>
      <c r="J748" s="319"/>
      <c r="P748" s="319"/>
      <c r="Q748" s="34"/>
      <c r="R748" s="320"/>
      <c r="S748" s="321"/>
      <c r="T748" s="322"/>
      <c r="W748" s="323"/>
      <c r="AX748" s="323"/>
      <c r="AY748" s="323"/>
      <c r="AZ748" s="323"/>
      <c r="BA748" s="323"/>
      <c r="BB748" s="323"/>
      <c r="BC748" s="323"/>
      <c r="BD748" s="323"/>
      <c r="BE748" s="323"/>
      <c r="BO748" s="324"/>
      <c r="BP748" s="324"/>
    </row>
    <row r="749" spans="8:68" s="318" customFormat="1" ht="12.75" customHeight="1">
      <c r="H749" s="319"/>
      <c r="I749" s="319"/>
      <c r="J749" s="319"/>
      <c r="P749" s="319"/>
      <c r="Q749" s="34"/>
      <c r="R749" s="320"/>
      <c r="S749" s="321"/>
      <c r="T749" s="322"/>
      <c r="W749" s="323"/>
      <c r="AX749" s="323"/>
      <c r="AY749" s="323"/>
      <c r="AZ749" s="323"/>
      <c r="BA749" s="323"/>
      <c r="BB749" s="323"/>
      <c r="BC749" s="323"/>
      <c r="BD749" s="323"/>
      <c r="BE749" s="323"/>
      <c r="BO749" s="324"/>
      <c r="BP749" s="324"/>
    </row>
    <row r="750" spans="8:68" s="318" customFormat="1" ht="12.75" customHeight="1">
      <c r="H750" s="319"/>
      <c r="I750" s="319"/>
      <c r="J750" s="319"/>
      <c r="P750" s="319"/>
      <c r="Q750" s="34"/>
      <c r="R750" s="320"/>
      <c r="S750" s="321"/>
      <c r="T750" s="322"/>
      <c r="W750" s="323"/>
      <c r="AX750" s="323"/>
      <c r="AY750" s="323"/>
      <c r="AZ750" s="323"/>
      <c r="BA750" s="323"/>
      <c r="BB750" s="323"/>
      <c r="BC750" s="323"/>
      <c r="BD750" s="323"/>
      <c r="BE750" s="323"/>
      <c r="BO750" s="324"/>
      <c r="BP750" s="324"/>
    </row>
    <row r="751" spans="8:68" s="318" customFormat="1" ht="12.75" customHeight="1">
      <c r="H751" s="319"/>
      <c r="I751" s="319"/>
      <c r="J751" s="319"/>
      <c r="P751" s="319"/>
      <c r="Q751" s="34"/>
      <c r="R751" s="320"/>
      <c r="S751" s="321"/>
      <c r="T751" s="322"/>
      <c r="W751" s="323"/>
      <c r="AX751" s="323"/>
      <c r="AY751" s="323"/>
      <c r="AZ751" s="323"/>
      <c r="BA751" s="323"/>
      <c r="BB751" s="323"/>
      <c r="BC751" s="323"/>
      <c r="BD751" s="323"/>
      <c r="BE751" s="323"/>
      <c r="BO751" s="324"/>
      <c r="BP751" s="324"/>
    </row>
    <row r="752" spans="8:68" s="318" customFormat="1" ht="12.75" customHeight="1">
      <c r="H752" s="319"/>
      <c r="I752" s="319"/>
      <c r="J752" s="319"/>
      <c r="P752" s="319"/>
      <c r="Q752" s="34"/>
      <c r="R752" s="320"/>
      <c r="S752" s="321"/>
      <c r="T752" s="322"/>
      <c r="W752" s="323"/>
      <c r="AX752" s="323"/>
      <c r="AY752" s="323"/>
      <c r="AZ752" s="323"/>
      <c r="BA752" s="323"/>
      <c r="BB752" s="323"/>
      <c r="BC752" s="323"/>
      <c r="BD752" s="323"/>
      <c r="BE752" s="323"/>
      <c r="BO752" s="324"/>
      <c r="BP752" s="324"/>
    </row>
    <row r="753" spans="8:68" s="318" customFormat="1" ht="12.75" customHeight="1">
      <c r="H753" s="319"/>
      <c r="I753" s="319"/>
      <c r="J753" s="319"/>
      <c r="P753" s="319"/>
      <c r="Q753" s="34"/>
      <c r="R753" s="320"/>
      <c r="S753" s="321"/>
      <c r="T753" s="322"/>
      <c r="W753" s="323"/>
      <c r="AX753" s="323"/>
      <c r="AY753" s="323"/>
      <c r="AZ753" s="323"/>
      <c r="BA753" s="323"/>
      <c r="BB753" s="323"/>
      <c r="BC753" s="323"/>
      <c r="BD753" s="323"/>
      <c r="BE753" s="323"/>
      <c r="BO753" s="324"/>
      <c r="BP753" s="324"/>
    </row>
    <row r="754" spans="8:68" s="318" customFormat="1" ht="12.75" customHeight="1">
      <c r="H754" s="319"/>
      <c r="I754" s="319"/>
      <c r="J754" s="319"/>
      <c r="P754" s="319"/>
      <c r="Q754" s="34"/>
      <c r="R754" s="320"/>
      <c r="S754" s="321"/>
      <c r="T754" s="322"/>
      <c r="W754" s="323"/>
      <c r="AX754" s="323"/>
      <c r="AY754" s="323"/>
      <c r="AZ754" s="323"/>
      <c r="BA754" s="323"/>
      <c r="BB754" s="323"/>
      <c r="BC754" s="323"/>
      <c r="BD754" s="323"/>
      <c r="BE754" s="323"/>
      <c r="BO754" s="324"/>
      <c r="BP754" s="324"/>
    </row>
    <row r="755" spans="8:68" s="318" customFormat="1" ht="12.75" customHeight="1">
      <c r="H755" s="319"/>
      <c r="I755" s="319"/>
      <c r="J755" s="319"/>
      <c r="P755" s="319"/>
      <c r="Q755" s="34"/>
      <c r="R755" s="320"/>
      <c r="S755" s="321"/>
      <c r="T755" s="322"/>
      <c r="W755" s="323"/>
      <c r="AX755" s="323"/>
      <c r="AY755" s="323"/>
      <c r="AZ755" s="323"/>
      <c r="BA755" s="323"/>
      <c r="BB755" s="323"/>
      <c r="BC755" s="323"/>
      <c r="BD755" s="323"/>
      <c r="BE755" s="323"/>
      <c r="BO755" s="324"/>
      <c r="BP755" s="324"/>
    </row>
    <row r="756" spans="8:68" s="318" customFormat="1" ht="12.75" customHeight="1">
      <c r="H756" s="319"/>
      <c r="I756" s="319"/>
      <c r="J756" s="319"/>
      <c r="P756" s="319"/>
      <c r="Q756" s="34"/>
      <c r="R756" s="320"/>
      <c r="S756" s="321"/>
      <c r="T756" s="322"/>
      <c r="W756" s="323"/>
      <c r="AX756" s="323"/>
      <c r="AY756" s="323"/>
      <c r="AZ756" s="323"/>
      <c r="BA756" s="323"/>
      <c r="BB756" s="323"/>
      <c r="BC756" s="323"/>
      <c r="BD756" s="323"/>
      <c r="BE756" s="323"/>
      <c r="BO756" s="324"/>
      <c r="BP756" s="324"/>
    </row>
    <row r="757" spans="8:68" s="318" customFormat="1" ht="12.75" customHeight="1">
      <c r="H757" s="319"/>
      <c r="I757" s="319"/>
      <c r="J757" s="319"/>
      <c r="P757" s="319"/>
      <c r="Q757" s="34"/>
      <c r="R757" s="320"/>
      <c r="S757" s="321"/>
      <c r="T757" s="322"/>
      <c r="W757" s="323"/>
      <c r="AX757" s="323"/>
      <c r="AY757" s="323"/>
      <c r="AZ757" s="323"/>
      <c r="BA757" s="323"/>
      <c r="BB757" s="323"/>
      <c r="BC757" s="323"/>
      <c r="BD757" s="323"/>
      <c r="BE757" s="323"/>
      <c r="BO757" s="324"/>
      <c r="BP757" s="324"/>
    </row>
    <row r="758" spans="8:68" s="318" customFormat="1" ht="12.75" customHeight="1">
      <c r="H758" s="319"/>
      <c r="I758" s="319"/>
      <c r="J758" s="319"/>
      <c r="P758" s="319"/>
      <c r="Q758" s="34"/>
      <c r="R758" s="320"/>
      <c r="S758" s="321"/>
      <c r="T758" s="322"/>
      <c r="W758" s="323"/>
      <c r="AX758" s="323"/>
      <c r="AY758" s="323"/>
      <c r="AZ758" s="323"/>
      <c r="BA758" s="323"/>
      <c r="BB758" s="323"/>
      <c r="BC758" s="323"/>
      <c r="BD758" s="323"/>
      <c r="BE758" s="323"/>
      <c r="BO758" s="324"/>
      <c r="BP758" s="324"/>
    </row>
    <row r="759" spans="8:68" s="318" customFormat="1" ht="12.75" customHeight="1">
      <c r="H759" s="319"/>
      <c r="I759" s="319"/>
      <c r="J759" s="319"/>
      <c r="P759" s="319"/>
      <c r="Q759" s="34"/>
      <c r="R759" s="320"/>
      <c r="S759" s="321"/>
      <c r="T759" s="322"/>
      <c r="W759" s="323"/>
      <c r="AX759" s="323"/>
      <c r="AY759" s="323"/>
      <c r="AZ759" s="323"/>
      <c r="BA759" s="323"/>
      <c r="BB759" s="323"/>
      <c r="BC759" s="323"/>
      <c r="BD759" s="323"/>
      <c r="BE759" s="323"/>
      <c r="BO759" s="324"/>
      <c r="BP759" s="324"/>
    </row>
    <row r="760" spans="8:68" s="318" customFormat="1" ht="12.75" customHeight="1">
      <c r="H760" s="319"/>
      <c r="I760" s="319"/>
      <c r="J760" s="319"/>
      <c r="P760" s="319"/>
      <c r="Q760" s="34"/>
      <c r="R760" s="320"/>
      <c r="S760" s="321"/>
      <c r="T760" s="322"/>
      <c r="W760" s="323"/>
      <c r="AX760" s="323"/>
      <c r="AY760" s="323"/>
      <c r="AZ760" s="323"/>
      <c r="BA760" s="323"/>
      <c r="BB760" s="323"/>
      <c r="BC760" s="323"/>
      <c r="BD760" s="323"/>
      <c r="BE760" s="323"/>
      <c r="BO760" s="324"/>
      <c r="BP760" s="324"/>
    </row>
    <row r="761" spans="8:68" s="318" customFormat="1" ht="12.75" customHeight="1">
      <c r="H761" s="319"/>
      <c r="I761" s="319"/>
      <c r="J761" s="319"/>
      <c r="P761" s="319"/>
      <c r="Q761" s="34"/>
      <c r="R761" s="320"/>
      <c r="S761" s="321"/>
      <c r="T761" s="322"/>
      <c r="W761" s="323"/>
      <c r="AX761" s="323"/>
      <c r="AY761" s="323"/>
      <c r="AZ761" s="323"/>
      <c r="BA761" s="323"/>
      <c r="BB761" s="323"/>
      <c r="BC761" s="323"/>
      <c r="BD761" s="323"/>
      <c r="BE761" s="323"/>
      <c r="BO761" s="324"/>
      <c r="BP761" s="324"/>
    </row>
    <row r="762" spans="8:68" s="318" customFormat="1" ht="12.75" customHeight="1">
      <c r="H762" s="319"/>
      <c r="I762" s="319"/>
      <c r="J762" s="319"/>
      <c r="P762" s="319"/>
      <c r="Q762" s="34"/>
      <c r="R762" s="320"/>
      <c r="S762" s="321"/>
      <c r="T762" s="322"/>
      <c r="W762" s="323"/>
      <c r="AX762" s="323"/>
      <c r="AY762" s="323"/>
      <c r="AZ762" s="323"/>
      <c r="BA762" s="323"/>
      <c r="BB762" s="323"/>
      <c r="BC762" s="323"/>
      <c r="BD762" s="323"/>
      <c r="BE762" s="323"/>
      <c r="BO762" s="324"/>
      <c r="BP762" s="324"/>
    </row>
    <row r="763" spans="8:68" s="318" customFormat="1" ht="12.75" customHeight="1">
      <c r="H763" s="319"/>
      <c r="I763" s="319"/>
      <c r="J763" s="319"/>
      <c r="P763" s="319"/>
      <c r="Q763" s="34"/>
      <c r="R763" s="320"/>
      <c r="S763" s="321"/>
      <c r="T763" s="322"/>
      <c r="W763" s="323"/>
      <c r="AX763" s="323"/>
      <c r="AY763" s="323"/>
      <c r="AZ763" s="323"/>
      <c r="BA763" s="323"/>
      <c r="BB763" s="323"/>
      <c r="BC763" s="323"/>
      <c r="BD763" s="323"/>
      <c r="BE763" s="323"/>
      <c r="BO763" s="324"/>
      <c r="BP763" s="324"/>
    </row>
    <row r="764" spans="8:68" s="318" customFormat="1" ht="12.75" customHeight="1">
      <c r="H764" s="319"/>
      <c r="I764" s="319"/>
      <c r="J764" s="319"/>
      <c r="P764" s="319"/>
      <c r="Q764" s="34"/>
      <c r="R764" s="320"/>
      <c r="S764" s="321"/>
      <c r="T764" s="322"/>
      <c r="W764" s="323"/>
      <c r="AX764" s="323"/>
      <c r="AY764" s="323"/>
      <c r="AZ764" s="323"/>
      <c r="BA764" s="323"/>
      <c r="BB764" s="323"/>
      <c r="BC764" s="323"/>
      <c r="BD764" s="323"/>
      <c r="BE764" s="323"/>
      <c r="BO764" s="324"/>
      <c r="BP764" s="324"/>
    </row>
    <row r="765" spans="8:68" s="318" customFormat="1" ht="12.75" customHeight="1">
      <c r="H765" s="319"/>
      <c r="I765" s="319"/>
      <c r="J765" s="319"/>
      <c r="P765" s="319"/>
      <c r="Q765" s="34"/>
      <c r="R765" s="320"/>
      <c r="S765" s="321"/>
      <c r="T765" s="322"/>
      <c r="W765" s="323"/>
      <c r="AX765" s="323"/>
      <c r="AY765" s="323"/>
      <c r="AZ765" s="323"/>
      <c r="BA765" s="323"/>
      <c r="BB765" s="323"/>
      <c r="BC765" s="323"/>
      <c r="BD765" s="323"/>
      <c r="BE765" s="323"/>
      <c r="BO765" s="324"/>
      <c r="BP765" s="324"/>
    </row>
    <row r="766" spans="8:68" s="318" customFormat="1" ht="12.75" customHeight="1">
      <c r="H766" s="319"/>
      <c r="I766" s="319"/>
      <c r="J766" s="319"/>
      <c r="P766" s="319"/>
      <c r="Q766" s="34"/>
      <c r="R766" s="320"/>
      <c r="S766" s="321"/>
      <c r="T766" s="322"/>
      <c r="W766" s="323"/>
      <c r="AX766" s="323"/>
      <c r="AY766" s="323"/>
      <c r="AZ766" s="323"/>
      <c r="BA766" s="323"/>
      <c r="BB766" s="323"/>
      <c r="BC766" s="323"/>
      <c r="BD766" s="323"/>
      <c r="BE766" s="323"/>
      <c r="BO766" s="324"/>
      <c r="BP766" s="324"/>
    </row>
    <row r="767" spans="8:68" s="318" customFormat="1" ht="12.75" customHeight="1">
      <c r="H767" s="319"/>
      <c r="I767" s="319"/>
      <c r="J767" s="319"/>
      <c r="P767" s="319"/>
      <c r="Q767" s="34"/>
      <c r="R767" s="320"/>
      <c r="S767" s="321"/>
      <c r="T767" s="322"/>
      <c r="W767" s="323"/>
      <c r="AX767" s="323"/>
      <c r="AY767" s="323"/>
      <c r="AZ767" s="323"/>
      <c r="BA767" s="323"/>
      <c r="BB767" s="323"/>
      <c r="BC767" s="323"/>
      <c r="BD767" s="323"/>
      <c r="BE767" s="323"/>
      <c r="BO767" s="324"/>
      <c r="BP767" s="324"/>
    </row>
    <row r="768" spans="8:68" s="318" customFormat="1" ht="12.75" customHeight="1">
      <c r="H768" s="319"/>
      <c r="I768" s="319"/>
      <c r="J768" s="319"/>
      <c r="P768" s="319"/>
      <c r="Q768" s="34"/>
      <c r="R768" s="320"/>
      <c r="S768" s="321"/>
      <c r="T768" s="322"/>
      <c r="W768" s="323"/>
      <c r="AX768" s="323"/>
      <c r="AY768" s="323"/>
      <c r="AZ768" s="323"/>
      <c r="BA768" s="323"/>
      <c r="BB768" s="323"/>
      <c r="BC768" s="323"/>
      <c r="BD768" s="323"/>
      <c r="BE768" s="323"/>
      <c r="BO768" s="324"/>
      <c r="BP768" s="324"/>
    </row>
    <row r="769" spans="8:68" s="318" customFormat="1" ht="12.75" customHeight="1">
      <c r="H769" s="319"/>
      <c r="I769" s="319"/>
      <c r="J769" s="319"/>
      <c r="P769" s="319"/>
      <c r="Q769" s="34"/>
      <c r="R769" s="320"/>
      <c r="S769" s="321"/>
      <c r="T769" s="322"/>
      <c r="W769" s="323"/>
      <c r="AX769" s="323"/>
      <c r="AY769" s="323"/>
      <c r="AZ769" s="323"/>
      <c r="BA769" s="323"/>
      <c r="BB769" s="323"/>
      <c r="BC769" s="323"/>
      <c r="BD769" s="323"/>
      <c r="BE769" s="323"/>
      <c r="BO769" s="324"/>
      <c r="BP769" s="324"/>
    </row>
    <row r="770" spans="8:68" s="318" customFormat="1" ht="12.75" customHeight="1">
      <c r="H770" s="319"/>
      <c r="I770" s="319"/>
      <c r="J770" s="319"/>
      <c r="P770" s="319"/>
      <c r="Q770" s="34"/>
      <c r="R770" s="320"/>
      <c r="S770" s="321"/>
      <c r="T770" s="322"/>
      <c r="W770" s="323"/>
      <c r="AX770" s="323"/>
      <c r="AY770" s="323"/>
      <c r="AZ770" s="323"/>
      <c r="BA770" s="323"/>
      <c r="BB770" s="323"/>
      <c r="BC770" s="323"/>
      <c r="BD770" s="323"/>
      <c r="BE770" s="323"/>
      <c r="BO770" s="324"/>
      <c r="BP770" s="324"/>
    </row>
    <row r="771" spans="8:68" s="318" customFormat="1" ht="12.75" customHeight="1">
      <c r="H771" s="319"/>
      <c r="I771" s="319"/>
      <c r="J771" s="319"/>
      <c r="P771" s="319"/>
      <c r="Q771" s="34"/>
      <c r="R771" s="320"/>
      <c r="S771" s="321"/>
      <c r="T771" s="322"/>
      <c r="W771" s="323"/>
      <c r="AX771" s="323"/>
      <c r="AY771" s="323"/>
      <c r="AZ771" s="323"/>
      <c r="BA771" s="323"/>
      <c r="BB771" s="323"/>
      <c r="BC771" s="323"/>
      <c r="BD771" s="323"/>
      <c r="BE771" s="323"/>
      <c r="BO771" s="324"/>
      <c r="BP771" s="324"/>
    </row>
    <row r="772" spans="8:68" s="318" customFormat="1" ht="12.75" customHeight="1">
      <c r="H772" s="319"/>
      <c r="I772" s="319"/>
      <c r="J772" s="319"/>
      <c r="P772" s="319"/>
      <c r="Q772" s="34"/>
      <c r="R772" s="320"/>
      <c r="S772" s="321"/>
      <c r="T772" s="322"/>
      <c r="W772" s="323"/>
      <c r="AX772" s="323"/>
      <c r="AY772" s="323"/>
      <c r="AZ772" s="323"/>
      <c r="BA772" s="323"/>
      <c r="BB772" s="323"/>
      <c r="BC772" s="323"/>
      <c r="BD772" s="323"/>
      <c r="BE772" s="323"/>
      <c r="BO772" s="324"/>
      <c r="BP772" s="324"/>
    </row>
    <row r="773" spans="8:68" s="318" customFormat="1" ht="12.75" customHeight="1">
      <c r="H773" s="319"/>
      <c r="I773" s="319"/>
      <c r="J773" s="319"/>
      <c r="P773" s="319"/>
      <c r="Q773" s="34"/>
      <c r="R773" s="320"/>
      <c r="S773" s="321"/>
      <c r="T773" s="322"/>
      <c r="W773" s="323"/>
      <c r="AX773" s="323"/>
      <c r="AY773" s="323"/>
      <c r="AZ773" s="323"/>
      <c r="BA773" s="323"/>
      <c r="BB773" s="323"/>
      <c r="BC773" s="323"/>
      <c r="BD773" s="323"/>
      <c r="BE773" s="323"/>
      <c r="BO773" s="324"/>
      <c r="BP773" s="324"/>
    </row>
    <row r="774" spans="8:68" s="318" customFormat="1" ht="12.75" customHeight="1">
      <c r="H774" s="319"/>
      <c r="I774" s="319"/>
      <c r="J774" s="319"/>
      <c r="P774" s="319"/>
      <c r="Q774" s="34"/>
      <c r="R774" s="320"/>
      <c r="S774" s="321"/>
      <c r="T774" s="322"/>
      <c r="W774" s="323"/>
      <c r="AX774" s="323"/>
      <c r="AY774" s="323"/>
      <c r="AZ774" s="323"/>
      <c r="BA774" s="323"/>
      <c r="BB774" s="323"/>
      <c r="BC774" s="323"/>
      <c r="BD774" s="323"/>
      <c r="BE774" s="323"/>
      <c r="BO774" s="324"/>
      <c r="BP774" s="324"/>
    </row>
    <row r="775" spans="8:68" s="318" customFormat="1" ht="12.75" customHeight="1">
      <c r="H775" s="319"/>
      <c r="I775" s="319"/>
      <c r="J775" s="319"/>
      <c r="P775" s="319"/>
      <c r="Q775" s="34"/>
      <c r="R775" s="320"/>
      <c r="S775" s="321"/>
      <c r="T775" s="322"/>
      <c r="W775" s="323"/>
      <c r="AX775" s="323"/>
      <c r="AY775" s="323"/>
      <c r="AZ775" s="323"/>
      <c r="BA775" s="323"/>
      <c r="BB775" s="323"/>
      <c r="BC775" s="323"/>
      <c r="BD775" s="323"/>
      <c r="BE775" s="323"/>
      <c r="BO775" s="324"/>
      <c r="BP775" s="324"/>
    </row>
    <row r="776" spans="8:68" s="318" customFormat="1" ht="12.75" customHeight="1">
      <c r="H776" s="319"/>
      <c r="I776" s="319"/>
      <c r="J776" s="319"/>
      <c r="P776" s="319"/>
      <c r="Q776" s="34"/>
      <c r="R776" s="320"/>
      <c r="S776" s="321"/>
      <c r="T776" s="322"/>
      <c r="W776" s="323"/>
      <c r="AX776" s="323"/>
      <c r="AY776" s="323"/>
      <c r="AZ776" s="323"/>
      <c r="BA776" s="323"/>
      <c r="BB776" s="323"/>
      <c r="BC776" s="323"/>
      <c r="BD776" s="323"/>
      <c r="BE776" s="323"/>
      <c r="BO776" s="324"/>
      <c r="BP776" s="324"/>
    </row>
    <row r="777" spans="8:68" s="318" customFormat="1" ht="12.75" customHeight="1">
      <c r="H777" s="319"/>
      <c r="I777" s="319"/>
      <c r="J777" s="319"/>
      <c r="P777" s="319"/>
      <c r="Q777" s="34"/>
      <c r="R777" s="320"/>
      <c r="S777" s="321"/>
      <c r="T777" s="322"/>
      <c r="W777" s="323"/>
      <c r="AX777" s="323"/>
      <c r="AY777" s="323"/>
      <c r="AZ777" s="323"/>
      <c r="BA777" s="323"/>
      <c r="BB777" s="323"/>
      <c r="BC777" s="323"/>
      <c r="BD777" s="323"/>
      <c r="BE777" s="323"/>
      <c r="BO777" s="324"/>
      <c r="BP777" s="324"/>
    </row>
    <row r="778" spans="8:68" s="318" customFormat="1" ht="12.75" customHeight="1">
      <c r="H778" s="319"/>
      <c r="I778" s="319"/>
      <c r="J778" s="319"/>
      <c r="P778" s="319"/>
      <c r="Q778" s="34"/>
      <c r="R778" s="320"/>
      <c r="S778" s="321"/>
      <c r="T778" s="322"/>
      <c r="W778" s="323"/>
      <c r="AX778" s="323"/>
      <c r="AY778" s="323"/>
      <c r="AZ778" s="323"/>
      <c r="BA778" s="323"/>
      <c r="BB778" s="323"/>
      <c r="BC778" s="323"/>
      <c r="BD778" s="323"/>
      <c r="BE778" s="323"/>
      <c r="BO778" s="324"/>
      <c r="BP778" s="324"/>
    </row>
    <row r="779" spans="8:68" s="318" customFormat="1" ht="12.75" customHeight="1">
      <c r="H779" s="319"/>
      <c r="I779" s="319"/>
      <c r="J779" s="319"/>
      <c r="P779" s="319"/>
      <c r="Q779" s="34"/>
      <c r="R779" s="320"/>
      <c r="S779" s="321"/>
      <c r="T779" s="322"/>
      <c r="W779" s="323"/>
      <c r="AX779" s="323"/>
      <c r="AY779" s="323"/>
      <c r="AZ779" s="323"/>
      <c r="BA779" s="323"/>
      <c r="BB779" s="323"/>
      <c r="BC779" s="323"/>
      <c r="BD779" s="323"/>
      <c r="BE779" s="323"/>
      <c r="BO779" s="324"/>
      <c r="BP779" s="324"/>
    </row>
    <row r="780" spans="8:68" s="318" customFormat="1" ht="12.75" customHeight="1">
      <c r="H780" s="319"/>
      <c r="I780" s="319"/>
      <c r="J780" s="319"/>
      <c r="P780" s="319"/>
      <c r="Q780" s="34"/>
      <c r="R780" s="320"/>
      <c r="S780" s="321"/>
      <c r="T780" s="322"/>
      <c r="W780" s="323"/>
      <c r="AX780" s="323"/>
      <c r="AY780" s="323"/>
      <c r="AZ780" s="323"/>
      <c r="BA780" s="323"/>
      <c r="BB780" s="323"/>
      <c r="BC780" s="323"/>
      <c r="BD780" s="323"/>
      <c r="BE780" s="323"/>
      <c r="BO780" s="324"/>
      <c r="BP780" s="324"/>
    </row>
    <row r="781" spans="8:68" s="318" customFormat="1" ht="12.75" customHeight="1">
      <c r="H781" s="319"/>
      <c r="I781" s="319"/>
      <c r="J781" s="319"/>
      <c r="P781" s="319"/>
      <c r="Q781" s="34"/>
      <c r="R781" s="320"/>
      <c r="S781" s="321"/>
      <c r="T781" s="322"/>
      <c r="W781" s="323"/>
      <c r="AX781" s="323"/>
      <c r="AY781" s="323"/>
      <c r="AZ781" s="323"/>
      <c r="BA781" s="323"/>
      <c r="BB781" s="323"/>
      <c r="BC781" s="323"/>
      <c r="BD781" s="323"/>
      <c r="BE781" s="323"/>
      <c r="BO781" s="324"/>
      <c r="BP781" s="324"/>
    </row>
    <row r="782" spans="8:68" s="318" customFormat="1" ht="12.75" customHeight="1">
      <c r="H782" s="319"/>
      <c r="I782" s="319"/>
      <c r="J782" s="319"/>
      <c r="P782" s="319"/>
      <c r="Q782" s="34"/>
      <c r="R782" s="320"/>
      <c r="S782" s="321"/>
      <c r="T782" s="322"/>
      <c r="W782" s="323"/>
      <c r="AX782" s="323"/>
      <c r="AY782" s="323"/>
      <c r="AZ782" s="323"/>
      <c r="BA782" s="323"/>
      <c r="BB782" s="323"/>
      <c r="BC782" s="323"/>
      <c r="BD782" s="323"/>
      <c r="BE782" s="323"/>
      <c r="BO782" s="324"/>
      <c r="BP782" s="324"/>
    </row>
    <row r="783" spans="8:68" s="318" customFormat="1" ht="12.75" customHeight="1">
      <c r="H783" s="319"/>
      <c r="I783" s="319"/>
      <c r="J783" s="319"/>
      <c r="P783" s="319"/>
      <c r="Q783" s="34"/>
      <c r="R783" s="320"/>
      <c r="S783" s="321"/>
      <c r="T783" s="322"/>
      <c r="W783" s="323"/>
      <c r="AX783" s="323"/>
      <c r="AY783" s="323"/>
      <c r="AZ783" s="323"/>
      <c r="BA783" s="323"/>
      <c r="BB783" s="323"/>
      <c r="BC783" s="323"/>
      <c r="BD783" s="323"/>
      <c r="BE783" s="323"/>
      <c r="BO783" s="324"/>
      <c r="BP783" s="324"/>
    </row>
    <row r="784" spans="8:68" s="318" customFormat="1" ht="12.75" customHeight="1">
      <c r="H784" s="319"/>
      <c r="I784" s="319"/>
      <c r="J784" s="319"/>
      <c r="P784" s="319"/>
      <c r="Q784" s="34"/>
      <c r="R784" s="320"/>
      <c r="S784" s="321"/>
      <c r="T784" s="322"/>
      <c r="W784" s="323"/>
      <c r="AX784" s="323"/>
      <c r="AY784" s="323"/>
      <c r="AZ784" s="323"/>
      <c r="BA784" s="323"/>
      <c r="BB784" s="323"/>
      <c r="BC784" s="323"/>
      <c r="BD784" s="323"/>
      <c r="BE784" s="323"/>
      <c r="BO784" s="324"/>
      <c r="BP784" s="324"/>
    </row>
    <row r="785" spans="8:68" s="318" customFormat="1" ht="12.75" customHeight="1">
      <c r="H785" s="319"/>
      <c r="I785" s="319"/>
      <c r="J785" s="319"/>
      <c r="P785" s="319"/>
      <c r="Q785" s="34"/>
      <c r="R785" s="320"/>
      <c r="S785" s="321"/>
      <c r="T785" s="322"/>
      <c r="W785" s="323"/>
      <c r="AX785" s="323"/>
      <c r="AY785" s="323"/>
      <c r="AZ785" s="323"/>
      <c r="BA785" s="323"/>
      <c r="BB785" s="323"/>
      <c r="BC785" s="323"/>
      <c r="BD785" s="323"/>
      <c r="BE785" s="323"/>
      <c r="BO785" s="324"/>
      <c r="BP785" s="324"/>
    </row>
    <row r="786" spans="8:68" s="318" customFormat="1" ht="12.75" customHeight="1">
      <c r="H786" s="319"/>
      <c r="I786" s="319"/>
      <c r="J786" s="319"/>
      <c r="P786" s="319"/>
      <c r="Q786" s="34"/>
      <c r="R786" s="320"/>
      <c r="S786" s="321"/>
      <c r="T786" s="322"/>
      <c r="W786" s="323"/>
      <c r="AX786" s="323"/>
      <c r="AY786" s="323"/>
      <c r="AZ786" s="323"/>
      <c r="BA786" s="323"/>
      <c r="BB786" s="323"/>
      <c r="BC786" s="323"/>
      <c r="BD786" s="323"/>
      <c r="BE786" s="323"/>
      <c r="BO786" s="324"/>
      <c r="BP786" s="324"/>
    </row>
    <row r="787" spans="8:68" s="318" customFormat="1" ht="12.75" customHeight="1">
      <c r="H787" s="319"/>
      <c r="I787" s="319"/>
      <c r="J787" s="319"/>
      <c r="P787" s="319"/>
      <c r="Q787" s="34"/>
      <c r="R787" s="320"/>
      <c r="S787" s="321"/>
      <c r="T787" s="322"/>
      <c r="W787" s="323"/>
      <c r="AX787" s="323"/>
      <c r="AY787" s="323"/>
      <c r="AZ787" s="323"/>
      <c r="BA787" s="323"/>
      <c r="BB787" s="323"/>
      <c r="BC787" s="323"/>
      <c r="BD787" s="323"/>
      <c r="BE787" s="323"/>
      <c r="BO787" s="324"/>
      <c r="BP787" s="324"/>
    </row>
    <row r="788" spans="8:68" s="318" customFormat="1" ht="12.75" customHeight="1">
      <c r="H788" s="319"/>
      <c r="I788" s="319"/>
      <c r="J788" s="319"/>
      <c r="P788" s="319"/>
      <c r="Q788" s="34"/>
      <c r="R788" s="320"/>
      <c r="S788" s="321"/>
      <c r="T788" s="322"/>
      <c r="W788" s="323"/>
      <c r="AX788" s="323"/>
      <c r="AY788" s="323"/>
      <c r="AZ788" s="323"/>
      <c r="BA788" s="323"/>
      <c r="BB788" s="323"/>
      <c r="BC788" s="323"/>
      <c r="BD788" s="323"/>
      <c r="BE788" s="323"/>
      <c r="BO788" s="324"/>
      <c r="BP788" s="324"/>
    </row>
    <row r="789" spans="8:68" s="318" customFormat="1" ht="12.75" customHeight="1">
      <c r="H789" s="319"/>
      <c r="I789" s="319"/>
      <c r="J789" s="319"/>
      <c r="P789" s="319"/>
      <c r="Q789" s="34"/>
      <c r="R789" s="320"/>
      <c r="S789" s="321"/>
      <c r="T789" s="322"/>
      <c r="W789" s="323"/>
      <c r="AX789" s="323"/>
      <c r="AY789" s="323"/>
      <c r="AZ789" s="323"/>
      <c r="BA789" s="323"/>
      <c r="BB789" s="323"/>
      <c r="BC789" s="323"/>
      <c r="BD789" s="323"/>
      <c r="BE789" s="323"/>
      <c r="BO789" s="324"/>
      <c r="BP789" s="324"/>
    </row>
    <row r="790" spans="8:68" s="318" customFormat="1" ht="12.75" customHeight="1">
      <c r="H790" s="319"/>
      <c r="I790" s="319"/>
      <c r="J790" s="319"/>
      <c r="P790" s="319"/>
      <c r="Q790" s="34"/>
      <c r="R790" s="320"/>
      <c r="S790" s="321"/>
      <c r="T790" s="322"/>
      <c r="W790" s="323"/>
      <c r="AX790" s="323"/>
      <c r="AY790" s="323"/>
      <c r="AZ790" s="323"/>
      <c r="BA790" s="323"/>
      <c r="BB790" s="323"/>
      <c r="BC790" s="323"/>
      <c r="BD790" s="323"/>
      <c r="BE790" s="323"/>
      <c r="BO790" s="324"/>
      <c r="BP790" s="324"/>
    </row>
    <row r="791" spans="8:68" s="318" customFormat="1" ht="12.75" customHeight="1">
      <c r="H791" s="319"/>
      <c r="I791" s="319"/>
      <c r="J791" s="319"/>
      <c r="P791" s="319"/>
      <c r="Q791" s="34"/>
      <c r="R791" s="320"/>
      <c r="S791" s="321"/>
      <c r="T791" s="322"/>
      <c r="W791" s="323"/>
      <c r="AX791" s="323"/>
      <c r="AY791" s="323"/>
      <c r="AZ791" s="323"/>
      <c r="BA791" s="323"/>
      <c r="BB791" s="323"/>
      <c r="BC791" s="323"/>
      <c r="BD791" s="323"/>
      <c r="BE791" s="323"/>
      <c r="BO791" s="324"/>
      <c r="BP791" s="324"/>
    </row>
    <row r="792" spans="8:68" s="318" customFormat="1" ht="12.75" customHeight="1">
      <c r="H792" s="319"/>
      <c r="I792" s="319"/>
      <c r="J792" s="319"/>
      <c r="P792" s="319"/>
      <c r="Q792" s="34"/>
      <c r="R792" s="320"/>
      <c r="S792" s="321"/>
      <c r="T792" s="322"/>
      <c r="W792" s="323"/>
      <c r="AX792" s="323"/>
      <c r="AY792" s="323"/>
      <c r="AZ792" s="323"/>
      <c r="BA792" s="323"/>
      <c r="BB792" s="323"/>
      <c r="BC792" s="323"/>
      <c r="BD792" s="323"/>
      <c r="BE792" s="323"/>
      <c r="BO792" s="324"/>
      <c r="BP792" s="324"/>
    </row>
    <row r="793" spans="8:68" s="318" customFormat="1" ht="12.75" customHeight="1">
      <c r="H793" s="319"/>
      <c r="I793" s="319"/>
      <c r="J793" s="319"/>
      <c r="P793" s="319"/>
      <c r="Q793" s="34"/>
      <c r="R793" s="320"/>
      <c r="S793" s="321"/>
      <c r="T793" s="322"/>
      <c r="W793" s="323"/>
      <c r="AX793" s="323"/>
      <c r="AY793" s="323"/>
      <c r="AZ793" s="323"/>
      <c r="BA793" s="323"/>
      <c r="BB793" s="323"/>
      <c r="BC793" s="323"/>
      <c r="BD793" s="323"/>
      <c r="BE793" s="323"/>
      <c r="BO793" s="324"/>
      <c r="BP793" s="324"/>
    </row>
    <row r="794" spans="8:68" s="318" customFormat="1" ht="12.75" customHeight="1">
      <c r="H794" s="319"/>
      <c r="I794" s="319"/>
      <c r="J794" s="319"/>
      <c r="P794" s="319"/>
      <c r="Q794" s="34"/>
      <c r="R794" s="320"/>
      <c r="S794" s="321"/>
      <c r="T794" s="322"/>
      <c r="W794" s="323"/>
      <c r="AX794" s="323"/>
      <c r="AY794" s="323"/>
      <c r="AZ794" s="323"/>
      <c r="BA794" s="323"/>
      <c r="BB794" s="323"/>
      <c r="BC794" s="323"/>
      <c r="BD794" s="323"/>
      <c r="BE794" s="323"/>
      <c r="BO794" s="324"/>
      <c r="BP794" s="324"/>
    </row>
    <row r="795" spans="8:68" s="318" customFormat="1" ht="12.75" customHeight="1">
      <c r="H795" s="319"/>
      <c r="I795" s="319"/>
      <c r="J795" s="319"/>
      <c r="P795" s="319"/>
      <c r="Q795" s="34"/>
      <c r="R795" s="320"/>
      <c r="S795" s="321"/>
      <c r="T795" s="322"/>
      <c r="W795" s="323"/>
      <c r="AX795" s="323"/>
      <c r="AY795" s="323"/>
      <c r="AZ795" s="323"/>
      <c r="BA795" s="323"/>
      <c r="BB795" s="323"/>
      <c r="BC795" s="323"/>
      <c r="BD795" s="323"/>
      <c r="BE795" s="323"/>
      <c r="BO795" s="324"/>
      <c r="BP795" s="324"/>
    </row>
    <row r="796" spans="8:68" s="318" customFormat="1" ht="12.75" customHeight="1">
      <c r="H796" s="319"/>
      <c r="I796" s="319"/>
      <c r="J796" s="319"/>
      <c r="P796" s="319"/>
      <c r="Q796" s="34"/>
      <c r="R796" s="320"/>
      <c r="S796" s="321"/>
      <c r="T796" s="322"/>
      <c r="W796" s="323"/>
      <c r="AX796" s="323"/>
      <c r="AY796" s="323"/>
      <c r="AZ796" s="323"/>
      <c r="BA796" s="323"/>
      <c r="BB796" s="323"/>
      <c r="BC796" s="323"/>
      <c r="BD796" s="323"/>
      <c r="BE796" s="323"/>
      <c r="BO796" s="324"/>
      <c r="BP796" s="324"/>
    </row>
    <row r="797" spans="8:68" s="318" customFormat="1" ht="12.75" customHeight="1">
      <c r="H797" s="319"/>
      <c r="I797" s="319"/>
      <c r="J797" s="319"/>
      <c r="P797" s="319"/>
      <c r="Q797" s="34"/>
      <c r="R797" s="320"/>
      <c r="S797" s="321"/>
      <c r="T797" s="322"/>
      <c r="W797" s="323"/>
      <c r="AX797" s="323"/>
      <c r="AY797" s="323"/>
      <c r="AZ797" s="323"/>
      <c r="BA797" s="323"/>
      <c r="BB797" s="323"/>
      <c r="BC797" s="323"/>
      <c r="BD797" s="323"/>
      <c r="BE797" s="323"/>
      <c r="BO797" s="324"/>
      <c r="BP797" s="324"/>
    </row>
    <row r="798" spans="8:68" s="318" customFormat="1" ht="12.75" customHeight="1">
      <c r="H798" s="319"/>
      <c r="I798" s="319"/>
      <c r="J798" s="319"/>
      <c r="P798" s="319"/>
      <c r="Q798" s="34"/>
      <c r="R798" s="320"/>
      <c r="S798" s="321"/>
      <c r="T798" s="322"/>
      <c r="W798" s="323"/>
      <c r="AX798" s="323"/>
      <c r="AY798" s="323"/>
      <c r="AZ798" s="323"/>
      <c r="BA798" s="323"/>
      <c r="BB798" s="323"/>
      <c r="BC798" s="323"/>
      <c r="BD798" s="323"/>
      <c r="BE798" s="323"/>
      <c r="BO798" s="324"/>
      <c r="BP798" s="324"/>
    </row>
    <row r="799" spans="8:68" s="318" customFormat="1" ht="12.75" customHeight="1">
      <c r="H799" s="319"/>
      <c r="I799" s="319"/>
      <c r="J799" s="319"/>
      <c r="P799" s="319"/>
      <c r="Q799" s="34"/>
      <c r="R799" s="320"/>
      <c r="S799" s="321"/>
      <c r="T799" s="322"/>
      <c r="W799" s="323"/>
      <c r="AX799" s="323"/>
      <c r="AY799" s="323"/>
      <c r="AZ799" s="323"/>
      <c r="BA799" s="323"/>
      <c r="BB799" s="323"/>
      <c r="BC799" s="323"/>
      <c r="BD799" s="323"/>
      <c r="BE799" s="323"/>
      <c r="BO799" s="324"/>
      <c r="BP799" s="324"/>
    </row>
    <row r="800" spans="8:68" s="318" customFormat="1" ht="12.75" customHeight="1">
      <c r="H800" s="319"/>
      <c r="I800" s="319"/>
      <c r="J800" s="319"/>
      <c r="P800" s="319"/>
      <c r="Q800" s="34"/>
      <c r="R800" s="320"/>
      <c r="S800" s="321"/>
      <c r="T800" s="322"/>
      <c r="W800" s="323"/>
      <c r="AX800" s="323"/>
      <c r="AY800" s="323"/>
      <c r="AZ800" s="323"/>
      <c r="BA800" s="323"/>
      <c r="BB800" s="323"/>
      <c r="BC800" s="323"/>
      <c r="BD800" s="323"/>
      <c r="BE800" s="323"/>
      <c r="BO800" s="324"/>
      <c r="BP800" s="324"/>
    </row>
    <row r="801" spans="8:68" s="318" customFormat="1" ht="12.75" customHeight="1">
      <c r="H801" s="319"/>
      <c r="I801" s="319"/>
      <c r="J801" s="319"/>
      <c r="P801" s="319"/>
      <c r="Q801" s="34"/>
      <c r="R801" s="320"/>
      <c r="S801" s="321"/>
      <c r="T801" s="322"/>
      <c r="W801" s="323"/>
      <c r="AX801" s="323"/>
      <c r="AY801" s="323"/>
      <c r="AZ801" s="323"/>
      <c r="BA801" s="323"/>
      <c r="BB801" s="323"/>
      <c r="BC801" s="323"/>
      <c r="BD801" s="323"/>
      <c r="BE801" s="323"/>
      <c r="BO801" s="324"/>
      <c r="BP801" s="324"/>
    </row>
    <row r="802" spans="8:68" s="318" customFormat="1" ht="12.75" customHeight="1">
      <c r="H802" s="319"/>
      <c r="I802" s="319"/>
      <c r="J802" s="319"/>
      <c r="P802" s="319"/>
      <c r="Q802" s="34"/>
      <c r="R802" s="320"/>
      <c r="S802" s="321"/>
      <c r="T802" s="322"/>
      <c r="W802" s="323"/>
      <c r="AX802" s="323"/>
      <c r="AY802" s="323"/>
      <c r="AZ802" s="323"/>
      <c r="BA802" s="323"/>
      <c r="BB802" s="323"/>
      <c r="BC802" s="323"/>
      <c r="BD802" s="323"/>
      <c r="BE802" s="323"/>
      <c r="BO802" s="324"/>
      <c r="BP802" s="324"/>
    </row>
    <row r="803" spans="8:68" s="318" customFormat="1" ht="12.75" customHeight="1">
      <c r="H803" s="319"/>
      <c r="I803" s="319"/>
      <c r="J803" s="319"/>
      <c r="P803" s="319"/>
      <c r="Q803" s="34"/>
      <c r="R803" s="320"/>
      <c r="S803" s="321"/>
      <c r="T803" s="322"/>
      <c r="W803" s="323"/>
      <c r="AX803" s="323"/>
      <c r="AY803" s="323"/>
      <c r="AZ803" s="323"/>
      <c r="BA803" s="323"/>
      <c r="BB803" s="323"/>
      <c r="BC803" s="323"/>
      <c r="BD803" s="323"/>
      <c r="BE803" s="323"/>
      <c r="BO803" s="324"/>
      <c r="BP803" s="324"/>
    </row>
    <row r="804" spans="8:68" s="318" customFormat="1" ht="12.75" customHeight="1">
      <c r="H804" s="319"/>
      <c r="I804" s="319"/>
      <c r="J804" s="319"/>
      <c r="P804" s="319"/>
      <c r="Q804" s="34"/>
      <c r="R804" s="320"/>
      <c r="S804" s="321"/>
      <c r="T804" s="322"/>
      <c r="W804" s="323"/>
      <c r="AX804" s="323"/>
      <c r="AY804" s="323"/>
      <c r="AZ804" s="323"/>
      <c r="BA804" s="323"/>
      <c r="BB804" s="323"/>
      <c r="BC804" s="323"/>
      <c r="BD804" s="323"/>
      <c r="BE804" s="323"/>
      <c r="BO804" s="324"/>
      <c r="BP804" s="324"/>
    </row>
    <row r="805" spans="8:68" s="318" customFormat="1" ht="12.75" customHeight="1">
      <c r="H805" s="319"/>
      <c r="I805" s="319"/>
      <c r="J805" s="319"/>
      <c r="P805" s="319"/>
      <c r="Q805" s="34"/>
      <c r="R805" s="320"/>
      <c r="S805" s="321"/>
      <c r="T805" s="322"/>
      <c r="W805" s="323"/>
      <c r="AX805" s="323"/>
      <c r="AY805" s="323"/>
      <c r="AZ805" s="323"/>
      <c r="BA805" s="323"/>
      <c r="BB805" s="323"/>
      <c r="BC805" s="323"/>
      <c r="BD805" s="323"/>
      <c r="BE805" s="323"/>
      <c r="BO805" s="324"/>
      <c r="BP805" s="324"/>
    </row>
    <row r="806" spans="8:68" s="318" customFormat="1" ht="12.75" customHeight="1">
      <c r="H806" s="319"/>
      <c r="I806" s="319"/>
      <c r="J806" s="319"/>
      <c r="P806" s="319"/>
      <c r="Q806" s="34"/>
      <c r="R806" s="320"/>
      <c r="S806" s="321"/>
      <c r="T806" s="322"/>
      <c r="W806" s="323"/>
      <c r="AX806" s="323"/>
      <c r="AY806" s="323"/>
      <c r="AZ806" s="323"/>
      <c r="BA806" s="323"/>
      <c r="BB806" s="323"/>
      <c r="BC806" s="323"/>
      <c r="BD806" s="323"/>
      <c r="BE806" s="323"/>
      <c r="BO806" s="324"/>
      <c r="BP806" s="324"/>
    </row>
    <row r="807" spans="8:68" s="318" customFormat="1" ht="12.75" customHeight="1">
      <c r="H807" s="319"/>
      <c r="I807" s="319"/>
      <c r="J807" s="319"/>
      <c r="P807" s="319"/>
      <c r="Q807" s="34"/>
      <c r="R807" s="320"/>
      <c r="S807" s="321"/>
      <c r="T807" s="322"/>
      <c r="W807" s="323"/>
      <c r="AX807" s="323"/>
      <c r="AY807" s="323"/>
      <c r="AZ807" s="323"/>
      <c r="BA807" s="323"/>
      <c r="BB807" s="323"/>
      <c r="BC807" s="323"/>
      <c r="BD807" s="323"/>
      <c r="BE807" s="323"/>
      <c r="BO807" s="324"/>
      <c r="BP807" s="324"/>
    </row>
    <row r="808" spans="8:68" s="318" customFormat="1" ht="12.75" customHeight="1">
      <c r="H808" s="319"/>
      <c r="I808" s="319"/>
      <c r="J808" s="319"/>
      <c r="P808" s="319"/>
      <c r="Q808" s="34"/>
      <c r="R808" s="320"/>
      <c r="S808" s="321"/>
      <c r="T808" s="322"/>
      <c r="W808" s="323"/>
      <c r="AX808" s="323"/>
      <c r="AY808" s="323"/>
      <c r="AZ808" s="323"/>
      <c r="BA808" s="323"/>
      <c r="BB808" s="323"/>
      <c r="BC808" s="323"/>
      <c r="BD808" s="323"/>
      <c r="BE808" s="323"/>
      <c r="BO808" s="324"/>
      <c r="BP808" s="324"/>
    </row>
    <row r="809" spans="8:68" s="318" customFormat="1" ht="12.75" customHeight="1">
      <c r="H809" s="319"/>
      <c r="I809" s="319"/>
      <c r="J809" s="319"/>
      <c r="P809" s="319"/>
      <c r="Q809" s="34"/>
      <c r="R809" s="320"/>
      <c r="S809" s="321"/>
      <c r="T809" s="322"/>
      <c r="W809" s="323"/>
      <c r="AX809" s="323"/>
      <c r="AY809" s="323"/>
      <c r="AZ809" s="323"/>
      <c r="BA809" s="323"/>
      <c r="BB809" s="323"/>
      <c r="BC809" s="323"/>
      <c r="BD809" s="323"/>
      <c r="BE809" s="323"/>
      <c r="BO809" s="324"/>
      <c r="BP809" s="324"/>
    </row>
    <row r="810" spans="8:68" s="318" customFormat="1" ht="12.75" customHeight="1">
      <c r="H810" s="319"/>
      <c r="I810" s="319"/>
      <c r="J810" s="319"/>
      <c r="P810" s="319"/>
      <c r="Q810" s="34"/>
      <c r="R810" s="320"/>
      <c r="S810" s="321"/>
      <c r="T810" s="322"/>
      <c r="W810" s="323"/>
      <c r="AX810" s="323"/>
      <c r="AY810" s="323"/>
      <c r="AZ810" s="323"/>
      <c r="BA810" s="323"/>
      <c r="BB810" s="323"/>
      <c r="BC810" s="323"/>
      <c r="BD810" s="323"/>
      <c r="BE810" s="323"/>
      <c r="BO810" s="324"/>
      <c r="BP810" s="324"/>
    </row>
    <row r="811" spans="8:68" s="318" customFormat="1" ht="12.75" customHeight="1">
      <c r="H811" s="319"/>
      <c r="I811" s="319"/>
      <c r="J811" s="319"/>
      <c r="P811" s="319"/>
      <c r="Q811" s="34"/>
      <c r="R811" s="320"/>
      <c r="S811" s="321"/>
      <c r="T811" s="322"/>
      <c r="W811" s="323"/>
      <c r="AX811" s="323"/>
      <c r="AY811" s="323"/>
      <c r="AZ811" s="323"/>
      <c r="BA811" s="323"/>
      <c r="BB811" s="323"/>
      <c r="BC811" s="323"/>
      <c r="BD811" s="323"/>
      <c r="BE811" s="323"/>
      <c r="BO811" s="324"/>
      <c r="BP811" s="324"/>
    </row>
    <row r="812" spans="8:68" s="318" customFormat="1" ht="12.75" customHeight="1">
      <c r="H812" s="319"/>
      <c r="I812" s="319"/>
      <c r="J812" s="319"/>
      <c r="P812" s="319"/>
      <c r="Q812" s="34"/>
      <c r="R812" s="320"/>
      <c r="S812" s="321"/>
      <c r="T812" s="322"/>
      <c r="W812" s="323"/>
      <c r="AX812" s="323"/>
      <c r="AY812" s="323"/>
      <c r="AZ812" s="323"/>
      <c r="BA812" s="323"/>
      <c r="BB812" s="323"/>
      <c r="BC812" s="323"/>
      <c r="BD812" s="323"/>
      <c r="BE812" s="323"/>
      <c r="BO812" s="324"/>
      <c r="BP812" s="324"/>
    </row>
    <row r="813" spans="8:68" s="318" customFormat="1" ht="12.75" customHeight="1">
      <c r="H813" s="319"/>
      <c r="I813" s="319"/>
      <c r="J813" s="319"/>
      <c r="P813" s="319"/>
      <c r="Q813" s="34"/>
      <c r="R813" s="320"/>
      <c r="S813" s="321"/>
      <c r="T813" s="322"/>
      <c r="W813" s="323"/>
      <c r="AX813" s="323"/>
      <c r="AY813" s="323"/>
      <c r="AZ813" s="323"/>
      <c r="BA813" s="323"/>
      <c r="BB813" s="323"/>
      <c r="BC813" s="323"/>
      <c r="BD813" s="323"/>
      <c r="BE813" s="323"/>
      <c r="BO813" s="324"/>
      <c r="BP813" s="324"/>
    </row>
    <row r="814" spans="8:68" s="318" customFormat="1" ht="12.75" customHeight="1">
      <c r="H814" s="319"/>
      <c r="I814" s="319"/>
      <c r="J814" s="319"/>
      <c r="P814" s="319"/>
      <c r="Q814" s="34"/>
      <c r="R814" s="320"/>
      <c r="S814" s="321"/>
      <c r="T814" s="322"/>
      <c r="W814" s="323"/>
      <c r="AX814" s="323"/>
      <c r="AY814" s="323"/>
      <c r="AZ814" s="323"/>
      <c r="BA814" s="323"/>
      <c r="BB814" s="323"/>
      <c r="BC814" s="323"/>
      <c r="BD814" s="323"/>
      <c r="BE814" s="323"/>
      <c r="BO814" s="324"/>
      <c r="BP814" s="324"/>
    </row>
    <row r="815" spans="8:68" s="318" customFormat="1" ht="12.75" customHeight="1">
      <c r="H815" s="319"/>
      <c r="I815" s="319"/>
      <c r="J815" s="319"/>
      <c r="P815" s="319"/>
      <c r="Q815" s="34"/>
      <c r="R815" s="320"/>
      <c r="S815" s="321"/>
      <c r="T815" s="322"/>
      <c r="W815" s="323"/>
      <c r="AX815" s="323"/>
      <c r="AY815" s="323"/>
      <c r="AZ815" s="323"/>
      <c r="BA815" s="323"/>
      <c r="BB815" s="323"/>
      <c r="BC815" s="323"/>
      <c r="BD815" s="323"/>
      <c r="BE815" s="323"/>
      <c r="BO815" s="324"/>
      <c r="BP815" s="324"/>
    </row>
    <row r="816" spans="8:68" s="318" customFormat="1" ht="12.75" customHeight="1">
      <c r="H816" s="319"/>
      <c r="I816" s="319"/>
      <c r="J816" s="319"/>
      <c r="P816" s="319"/>
      <c r="Q816" s="34"/>
      <c r="R816" s="320"/>
      <c r="S816" s="321"/>
      <c r="T816" s="322"/>
      <c r="W816" s="323"/>
      <c r="AX816" s="323"/>
      <c r="AY816" s="323"/>
      <c r="AZ816" s="323"/>
      <c r="BA816" s="323"/>
      <c r="BB816" s="323"/>
      <c r="BC816" s="323"/>
      <c r="BD816" s="323"/>
      <c r="BE816" s="323"/>
      <c r="BO816" s="324"/>
      <c r="BP816" s="324"/>
    </row>
    <row r="817" spans="8:68" s="318" customFormat="1" ht="12.75" customHeight="1">
      <c r="H817" s="319"/>
      <c r="I817" s="319"/>
      <c r="J817" s="319"/>
      <c r="P817" s="319"/>
      <c r="Q817" s="34"/>
      <c r="R817" s="320"/>
      <c r="S817" s="321"/>
      <c r="T817" s="322"/>
      <c r="W817" s="323"/>
      <c r="AX817" s="323"/>
      <c r="AY817" s="323"/>
      <c r="AZ817" s="323"/>
      <c r="BA817" s="323"/>
      <c r="BB817" s="323"/>
      <c r="BC817" s="323"/>
      <c r="BD817" s="323"/>
      <c r="BE817" s="323"/>
      <c r="BO817" s="324"/>
      <c r="BP817" s="324"/>
    </row>
    <row r="818" spans="8:68" s="318" customFormat="1" ht="12.75" customHeight="1">
      <c r="H818" s="319"/>
      <c r="I818" s="319"/>
      <c r="J818" s="319"/>
      <c r="P818" s="319"/>
      <c r="Q818" s="34"/>
      <c r="R818" s="320"/>
      <c r="S818" s="321"/>
      <c r="T818" s="322"/>
      <c r="W818" s="323"/>
      <c r="AX818" s="323"/>
      <c r="AY818" s="323"/>
      <c r="AZ818" s="323"/>
      <c r="BA818" s="323"/>
      <c r="BB818" s="323"/>
      <c r="BC818" s="323"/>
      <c r="BD818" s="323"/>
      <c r="BE818" s="323"/>
      <c r="BO818" s="324"/>
      <c r="BP818" s="324"/>
    </row>
    <row r="819" spans="8:68" s="318" customFormat="1" ht="12.75" customHeight="1">
      <c r="H819" s="319"/>
      <c r="I819" s="319"/>
      <c r="J819" s="319"/>
      <c r="P819" s="319"/>
      <c r="Q819" s="34"/>
      <c r="R819" s="320"/>
      <c r="S819" s="321"/>
      <c r="T819" s="322"/>
      <c r="W819" s="323"/>
      <c r="AX819" s="323"/>
      <c r="AY819" s="323"/>
      <c r="AZ819" s="323"/>
      <c r="BA819" s="323"/>
      <c r="BB819" s="323"/>
      <c r="BC819" s="323"/>
      <c r="BD819" s="323"/>
      <c r="BE819" s="323"/>
      <c r="BO819" s="324"/>
      <c r="BP819" s="324"/>
    </row>
    <row r="820" spans="8:68" s="318" customFormat="1" ht="12.75" customHeight="1">
      <c r="H820" s="319"/>
      <c r="I820" s="319"/>
      <c r="J820" s="319"/>
      <c r="P820" s="319"/>
      <c r="Q820" s="34"/>
      <c r="R820" s="320"/>
      <c r="S820" s="321"/>
      <c r="T820" s="322"/>
      <c r="W820" s="323"/>
      <c r="AX820" s="323"/>
      <c r="AY820" s="323"/>
      <c r="AZ820" s="323"/>
      <c r="BA820" s="323"/>
      <c r="BB820" s="323"/>
      <c r="BC820" s="323"/>
      <c r="BD820" s="323"/>
      <c r="BE820" s="323"/>
      <c r="BO820" s="324"/>
      <c r="BP820" s="324"/>
    </row>
    <row r="821" spans="8:68" s="318" customFormat="1" ht="12.75" customHeight="1">
      <c r="H821" s="319"/>
      <c r="I821" s="319"/>
      <c r="J821" s="319"/>
      <c r="P821" s="319"/>
      <c r="Q821" s="34"/>
      <c r="R821" s="320"/>
      <c r="S821" s="321"/>
      <c r="T821" s="322"/>
      <c r="W821" s="323"/>
      <c r="AX821" s="323"/>
      <c r="AY821" s="323"/>
      <c r="AZ821" s="323"/>
      <c r="BA821" s="323"/>
      <c r="BB821" s="323"/>
      <c r="BC821" s="323"/>
      <c r="BD821" s="323"/>
      <c r="BE821" s="323"/>
      <c r="BO821" s="324"/>
      <c r="BP821" s="324"/>
    </row>
    <row r="822" spans="8:68" s="318" customFormat="1" ht="12.75" customHeight="1">
      <c r="H822" s="319"/>
      <c r="I822" s="319"/>
      <c r="J822" s="319"/>
      <c r="P822" s="319"/>
      <c r="Q822" s="34"/>
      <c r="R822" s="320"/>
      <c r="S822" s="321"/>
      <c r="T822" s="322"/>
      <c r="W822" s="323"/>
      <c r="AX822" s="323"/>
      <c r="AY822" s="323"/>
      <c r="AZ822" s="323"/>
      <c r="BA822" s="323"/>
      <c r="BB822" s="323"/>
      <c r="BC822" s="323"/>
      <c r="BD822" s="323"/>
      <c r="BE822" s="323"/>
      <c r="BO822" s="324"/>
      <c r="BP822" s="324"/>
    </row>
    <row r="823" spans="8:68" s="318" customFormat="1" ht="12.75" customHeight="1">
      <c r="H823" s="319"/>
      <c r="I823" s="319"/>
      <c r="J823" s="319"/>
      <c r="P823" s="319"/>
      <c r="Q823" s="34"/>
      <c r="R823" s="320"/>
      <c r="S823" s="321"/>
      <c r="T823" s="322"/>
      <c r="W823" s="323"/>
      <c r="AX823" s="323"/>
      <c r="AY823" s="323"/>
      <c r="AZ823" s="323"/>
      <c r="BA823" s="323"/>
      <c r="BB823" s="323"/>
      <c r="BC823" s="323"/>
      <c r="BD823" s="323"/>
      <c r="BE823" s="323"/>
      <c r="BO823" s="324"/>
      <c r="BP823" s="324"/>
    </row>
    <row r="824" spans="8:68" s="318" customFormat="1" ht="12.75" customHeight="1">
      <c r="H824" s="319"/>
      <c r="I824" s="319"/>
      <c r="J824" s="319"/>
      <c r="P824" s="319"/>
      <c r="Q824" s="34"/>
      <c r="R824" s="320"/>
      <c r="S824" s="321"/>
      <c r="T824" s="322"/>
      <c r="W824" s="323"/>
      <c r="AX824" s="323"/>
      <c r="AY824" s="323"/>
      <c r="AZ824" s="323"/>
      <c r="BA824" s="323"/>
      <c r="BB824" s="323"/>
      <c r="BC824" s="323"/>
      <c r="BD824" s="323"/>
      <c r="BE824" s="323"/>
      <c r="BO824" s="324"/>
      <c r="BP824" s="324"/>
    </row>
    <row r="825" spans="8:68" s="318" customFormat="1" ht="12.75" customHeight="1">
      <c r="H825" s="319"/>
      <c r="I825" s="319"/>
      <c r="J825" s="319"/>
      <c r="P825" s="319"/>
      <c r="Q825" s="34"/>
      <c r="R825" s="320"/>
      <c r="S825" s="321"/>
      <c r="T825" s="322"/>
      <c r="W825" s="323"/>
      <c r="AX825" s="323"/>
      <c r="AY825" s="323"/>
      <c r="AZ825" s="323"/>
      <c r="BA825" s="323"/>
      <c r="BB825" s="323"/>
      <c r="BC825" s="323"/>
      <c r="BD825" s="323"/>
      <c r="BE825" s="323"/>
      <c r="BO825" s="324"/>
      <c r="BP825" s="324"/>
    </row>
    <row r="826" spans="8:68" s="318" customFormat="1" ht="12.75" customHeight="1">
      <c r="H826" s="319"/>
      <c r="I826" s="319"/>
      <c r="J826" s="319"/>
      <c r="P826" s="319"/>
      <c r="Q826" s="34"/>
      <c r="R826" s="320"/>
      <c r="S826" s="321"/>
      <c r="T826" s="322"/>
      <c r="W826" s="323"/>
      <c r="AX826" s="323"/>
      <c r="AY826" s="323"/>
      <c r="AZ826" s="323"/>
      <c r="BA826" s="323"/>
      <c r="BB826" s="323"/>
      <c r="BC826" s="323"/>
      <c r="BD826" s="323"/>
      <c r="BE826" s="323"/>
      <c r="BO826" s="324"/>
      <c r="BP826" s="324"/>
    </row>
    <row r="827" spans="8:68" s="318" customFormat="1" ht="12.75" customHeight="1">
      <c r="H827" s="319"/>
      <c r="I827" s="319"/>
      <c r="J827" s="319"/>
      <c r="P827" s="319"/>
      <c r="Q827" s="34"/>
      <c r="R827" s="320"/>
      <c r="S827" s="321"/>
      <c r="T827" s="322"/>
      <c r="W827" s="323"/>
      <c r="AX827" s="323"/>
      <c r="AY827" s="323"/>
      <c r="AZ827" s="323"/>
      <c r="BA827" s="323"/>
      <c r="BB827" s="323"/>
      <c r="BC827" s="323"/>
      <c r="BD827" s="323"/>
      <c r="BE827" s="323"/>
      <c r="BO827" s="324"/>
      <c r="BP827" s="324"/>
    </row>
    <row r="828" spans="8:68" s="318" customFormat="1" ht="12.75" customHeight="1">
      <c r="H828" s="319"/>
      <c r="I828" s="319"/>
      <c r="J828" s="319"/>
      <c r="P828" s="319"/>
      <c r="Q828" s="34"/>
      <c r="R828" s="320"/>
      <c r="S828" s="321"/>
      <c r="T828" s="322"/>
      <c r="W828" s="323"/>
      <c r="AX828" s="323"/>
      <c r="AY828" s="323"/>
      <c r="AZ828" s="323"/>
      <c r="BA828" s="323"/>
      <c r="BB828" s="323"/>
      <c r="BC828" s="323"/>
      <c r="BD828" s="323"/>
      <c r="BE828" s="323"/>
      <c r="BO828" s="324"/>
      <c r="BP828" s="324"/>
    </row>
    <row r="829" spans="8:68" s="318" customFormat="1" ht="12.75" customHeight="1">
      <c r="H829" s="319"/>
      <c r="I829" s="319"/>
      <c r="J829" s="319"/>
      <c r="P829" s="319"/>
      <c r="Q829" s="34"/>
      <c r="R829" s="320"/>
      <c r="S829" s="321"/>
      <c r="T829" s="322"/>
      <c r="W829" s="323"/>
      <c r="AX829" s="323"/>
      <c r="AY829" s="323"/>
      <c r="AZ829" s="323"/>
      <c r="BA829" s="323"/>
      <c r="BB829" s="323"/>
      <c r="BC829" s="323"/>
      <c r="BD829" s="323"/>
      <c r="BE829" s="323"/>
      <c r="BO829" s="324"/>
      <c r="BP829" s="324"/>
    </row>
    <row r="830" spans="8:68" s="318" customFormat="1" ht="12.75" customHeight="1">
      <c r="H830" s="319"/>
      <c r="I830" s="319"/>
      <c r="J830" s="319"/>
      <c r="P830" s="319"/>
      <c r="Q830" s="34"/>
      <c r="R830" s="320"/>
      <c r="S830" s="321"/>
      <c r="T830" s="322"/>
      <c r="W830" s="323"/>
      <c r="AX830" s="323"/>
      <c r="AY830" s="323"/>
      <c r="AZ830" s="323"/>
      <c r="BA830" s="323"/>
      <c r="BB830" s="323"/>
      <c r="BC830" s="323"/>
      <c r="BD830" s="323"/>
      <c r="BE830" s="323"/>
      <c r="BO830" s="324"/>
      <c r="BP830" s="324"/>
    </row>
    <row r="831" spans="8:68" s="318" customFormat="1" ht="12.75" customHeight="1">
      <c r="H831" s="319"/>
      <c r="I831" s="319"/>
      <c r="J831" s="319"/>
      <c r="P831" s="319"/>
      <c r="Q831" s="34"/>
      <c r="R831" s="320"/>
      <c r="S831" s="321"/>
      <c r="T831" s="322"/>
      <c r="W831" s="323"/>
      <c r="AX831" s="323"/>
      <c r="AY831" s="323"/>
      <c r="AZ831" s="323"/>
      <c r="BA831" s="323"/>
      <c r="BB831" s="323"/>
      <c r="BC831" s="323"/>
      <c r="BD831" s="323"/>
      <c r="BE831" s="323"/>
      <c r="BO831" s="324"/>
      <c r="BP831" s="324"/>
    </row>
    <row r="832" spans="8:68" s="318" customFormat="1" ht="12.75" customHeight="1">
      <c r="H832" s="319"/>
      <c r="I832" s="319"/>
      <c r="J832" s="319"/>
      <c r="P832" s="319"/>
      <c r="Q832" s="34"/>
      <c r="R832" s="320"/>
      <c r="S832" s="321"/>
      <c r="T832" s="322"/>
      <c r="W832" s="323"/>
      <c r="AX832" s="323"/>
      <c r="AY832" s="323"/>
      <c r="AZ832" s="323"/>
      <c r="BA832" s="323"/>
      <c r="BB832" s="323"/>
      <c r="BC832" s="323"/>
      <c r="BD832" s="323"/>
      <c r="BE832" s="323"/>
      <c r="BO832" s="324"/>
      <c r="BP832" s="324"/>
    </row>
    <row r="833" spans="8:68" s="318" customFormat="1" ht="12.75" customHeight="1">
      <c r="H833" s="319"/>
      <c r="I833" s="319"/>
      <c r="J833" s="319"/>
      <c r="P833" s="319"/>
      <c r="Q833" s="34"/>
      <c r="R833" s="320"/>
      <c r="S833" s="321"/>
      <c r="T833" s="322"/>
      <c r="W833" s="323"/>
      <c r="AX833" s="323"/>
      <c r="AY833" s="323"/>
      <c r="AZ833" s="323"/>
      <c r="BA833" s="323"/>
      <c r="BB833" s="323"/>
      <c r="BC833" s="323"/>
      <c r="BD833" s="323"/>
      <c r="BE833" s="323"/>
      <c r="BO833" s="324"/>
      <c r="BP833" s="324"/>
    </row>
    <row r="834" spans="8:68" s="318" customFormat="1" ht="12.75" customHeight="1">
      <c r="H834" s="319"/>
      <c r="I834" s="319"/>
      <c r="J834" s="319"/>
      <c r="P834" s="319"/>
      <c r="Q834" s="34"/>
      <c r="R834" s="320"/>
      <c r="S834" s="321"/>
      <c r="T834" s="322"/>
      <c r="W834" s="323"/>
      <c r="AX834" s="323"/>
      <c r="AY834" s="323"/>
      <c r="AZ834" s="323"/>
      <c r="BA834" s="323"/>
      <c r="BB834" s="323"/>
      <c r="BC834" s="323"/>
      <c r="BD834" s="323"/>
      <c r="BE834" s="323"/>
      <c r="BO834" s="324"/>
      <c r="BP834" s="324"/>
    </row>
    <row r="835" spans="8:68" s="318" customFormat="1" ht="12.75" customHeight="1">
      <c r="H835" s="319"/>
      <c r="I835" s="319"/>
      <c r="J835" s="319"/>
      <c r="P835" s="319"/>
      <c r="Q835" s="34"/>
      <c r="R835" s="320"/>
      <c r="S835" s="321"/>
      <c r="T835" s="322"/>
      <c r="W835" s="323"/>
      <c r="AX835" s="323"/>
      <c r="AY835" s="323"/>
      <c r="AZ835" s="323"/>
      <c r="BA835" s="323"/>
      <c r="BB835" s="323"/>
      <c r="BC835" s="323"/>
      <c r="BD835" s="323"/>
      <c r="BE835" s="323"/>
      <c r="BO835" s="324"/>
      <c r="BP835" s="324"/>
    </row>
    <row r="836" spans="8:68" s="318" customFormat="1" ht="12.75" customHeight="1">
      <c r="H836" s="319"/>
      <c r="I836" s="319"/>
      <c r="J836" s="319"/>
      <c r="P836" s="319"/>
      <c r="Q836" s="34"/>
      <c r="R836" s="320"/>
      <c r="S836" s="321"/>
      <c r="T836" s="322"/>
      <c r="W836" s="323"/>
      <c r="AX836" s="323"/>
      <c r="AY836" s="323"/>
      <c r="AZ836" s="323"/>
      <c r="BA836" s="323"/>
      <c r="BB836" s="323"/>
      <c r="BC836" s="323"/>
      <c r="BD836" s="323"/>
      <c r="BE836" s="323"/>
      <c r="BO836" s="324"/>
      <c r="BP836" s="324"/>
    </row>
    <row r="837" spans="8:68" s="318" customFormat="1" ht="12.75" customHeight="1">
      <c r="H837" s="319"/>
      <c r="I837" s="319"/>
      <c r="J837" s="319"/>
      <c r="P837" s="319"/>
      <c r="Q837" s="34"/>
      <c r="R837" s="320"/>
      <c r="S837" s="321"/>
      <c r="T837" s="322"/>
      <c r="W837" s="323"/>
      <c r="AX837" s="323"/>
      <c r="AY837" s="323"/>
      <c r="AZ837" s="323"/>
      <c r="BA837" s="323"/>
      <c r="BB837" s="323"/>
      <c r="BC837" s="323"/>
      <c r="BD837" s="323"/>
      <c r="BE837" s="323"/>
      <c r="BO837" s="324"/>
      <c r="BP837" s="324"/>
    </row>
    <row r="838" spans="8:68" s="318" customFormat="1" ht="12.75" customHeight="1">
      <c r="H838" s="319"/>
      <c r="I838" s="319"/>
      <c r="J838" s="319"/>
      <c r="P838" s="319"/>
      <c r="Q838" s="34"/>
      <c r="R838" s="320"/>
      <c r="S838" s="321"/>
      <c r="T838" s="322"/>
      <c r="W838" s="323"/>
      <c r="AX838" s="323"/>
      <c r="AY838" s="323"/>
      <c r="AZ838" s="323"/>
      <c r="BA838" s="323"/>
      <c r="BB838" s="323"/>
      <c r="BC838" s="323"/>
      <c r="BD838" s="323"/>
      <c r="BE838" s="323"/>
      <c r="BO838" s="324"/>
      <c r="BP838" s="324"/>
    </row>
    <row r="839" spans="8:68" s="318" customFormat="1" ht="12.75" customHeight="1">
      <c r="H839" s="319"/>
      <c r="I839" s="319"/>
      <c r="J839" s="319"/>
      <c r="P839" s="319"/>
      <c r="Q839" s="34"/>
      <c r="R839" s="320"/>
      <c r="S839" s="321"/>
      <c r="T839" s="322"/>
      <c r="W839" s="323"/>
      <c r="AX839" s="323"/>
      <c r="AY839" s="323"/>
      <c r="AZ839" s="323"/>
      <c r="BA839" s="323"/>
      <c r="BB839" s="323"/>
      <c r="BC839" s="323"/>
      <c r="BD839" s="323"/>
      <c r="BE839" s="323"/>
      <c r="BO839" s="324"/>
      <c r="BP839" s="324"/>
    </row>
    <row r="840" spans="8:68" s="318" customFormat="1" ht="12.75" customHeight="1">
      <c r="H840" s="319"/>
      <c r="I840" s="319"/>
      <c r="J840" s="319"/>
      <c r="P840" s="319"/>
      <c r="Q840" s="34"/>
      <c r="R840" s="320"/>
      <c r="S840" s="321"/>
      <c r="T840" s="322"/>
      <c r="W840" s="323"/>
      <c r="AX840" s="323"/>
      <c r="AY840" s="323"/>
      <c r="AZ840" s="323"/>
      <c r="BA840" s="323"/>
      <c r="BB840" s="323"/>
      <c r="BC840" s="323"/>
      <c r="BD840" s="323"/>
      <c r="BE840" s="323"/>
      <c r="BO840" s="324"/>
      <c r="BP840" s="324"/>
    </row>
    <row r="841" spans="8:68" s="318" customFormat="1" ht="12.75" customHeight="1">
      <c r="H841" s="319"/>
      <c r="I841" s="319"/>
      <c r="J841" s="319"/>
      <c r="P841" s="319"/>
      <c r="Q841" s="34"/>
      <c r="R841" s="320"/>
      <c r="S841" s="321"/>
      <c r="T841" s="322"/>
      <c r="W841" s="323"/>
      <c r="AX841" s="323"/>
      <c r="AY841" s="323"/>
      <c r="AZ841" s="323"/>
      <c r="BA841" s="323"/>
      <c r="BB841" s="323"/>
      <c r="BC841" s="323"/>
      <c r="BD841" s="323"/>
      <c r="BE841" s="323"/>
      <c r="BO841" s="324"/>
      <c r="BP841" s="324"/>
    </row>
    <row r="842" spans="8:68" s="318" customFormat="1" ht="12.75" customHeight="1">
      <c r="H842" s="319"/>
      <c r="I842" s="319"/>
      <c r="J842" s="319"/>
      <c r="P842" s="319"/>
      <c r="Q842" s="34"/>
      <c r="R842" s="320"/>
      <c r="S842" s="321"/>
      <c r="T842" s="322"/>
      <c r="W842" s="323"/>
      <c r="AX842" s="323"/>
      <c r="AY842" s="323"/>
      <c r="AZ842" s="323"/>
      <c r="BA842" s="323"/>
      <c r="BB842" s="323"/>
      <c r="BC842" s="323"/>
      <c r="BD842" s="323"/>
      <c r="BE842" s="323"/>
      <c r="BO842" s="324"/>
      <c r="BP842" s="324"/>
    </row>
    <row r="843" spans="8:68" s="318" customFormat="1" ht="12.75" customHeight="1">
      <c r="H843" s="319"/>
      <c r="I843" s="319"/>
      <c r="J843" s="319"/>
      <c r="P843" s="319"/>
      <c r="Q843" s="34"/>
      <c r="R843" s="320"/>
      <c r="S843" s="321"/>
      <c r="T843" s="322"/>
      <c r="W843" s="323"/>
      <c r="AX843" s="323"/>
      <c r="AY843" s="323"/>
      <c r="AZ843" s="323"/>
      <c r="BA843" s="323"/>
      <c r="BB843" s="323"/>
      <c r="BC843" s="323"/>
      <c r="BD843" s="323"/>
      <c r="BE843" s="323"/>
      <c r="BO843" s="324"/>
      <c r="BP843" s="324"/>
    </row>
    <row r="844" spans="8:68" s="318" customFormat="1" ht="12.75" customHeight="1">
      <c r="H844" s="319"/>
      <c r="I844" s="319"/>
      <c r="J844" s="319"/>
      <c r="P844" s="319"/>
      <c r="Q844" s="34"/>
      <c r="R844" s="320"/>
      <c r="S844" s="321"/>
      <c r="T844" s="322"/>
      <c r="W844" s="323"/>
      <c r="AX844" s="323"/>
      <c r="AY844" s="323"/>
      <c r="AZ844" s="323"/>
      <c r="BA844" s="323"/>
      <c r="BB844" s="323"/>
      <c r="BC844" s="323"/>
      <c r="BD844" s="323"/>
      <c r="BE844" s="323"/>
      <c r="BO844" s="324"/>
      <c r="BP844" s="324"/>
    </row>
    <row r="845" spans="8:68" s="318" customFormat="1" ht="12.75" customHeight="1">
      <c r="H845" s="319"/>
      <c r="I845" s="319"/>
      <c r="J845" s="319"/>
      <c r="P845" s="319"/>
      <c r="Q845" s="34"/>
      <c r="R845" s="320"/>
      <c r="S845" s="321"/>
      <c r="T845" s="322"/>
      <c r="W845" s="323"/>
      <c r="AX845" s="323"/>
      <c r="AY845" s="323"/>
      <c r="AZ845" s="323"/>
      <c r="BA845" s="323"/>
      <c r="BB845" s="323"/>
      <c r="BC845" s="323"/>
      <c r="BD845" s="323"/>
      <c r="BE845" s="323"/>
      <c r="BO845" s="324"/>
      <c r="BP845" s="324"/>
    </row>
    <row r="846" spans="8:68" s="318" customFormat="1" ht="12.75" customHeight="1">
      <c r="H846" s="319"/>
      <c r="I846" s="319"/>
      <c r="J846" s="319"/>
      <c r="P846" s="319"/>
      <c r="Q846" s="34"/>
      <c r="R846" s="320"/>
      <c r="S846" s="321"/>
      <c r="T846" s="322"/>
      <c r="W846" s="323"/>
      <c r="AX846" s="323"/>
      <c r="AY846" s="323"/>
      <c r="AZ846" s="323"/>
      <c r="BA846" s="323"/>
      <c r="BB846" s="323"/>
      <c r="BC846" s="323"/>
      <c r="BD846" s="323"/>
      <c r="BE846" s="323"/>
      <c r="BO846" s="324"/>
      <c r="BP846" s="324"/>
    </row>
    <row r="847" spans="8:68" s="318" customFormat="1" ht="12.75" customHeight="1">
      <c r="H847" s="319"/>
      <c r="I847" s="319"/>
      <c r="J847" s="319"/>
      <c r="P847" s="319"/>
      <c r="Q847" s="34"/>
      <c r="R847" s="320"/>
      <c r="S847" s="321"/>
      <c r="T847" s="322"/>
      <c r="W847" s="323"/>
      <c r="AX847" s="323"/>
      <c r="AY847" s="323"/>
      <c r="AZ847" s="323"/>
      <c r="BA847" s="323"/>
      <c r="BB847" s="323"/>
      <c r="BC847" s="323"/>
      <c r="BD847" s="323"/>
      <c r="BE847" s="323"/>
      <c r="BO847" s="324"/>
      <c r="BP847" s="324"/>
    </row>
    <row r="848" spans="8:68" s="318" customFormat="1" ht="12.75" customHeight="1">
      <c r="H848" s="319"/>
      <c r="I848" s="319"/>
      <c r="J848" s="319"/>
      <c r="P848" s="319"/>
      <c r="Q848" s="34"/>
      <c r="R848" s="320"/>
      <c r="S848" s="321"/>
      <c r="T848" s="322"/>
      <c r="W848" s="323"/>
      <c r="AX848" s="323"/>
      <c r="AY848" s="323"/>
      <c r="AZ848" s="323"/>
      <c r="BA848" s="323"/>
      <c r="BB848" s="323"/>
      <c r="BC848" s="323"/>
      <c r="BD848" s="323"/>
      <c r="BE848" s="323"/>
      <c r="BO848" s="324"/>
      <c r="BP848" s="324"/>
    </row>
    <row r="849" spans="8:68" s="318" customFormat="1" ht="12.75" customHeight="1">
      <c r="H849" s="319"/>
      <c r="I849" s="319"/>
      <c r="J849" s="319"/>
      <c r="P849" s="319"/>
      <c r="Q849" s="34"/>
      <c r="R849" s="320"/>
      <c r="S849" s="321"/>
      <c r="T849" s="322"/>
      <c r="W849" s="323"/>
      <c r="AX849" s="323"/>
      <c r="AY849" s="323"/>
      <c r="AZ849" s="323"/>
      <c r="BA849" s="323"/>
      <c r="BB849" s="323"/>
      <c r="BC849" s="323"/>
      <c r="BD849" s="323"/>
      <c r="BE849" s="323"/>
      <c r="BO849" s="324"/>
      <c r="BP849" s="324"/>
    </row>
    <row r="850" spans="8:68" s="318" customFormat="1" ht="12.75" customHeight="1">
      <c r="H850" s="319"/>
      <c r="I850" s="319"/>
      <c r="J850" s="319"/>
      <c r="P850" s="319"/>
      <c r="Q850" s="34"/>
      <c r="R850" s="320"/>
      <c r="S850" s="321"/>
      <c r="T850" s="322"/>
      <c r="W850" s="323"/>
      <c r="AX850" s="323"/>
      <c r="AY850" s="323"/>
      <c r="AZ850" s="323"/>
      <c r="BA850" s="323"/>
      <c r="BB850" s="323"/>
      <c r="BC850" s="323"/>
      <c r="BD850" s="323"/>
      <c r="BE850" s="323"/>
      <c r="BO850" s="324"/>
      <c r="BP850" s="324"/>
    </row>
    <row r="851" spans="8:68" s="318" customFormat="1" ht="12.75" customHeight="1">
      <c r="H851" s="319"/>
      <c r="I851" s="319"/>
      <c r="J851" s="319"/>
      <c r="P851" s="319"/>
      <c r="Q851" s="34"/>
      <c r="R851" s="320"/>
      <c r="S851" s="321"/>
      <c r="T851" s="322"/>
      <c r="W851" s="323"/>
      <c r="AX851" s="323"/>
      <c r="AY851" s="323"/>
      <c r="AZ851" s="323"/>
      <c r="BA851" s="323"/>
      <c r="BB851" s="323"/>
      <c r="BC851" s="323"/>
      <c r="BD851" s="323"/>
      <c r="BE851" s="323"/>
      <c r="BO851" s="324"/>
      <c r="BP851" s="324"/>
    </row>
    <row r="852" spans="8:68" s="318" customFormat="1" ht="12.75" customHeight="1">
      <c r="H852" s="319"/>
      <c r="I852" s="319"/>
      <c r="J852" s="319"/>
      <c r="P852" s="319"/>
      <c r="Q852" s="34"/>
      <c r="R852" s="320"/>
      <c r="S852" s="321"/>
      <c r="T852" s="322"/>
      <c r="W852" s="323"/>
      <c r="AX852" s="323"/>
      <c r="AY852" s="323"/>
      <c r="AZ852" s="323"/>
      <c r="BA852" s="323"/>
      <c r="BB852" s="323"/>
      <c r="BC852" s="323"/>
      <c r="BD852" s="323"/>
      <c r="BE852" s="323"/>
      <c r="BO852" s="324"/>
      <c r="BP852" s="324"/>
    </row>
    <row r="853" spans="8:68" s="318" customFormat="1" ht="12.75" customHeight="1">
      <c r="H853" s="319"/>
      <c r="I853" s="319"/>
      <c r="J853" s="319"/>
      <c r="P853" s="319"/>
      <c r="Q853" s="34"/>
      <c r="R853" s="320"/>
      <c r="S853" s="321"/>
      <c r="T853" s="322"/>
      <c r="W853" s="323"/>
      <c r="AX853" s="323"/>
      <c r="AY853" s="323"/>
      <c r="AZ853" s="323"/>
      <c r="BA853" s="323"/>
      <c r="BB853" s="323"/>
      <c r="BC853" s="323"/>
      <c r="BD853" s="323"/>
      <c r="BE853" s="323"/>
      <c r="BO853" s="324"/>
      <c r="BP853" s="324"/>
    </row>
    <row r="854" spans="8:68" s="318" customFormat="1" ht="12.75" customHeight="1">
      <c r="H854" s="319"/>
      <c r="I854" s="319"/>
      <c r="J854" s="319"/>
      <c r="P854" s="319"/>
      <c r="Q854" s="34"/>
      <c r="R854" s="320"/>
      <c r="S854" s="321"/>
      <c r="T854" s="322"/>
      <c r="W854" s="323"/>
      <c r="AX854" s="323"/>
      <c r="AY854" s="323"/>
      <c r="AZ854" s="323"/>
      <c r="BA854" s="323"/>
      <c r="BB854" s="323"/>
      <c r="BC854" s="323"/>
      <c r="BD854" s="323"/>
      <c r="BE854" s="323"/>
      <c r="BO854" s="324"/>
      <c r="BP854" s="324"/>
    </row>
    <row r="855" spans="8:68" s="318" customFormat="1" ht="12.75" customHeight="1">
      <c r="H855" s="319"/>
      <c r="I855" s="319"/>
      <c r="J855" s="319"/>
      <c r="P855" s="319"/>
      <c r="Q855" s="34"/>
      <c r="R855" s="320"/>
      <c r="S855" s="321"/>
      <c r="T855" s="322"/>
      <c r="W855" s="323"/>
      <c r="AX855" s="323"/>
      <c r="AY855" s="323"/>
      <c r="AZ855" s="323"/>
      <c r="BA855" s="323"/>
      <c r="BB855" s="323"/>
      <c r="BC855" s="323"/>
      <c r="BD855" s="323"/>
      <c r="BE855" s="323"/>
      <c r="BO855" s="324"/>
      <c r="BP855" s="324"/>
    </row>
    <row r="856" spans="8:68" s="318" customFormat="1" ht="12.75" customHeight="1">
      <c r="H856" s="319"/>
      <c r="I856" s="319"/>
      <c r="J856" s="319"/>
      <c r="P856" s="319"/>
      <c r="Q856" s="34"/>
      <c r="R856" s="320"/>
      <c r="S856" s="321"/>
      <c r="T856" s="322"/>
      <c r="W856" s="323"/>
      <c r="AX856" s="323"/>
      <c r="AY856" s="323"/>
      <c r="AZ856" s="323"/>
      <c r="BA856" s="323"/>
      <c r="BB856" s="323"/>
      <c r="BC856" s="323"/>
      <c r="BD856" s="323"/>
      <c r="BE856" s="323"/>
      <c r="BO856" s="324"/>
      <c r="BP856" s="324"/>
    </row>
    <row r="857" spans="8:68" s="318" customFormat="1" ht="12.75" customHeight="1">
      <c r="H857" s="319"/>
      <c r="I857" s="319"/>
      <c r="J857" s="319"/>
      <c r="P857" s="319"/>
      <c r="Q857" s="34"/>
      <c r="R857" s="320"/>
      <c r="S857" s="321"/>
      <c r="T857" s="322"/>
      <c r="W857" s="323"/>
      <c r="AX857" s="323"/>
      <c r="AY857" s="323"/>
      <c r="AZ857" s="323"/>
      <c r="BA857" s="323"/>
      <c r="BB857" s="323"/>
      <c r="BC857" s="323"/>
      <c r="BD857" s="323"/>
      <c r="BE857" s="323"/>
      <c r="BO857" s="324"/>
      <c r="BP857" s="324"/>
    </row>
    <row r="858" spans="8:68" s="318" customFormat="1" ht="12.75" customHeight="1">
      <c r="H858" s="319"/>
      <c r="I858" s="319"/>
      <c r="J858" s="319"/>
      <c r="P858" s="319"/>
      <c r="Q858" s="34"/>
      <c r="R858" s="320"/>
      <c r="S858" s="321"/>
      <c r="T858" s="322"/>
      <c r="W858" s="323"/>
      <c r="AX858" s="323"/>
      <c r="AY858" s="323"/>
      <c r="AZ858" s="323"/>
      <c r="BA858" s="323"/>
      <c r="BB858" s="323"/>
      <c r="BC858" s="323"/>
      <c r="BD858" s="323"/>
      <c r="BE858" s="323"/>
      <c r="BO858" s="324"/>
      <c r="BP858" s="324"/>
    </row>
    <row r="859" spans="8:68" s="318" customFormat="1" ht="12.75" customHeight="1">
      <c r="H859" s="319"/>
      <c r="I859" s="319"/>
      <c r="J859" s="319"/>
      <c r="P859" s="319"/>
      <c r="Q859" s="34"/>
      <c r="R859" s="320"/>
      <c r="S859" s="321"/>
      <c r="T859" s="322"/>
      <c r="W859" s="323"/>
      <c r="AX859" s="323"/>
      <c r="AY859" s="323"/>
      <c r="AZ859" s="323"/>
      <c r="BA859" s="323"/>
      <c r="BB859" s="323"/>
      <c r="BC859" s="323"/>
      <c r="BD859" s="323"/>
      <c r="BE859" s="323"/>
      <c r="BO859" s="324"/>
      <c r="BP859" s="324"/>
    </row>
    <row r="860" spans="8:68" s="318" customFormat="1" ht="12.75" customHeight="1">
      <c r="H860" s="319"/>
      <c r="I860" s="319"/>
      <c r="J860" s="319"/>
      <c r="P860" s="319"/>
      <c r="Q860" s="34"/>
      <c r="R860" s="320"/>
      <c r="S860" s="321"/>
      <c r="T860" s="322"/>
      <c r="W860" s="323"/>
      <c r="AX860" s="323"/>
      <c r="AY860" s="323"/>
      <c r="AZ860" s="323"/>
      <c r="BA860" s="323"/>
      <c r="BB860" s="323"/>
      <c r="BC860" s="323"/>
      <c r="BD860" s="323"/>
      <c r="BE860" s="323"/>
      <c r="BO860" s="324"/>
      <c r="BP860" s="324"/>
    </row>
  </sheetData>
  <sheetProtection formatCells="0" formatColumns="0" formatRows="0" insertColumns="0" insertRows="0" deleteColumns="0" deleteRows="0"/>
  <phoneticPr fontId="3" type="noConversion"/>
  <pageMargins left="0.75" right="0.75" top="1" bottom="1" header="0.5" footer="0.5"/>
  <pageSetup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7"/>
  <sheetViews>
    <sheetView workbookViewId="0"/>
  </sheetViews>
  <sheetFormatPr defaultRowHeight="12.75"/>
  <cols>
    <col min="2" max="2" width="12.28515625" customWidth="1"/>
  </cols>
  <sheetData>
    <row r="1" spans="1:64" s="111" customFormat="1" ht="18">
      <c r="A1" s="111" t="s">
        <v>212</v>
      </c>
      <c r="B1" s="292" t="s">
        <v>415</v>
      </c>
      <c r="C1" s="293">
        <f>AVERAGE(BK12:BK17)</f>
        <v>0</v>
      </c>
    </row>
    <row r="2" spans="1:64" s="111" customFormat="1" ht="18">
      <c r="B2" s="292" t="s">
        <v>416</v>
      </c>
      <c r="C2" s="293">
        <f>AVERAGE(BL12:BL17)</f>
        <v>0</v>
      </c>
    </row>
    <row r="3" spans="1:64" ht="18">
      <c r="B3" s="292" t="s">
        <v>417</v>
      </c>
      <c r="C3" s="294">
        <f>COUNT(BK12:BK17)</f>
        <v>2</v>
      </c>
    </row>
    <row r="5" spans="1:64" ht="18">
      <c r="A5" s="214"/>
      <c r="B5" s="215"/>
      <c r="C5" s="215"/>
      <c r="D5" s="215"/>
      <c r="E5" s="215"/>
      <c r="F5" s="215"/>
      <c r="G5" s="215"/>
      <c r="H5" s="215"/>
      <c r="I5" s="215"/>
      <c r="J5" s="215"/>
      <c r="K5" s="215"/>
      <c r="L5" s="215"/>
      <c r="M5" s="215"/>
      <c r="N5" s="215"/>
      <c r="O5" s="215"/>
      <c r="P5" s="215"/>
      <c r="Q5" s="215"/>
      <c r="R5" s="215"/>
      <c r="S5" s="215"/>
      <c r="T5" s="215"/>
      <c r="U5" s="215"/>
      <c r="V5" s="216" t="s">
        <v>50</v>
      </c>
      <c r="W5" s="217"/>
      <c r="X5" s="217"/>
      <c r="Y5" s="217"/>
      <c r="Z5" s="217"/>
      <c r="AA5" s="217"/>
      <c r="AB5" s="217"/>
      <c r="AC5" s="217"/>
      <c r="AD5" s="217"/>
      <c r="AE5" s="217"/>
      <c r="AF5" s="217"/>
      <c r="AG5" s="217"/>
      <c r="AH5" s="218" t="s">
        <v>51</v>
      </c>
      <c r="AI5" s="217"/>
      <c r="AJ5" s="217"/>
      <c r="AK5" s="217"/>
      <c r="AL5" s="217"/>
      <c r="AM5" s="217"/>
      <c r="AN5" s="217"/>
      <c r="AO5" s="219" t="s">
        <v>52</v>
      </c>
      <c r="AP5" s="217"/>
      <c r="AQ5" s="217"/>
      <c r="AR5" s="217"/>
      <c r="AS5" s="217"/>
      <c r="AT5" s="217"/>
      <c r="AU5" s="220" t="s">
        <v>53</v>
      </c>
      <c r="AV5" s="221" t="s">
        <v>55</v>
      </c>
      <c r="AW5" s="222"/>
      <c r="AX5" s="222"/>
      <c r="AY5" s="222"/>
      <c r="AZ5" s="222"/>
      <c r="BA5" s="222"/>
      <c r="BB5" s="222"/>
      <c r="BC5" s="222"/>
      <c r="BD5" s="223" t="s">
        <v>54</v>
      </c>
      <c r="BE5" s="222"/>
      <c r="BF5" s="222"/>
      <c r="BG5" s="222"/>
      <c r="BH5" s="222"/>
      <c r="BI5" s="222"/>
      <c r="BJ5" s="222"/>
      <c r="BK5" s="224" t="s">
        <v>212</v>
      </c>
      <c r="BL5" s="224" t="s">
        <v>212</v>
      </c>
    </row>
    <row r="6" spans="1:64" ht="18">
      <c r="A6" s="225"/>
      <c r="B6" s="225"/>
      <c r="C6" s="225"/>
      <c r="D6" s="225"/>
      <c r="E6" s="225"/>
      <c r="F6" s="225"/>
      <c r="G6" s="225"/>
      <c r="H6" s="225"/>
      <c r="I6" s="225"/>
      <c r="J6" s="225"/>
      <c r="K6" s="225"/>
      <c r="L6" s="225"/>
      <c r="M6" s="225"/>
      <c r="N6" s="225"/>
      <c r="O6" s="225"/>
      <c r="P6" s="225"/>
      <c r="Q6" s="225"/>
      <c r="R6" s="225"/>
      <c r="S6" s="225"/>
      <c r="T6" s="225"/>
      <c r="U6" s="225"/>
      <c r="V6" s="226" t="s">
        <v>26</v>
      </c>
      <c r="W6" s="226" t="s">
        <v>26</v>
      </c>
      <c r="X6" s="226" t="s">
        <v>26</v>
      </c>
      <c r="Y6" s="226" t="s">
        <v>26</v>
      </c>
      <c r="Z6" s="226" t="s">
        <v>26</v>
      </c>
      <c r="AA6" s="226" t="s">
        <v>26</v>
      </c>
      <c r="AB6" s="226" t="s">
        <v>26</v>
      </c>
      <c r="AC6" s="226" t="s">
        <v>26</v>
      </c>
      <c r="AD6" s="226" t="s">
        <v>26</v>
      </c>
      <c r="AE6" s="226" t="s">
        <v>26</v>
      </c>
      <c r="AF6" s="226" t="s">
        <v>26</v>
      </c>
      <c r="AG6" s="226" t="s">
        <v>26</v>
      </c>
      <c r="AH6" s="227" t="s">
        <v>26</v>
      </c>
      <c r="AI6" s="227" t="s">
        <v>26</v>
      </c>
      <c r="AJ6" s="227" t="s">
        <v>26</v>
      </c>
      <c r="AK6" s="227" t="s">
        <v>26</v>
      </c>
      <c r="AL6" s="227" t="s">
        <v>26</v>
      </c>
      <c r="AM6" s="227" t="s">
        <v>26</v>
      </c>
      <c r="AN6" s="227" t="s">
        <v>26</v>
      </c>
      <c r="AO6" s="228" t="s">
        <v>26</v>
      </c>
      <c r="AP6" s="228" t="s">
        <v>26</v>
      </c>
      <c r="AQ6" s="228" t="s">
        <v>26</v>
      </c>
      <c r="AR6" s="228" t="s">
        <v>26</v>
      </c>
      <c r="AS6" s="228" t="s">
        <v>26</v>
      </c>
      <c r="AT6" s="228" t="s">
        <v>26</v>
      </c>
      <c r="AU6" s="229" t="s">
        <v>26</v>
      </c>
      <c r="AV6" s="230"/>
      <c r="AW6" s="231"/>
      <c r="AX6" s="231"/>
      <c r="AY6" s="231"/>
      <c r="AZ6" s="231"/>
      <c r="BA6" s="231"/>
      <c r="BB6" s="231"/>
      <c r="BC6" s="231"/>
      <c r="BD6" s="232"/>
      <c r="BE6" s="233"/>
      <c r="BF6" s="233"/>
      <c r="BG6" s="233"/>
      <c r="BH6" s="233"/>
      <c r="BI6" s="233"/>
      <c r="BJ6" s="233"/>
      <c r="BK6" s="234"/>
      <c r="BL6" s="234"/>
    </row>
    <row r="7" spans="1:64" ht="63.75">
      <c r="A7" s="235" t="s">
        <v>66</v>
      </c>
      <c r="B7" s="235" t="s">
        <v>244</v>
      </c>
      <c r="C7" s="235" t="s">
        <v>245</v>
      </c>
      <c r="D7" s="235" t="s">
        <v>246</v>
      </c>
      <c r="E7" s="235" t="s">
        <v>247</v>
      </c>
      <c r="F7" s="235" t="s">
        <v>248</v>
      </c>
      <c r="G7" s="235" t="s">
        <v>249</v>
      </c>
      <c r="H7" s="235" t="s">
        <v>250</v>
      </c>
      <c r="I7" s="235" t="s">
        <v>251</v>
      </c>
      <c r="J7" s="235" t="s">
        <v>252</v>
      </c>
      <c r="K7" s="235" t="s">
        <v>253</v>
      </c>
      <c r="L7" s="235" t="s">
        <v>254</v>
      </c>
      <c r="M7" s="235" t="s">
        <v>255</v>
      </c>
      <c r="N7" s="235" t="s">
        <v>256</v>
      </c>
      <c r="O7" s="235" t="s">
        <v>257</v>
      </c>
      <c r="P7" s="235" t="s">
        <v>258</v>
      </c>
      <c r="Q7" s="235" t="s">
        <v>259</v>
      </c>
      <c r="R7" s="235" t="s">
        <v>260</v>
      </c>
      <c r="S7" s="235" t="s">
        <v>261</v>
      </c>
      <c r="T7" s="235" t="s">
        <v>262</v>
      </c>
      <c r="U7" s="235" t="s">
        <v>263</v>
      </c>
      <c r="V7" s="236" t="s">
        <v>44</v>
      </c>
      <c r="W7" s="236" t="s">
        <v>45</v>
      </c>
      <c r="X7" s="236" t="s">
        <v>46</v>
      </c>
      <c r="Y7" s="236" t="s">
        <v>401</v>
      </c>
      <c r="Z7" s="236" t="s">
        <v>47</v>
      </c>
      <c r="AA7" s="236" t="s">
        <v>48</v>
      </c>
      <c r="AB7" s="236" t="s">
        <v>35</v>
      </c>
      <c r="AC7" s="236" t="s">
        <v>402</v>
      </c>
      <c r="AD7" s="236" t="s">
        <v>36</v>
      </c>
      <c r="AE7" s="236" t="s">
        <v>37</v>
      </c>
      <c r="AF7" s="236" t="s">
        <v>49</v>
      </c>
      <c r="AG7" s="236" t="s">
        <v>38</v>
      </c>
      <c r="AH7" s="237" t="s">
        <v>403</v>
      </c>
      <c r="AI7" s="237" t="s">
        <v>404</v>
      </c>
      <c r="AJ7" s="237" t="s">
        <v>405</v>
      </c>
      <c r="AK7" s="237" t="s">
        <v>406</v>
      </c>
      <c r="AL7" s="237" t="s">
        <v>407</v>
      </c>
      <c r="AM7" s="237" t="s">
        <v>408</v>
      </c>
      <c r="AN7" s="237" t="s">
        <v>409</v>
      </c>
      <c r="AO7" s="238" t="s">
        <v>39</v>
      </c>
      <c r="AP7" s="238" t="s">
        <v>40</v>
      </c>
      <c r="AQ7" s="238" t="s">
        <v>42</v>
      </c>
      <c r="AR7" s="238" t="s">
        <v>410</v>
      </c>
      <c r="AS7" s="238" t="s">
        <v>411</v>
      </c>
      <c r="AT7" s="238" t="s">
        <v>41</v>
      </c>
      <c r="AU7" s="239" t="s">
        <v>412</v>
      </c>
      <c r="AV7" s="240" t="s">
        <v>27</v>
      </c>
      <c r="AW7" s="240" t="s">
        <v>28</v>
      </c>
      <c r="AX7" s="240" t="s">
        <v>29</v>
      </c>
      <c r="AY7" s="240" t="s">
        <v>31</v>
      </c>
      <c r="AZ7" s="240" t="s">
        <v>268</v>
      </c>
      <c r="BA7" s="240" t="s">
        <v>32</v>
      </c>
      <c r="BB7" s="240" t="s">
        <v>165</v>
      </c>
      <c r="BC7" s="240" t="s">
        <v>43</v>
      </c>
      <c r="BD7" s="241" t="s">
        <v>30</v>
      </c>
      <c r="BE7" s="241" t="s">
        <v>171</v>
      </c>
      <c r="BF7" s="241" t="s">
        <v>269</v>
      </c>
      <c r="BG7" s="241" t="s">
        <v>270</v>
      </c>
      <c r="BH7" s="241" t="s">
        <v>167</v>
      </c>
      <c r="BI7" s="241" t="s">
        <v>166</v>
      </c>
      <c r="BJ7" s="241" t="s">
        <v>271</v>
      </c>
      <c r="BK7" s="242" t="s">
        <v>56</v>
      </c>
      <c r="BL7" s="224" t="s">
        <v>413</v>
      </c>
    </row>
    <row r="8" spans="1:64">
      <c r="A8" s="243" t="s">
        <v>291</v>
      </c>
      <c r="B8" s="243" t="s">
        <v>349</v>
      </c>
      <c r="C8" s="243">
        <v>-9999</v>
      </c>
      <c r="D8" s="243" t="s">
        <v>350</v>
      </c>
      <c r="E8" s="243">
        <v>1</v>
      </c>
      <c r="F8" s="243">
        <v>4320</v>
      </c>
      <c r="G8" s="243">
        <v>13</v>
      </c>
      <c r="H8" s="243">
        <v>0</v>
      </c>
      <c r="I8" s="243">
        <v>0</v>
      </c>
      <c r="J8" s="243">
        <v>-9999</v>
      </c>
      <c r="K8" s="243" t="s">
        <v>351</v>
      </c>
      <c r="L8" s="243">
        <v>2017</v>
      </c>
      <c r="M8" s="243">
        <v>7</v>
      </c>
      <c r="N8" s="243">
        <v>7</v>
      </c>
      <c r="O8" s="243">
        <v>188</v>
      </c>
      <c r="P8" s="243">
        <v>0.17361111111111113</v>
      </c>
      <c r="Q8" s="243">
        <v>-30.08</v>
      </c>
      <c r="R8" s="243">
        <v>155.49</v>
      </c>
      <c r="S8" s="243" t="s">
        <v>352</v>
      </c>
      <c r="T8" s="243" t="s">
        <v>265</v>
      </c>
      <c r="U8" s="243" t="s">
        <v>353</v>
      </c>
      <c r="V8" s="244">
        <v>0.36</v>
      </c>
      <c r="W8" s="244">
        <v>3.4000000000000002E-2</v>
      </c>
      <c r="X8" s="244">
        <v>7.4999999999999997E-2</v>
      </c>
      <c r="Y8" s="244">
        <v>2.5000000000000001E-2</v>
      </c>
      <c r="Z8" s="244">
        <v>3.1E-2</v>
      </c>
      <c r="AA8" s="244">
        <v>7.1999999999999995E-2</v>
      </c>
      <c r="AB8" s="244">
        <v>4.0000000000000001E-3</v>
      </c>
      <c r="AC8" s="244">
        <v>2.1000000000000001E-2</v>
      </c>
      <c r="AD8" s="244">
        <v>3.0000000000000001E-3</v>
      </c>
      <c r="AE8" s="244">
        <v>4.8000000000000001E-2</v>
      </c>
      <c r="AF8" s="244">
        <v>5.0000000000000001E-3</v>
      </c>
      <c r="AG8" s="244">
        <v>7.3999999999999996E-2</v>
      </c>
      <c r="AH8" s="244">
        <v>0.29899999999999999</v>
      </c>
      <c r="AI8" s="244">
        <v>5.0999999999999997E-2</v>
      </c>
      <c r="AJ8" s="244">
        <v>0.01</v>
      </c>
      <c r="AK8" s="244">
        <v>2.9000000000000001E-2</v>
      </c>
      <c r="AL8" s="244">
        <v>5.0000000000000001E-3</v>
      </c>
      <c r="AM8" s="244">
        <v>0.04</v>
      </c>
      <c r="AN8" s="244">
        <v>3.5000000000000003E-2</v>
      </c>
      <c r="AO8" s="244">
        <v>1E-3</v>
      </c>
      <c r="AP8" s="244">
        <v>3.0000000000000001E-3</v>
      </c>
      <c r="AQ8" s="244">
        <v>4.0000000000000001E-3</v>
      </c>
      <c r="AR8" s="244">
        <v>3.0000000000000001E-3</v>
      </c>
      <c r="AS8" s="244">
        <v>8.9999999999999993E-3</v>
      </c>
      <c r="AT8" s="244">
        <v>6.0000000000000001E-3</v>
      </c>
      <c r="AU8" s="244">
        <v>-8888</v>
      </c>
      <c r="AV8" s="244">
        <v>0.46899999999999997</v>
      </c>
      <c r="AW8" s="244">
        <v>0.127</v>
      </c>
      <c r="AX8" s="244">
        <v>0.156</v>
      </c>
      <c r="AY8" s="244">
        <v>0.625</v>
      </c>
      <c r="AZ8" s="244">
        <v>0.28299999999999997</v>
      </c>
      <c r="BA8" s="244">
        <v>0.39200000000000002</v>
      </c>
      <c r="BB8" s="244">
        <v>0.752</v>
      </c>
      <c r="BC8" s="244">
        <v>0.26800000000000002</v>
      </c>
      <c r="BD8" s="244">
        <v>1.0900000000000001</v>
      </c>
      <c r="BE8" s="244">
        <v>0.55000000000000004</v>
      </c>
      <c r="BF8" s="244">
        <v>0.45</v>
      </c>
      <c r="BG8" s="244">
        <v>1.66</v>
      </c>
      <c r="BH8" s="244">
        <v>0.17</v>
      </c>
      <c r="BI8" s="244">
        <v>0.83</v>
      </c>
      <c r="BJ8" s="244">
        <v>0.48</v>
      </c>
      <c r="BK8" s="245"/>
      <c r="BL8" s="245"/>
    </row>
    <row r="9" spans="1:64">
      <c r="A9" s="243" t="s">
        <v>292</v>
      </c>
      <c r="B9" s="243" t="s">
        <v>349</v>
      </c>
      <c r="C9" s="243">
        <v>-9999</v>
      </c>
      <c r="D9" s="243" t="s">
        <v>350</v>
      </c>
      <c r="E9" s="243">
        <v>1</v>
      </c>
      <c r="F9" s="243">
        <v>4320</v>
      </c>
      <c r="G9" s="243">
        <v>13</v>
      </c>
      <c r="H9" s="243">
        <v>0</v>
      </c>
      <c r="I9" s="243">
        <v>0</v>
      </c>
      <c r="J9" s="243">
        <v>-9999</v>
      </c>
      <c r="K9" s="243" t="s">
        <v>351</v>
      </c>
      <c r="L9" s="243">
        <v>2017</v>
      </c>
      <c r="M9" s="243">
        <v>7</v>
      </c>
      <c r="N9" s="243">
        <v>7</v>
      </c>
      <c r="O9" s="243">
        <v>188</v>
      </c>
      <c r="P9" s="243">
        <v>0.17361111111111113</v>
      </c>
      <c r="Q9" s="243">
        <v>-30.08</v>
      </c>
      <c r="R9" s="243">
        <v>155.49</v>
      </c>
      <c r="S9" s="243" t="s">
        <v>352</v>
      </c>
      <c r="T9" s="243" t="s">
        <v>265</v>
      </c>
      <c r="U9" s="243" t="s">
        <v>353</v>
      </c>
      <c r="V9" s="244">
        <v>0.36</v>
      </c>
      <c r="W9" s="244">
        <v>3.4000000000000002E-2</v>
      </c>
      <c r="X9" s="244">
        <v>7.4999999999999997E-2</v>
      </c>
      <c r="Y9" s="244">
        <v>2.5000000000000001E-2</v>
      </c>
      <c r="Z9" s="244">
        <v>3.1E-2</v>
      </c>
      <c r="AA9" s="244">
        <v>7.1999999999999995E-2</v>
      </c>
      <c r="AB9" s="244">
        <v>4.0000000000000001E-3</v>
      </c>
      <c r="AC9" s="244">
        <v>2.1000000000000001E-2</v>
      </c>
      <c r="AD9" s="244">
        <v>3.0000000000000001E-3</v>
      </c>
      <c r="AE9" s="244">
        <v>4.8000000000000001E-2</v>
      </c>
      <c r="AF9" s="244">
        <v>5.0000000000000001E-3</v>
      </c>
      <c r="AG9" s="244">
        <v>7.3999999999999996E-2</v>
      </c>
      <c r="AH9" s="244">
        <v>0.29899999999999999</v>
      </c>
      <c r="AI9" s="244">
        <v>5.0999999999999997E-2</v>
      </c>
      <c r="AJ9" s="244">
        <v>0.01</v>
      </c>
      <c r="AK9" s="244">
        <v>2.9000000000000001E-2</v>
      </c>
      <c r="AL9" s="244">
        <v>5.0000000000000001E-3</v>
      </c>
      <c r="AM9" s="244">
        <v>0.04</v>
      </c>
      <c r="AN9" s="244">
        <v>3.5000000000000003E-2</v>
      </c>
      <c r="AO9" s="244">
        <v>1E-3</v>
      </c>
      <c r="AP9" s="244">
        <v>3.0000000000000001E-3</v>
      </c>
      <c r="AQ9" s="244">
        <v>4.0000000000000001E-3</v>
      </c>
      <c r="AR9" s="244">
        <v>3.0000000000000001E-3</v>
      </c>
      <c r="AS9" s="244">
        <v>8.9999999999999993E-3</v>
      </c>
      <c r="AT9" s="244">
        <v>6.0000000000000001E-3</v>
      </c>
      <c r="AU9" s="244">
        <v>-8888</v>
      </c>
      <c r="AV9" s="244">
        <v>0.46899999999999997</v>
      </c>
      <c r="AW9" s="244">
        <v>0.127</v>
      </c>
      <c r="AX9" s="244">
        <v>0.156</v>
      </c>
      <c r="AY9" s="244">
        <v>0.625</v>
      </c>
      <c r="AZ9" s="244">
        <v>0.28299999999999997</v>
      </c>
      <c r="BA9" s="244">
        <v>0.39200000000000002</v>
      </c>
      <c r="BB9" s="244">
        <v>0.752</v>
      </c>
      <c r="BC9" s="244">
        <v>0.26800000000000002</v>
      </c>
      <c r="BD9" s="244">
        <v>1.0900000000000001</v>
      </c>
      <c r="BE9" s="244">
        <v>0.55000000000000004</v>
      </c>
      <c r="BF9" s="244">
        <v>0.45</v>
      </c>
      <c r="BG9" s="244">
        <v>1.66</v>
      </c>
      <c r="BH9" s="244">
        <v>0.17</v>
      </c>
      <c r="BI9" s="244">
        <v>0.83</v>
      </c>
      <c r="BJ9" s="244">
        <v>0.48</v>
      </c>
      <c r="BK9" s="245"/>
      <c r="BL9" s="245"/>
    </row>
    <row r="10" spans="1:64">
      <c r="A10" s="246"/>
      <c r="B10" s="246"/>
      <c r="C10" s="246"/>
      <c r="D10" s="246"/>
      <c r="E10" s="246"/>
      <c r="F10" s="246"/>
      <c r="G10" s="246"/>
      <c r="H10" s="246"/>
      <c r="I10" s="246"/>
      <c r="J10" s="246"/>
      <c r="K10" s="246"/>
      <c r="L10" s="246"/>
      <c r="M10" s="246"/>
      <c r="N10" s="246"/>
      <c r="O10" s="246"/>
      <c r="P10" s="246"/>
      <c r="Q10" s="246"/>
      <c r="R10" s="246"/>
      <c r="S10" s="246"/>
      <c r="T10" s="246"/>
      <c r="U10" s="247" t="s">
        <v>22</v>
      </c>
      <c r="V10" s="248">
        <f t="shared" ref="V10:AT10" si="0">ROUND(AVERAGE(V8:V9),3)</f>
        <v>0.36</v>
      </c>
      <c r="W10" s="248">
        <f t="shared" si="0"/>
        <v>3.4000000000000002E-2</v>
      </c>
      <c r="X10" s="248">
        <f t="shared" si="0"/>
        <v>7.4999999999999997E-2</v>
      </c>
      <c r="Y10" s="248">
        <f t="shared" si="0"/>
        <v>2.5000000000000001E-2</v>
      </c>
      <c r="Z10" s="248">
        <f t="shared" si="0"/>
        <v>3.1E-2</v>
      </c>
      <c r="AA10" s="248">
        <f t="shared" si="0"/>
        <v>7.1999999999999995E-2</v>
      </c>
      <c r="AB10" s="248">
        <f t="shared" si="0"/>
        <v>4.0000000000000001E-3</v>
      </c>
      <c r="AC10" s="248">
        <f t="shared" si="0"/>
        <v>2.1000000000000001E-2</v>
      </c>
      <c r="AD10" s="248">
        <f t="shared" si="0"/>
        <v>3.0000000000000001E-3</v>
      </c>
      <c r="AE10" s="248">
        <f t="shared" si="0"/>
        <v>4.8000000000000001E-2</v>
      </c>
      <c r="AF10" s="248">
        <f t="shared" si="0"/>
        <v>5.0000000000000001E-3</v>
      </c>
      <c r="AG10" s="248">
        <f t="shared" si="0"/>
        <v>7.3999999999999996E-2</v>
      </c>
      <c r="AH10" s="248">
        <f t="shared" si="0"/>
        <v>0.29899999999999999</v>
      </c>
      <c r="AI10" s="248">
        <f t="shared" si="0"/>
        <v>5.0999999999999997E-2</v>
      </c>
      <c r="AJ10" s="248">
        <f t="shared" si="0"/>
        <v>0.01</v>
      </c>
      <c r="AK10" s="248">
        <f t="shared" si="0"/>
        <v>2.9000000000000001E-2</v>
      </c>
      <c r="AL10" s="248">
        <f t="shared" si="0"/>
        <v>5.0000000000000001E-3</v>
      </c>
      <c r="AM10" s="248">
        <f t="shared" si="0"/>
        <v>0.04</v>
      </c>
      <c r="AN10" s="248">
        <f t="shared" si="0"/>
        <v>3.5000000000000003E-2</v>
      </c>
      <c r="AO10" s="248">
        <f t="shared" si="0"/>
        <v>1E-3</v>
      </c>
      <c r="AP10" s="248">
        <f t="shared" si="0"/>
        <v>3.0000000000000001E-3</v>
      </c>
      <c r="AQ10" s="248">
        <f t="shared" si="0"/>
        <v>4.0000000000000001E-3</v>
      </c>
      <c r="AR10" s="248">
        <f t="shared" si="0"/>
        <v>3.0000000000000001E-3</v>
      </c>
      <c r="AS10" s="248">
        <f t="shared" si="0"/>
        <v>8.9999999999999993E-3</v>
      </c>
      <c r="AT10" s="248">
        <f t="shared" si="0"/>
        <v>6.0000000000000001E-3</v>
      </c>
      <c r="AU10" s="248">
        <f t="shared" ref="AU10:BJ10" si="1">AVERAGE(AU8:AU9)</f>
        <v>-8888</v>
      </c>
      <c r="AV10" s="248">
        <f t="shared" si="1"/>
        <v>0.46899999999999997</v>
      </c>
      <c r="AW10" s="248">
        <f t="shared" si="1"/>
        <v>0.127</v>
      </c>
      <c r="AX10" s="248">
        <f t="shared" si="1"/>
        <v>0.156</v>
      </c>
      <c r="AY10" s="248">
        <f t="shared" si="1"/>
        <v>0.625</v>
      </c>
      <c r="AZ10" s="248">
        <f t="shared" si="1"/>
        <v>0.28299999999999997</v>
      </c>
      <c r="BA10" s="248">
        <f t="shared" si="1"/>
        <v>0.39200000000000002</v>
      </c>
      <c r="BB10" s="248">
        <f t="shared" si="1"/>
        <v>0.752</v>
      </c>
      <c r="BC10" s="248">
        <f t="shared" si="1"/>
        <v>0.26800000000000002</v>
      </c>
      <c r="BD10" s="247">
        <f t="shared" si="1"/>
        <v>1.0900000000000001</v>
      </c>
      <c r="BE10" s="247">
        <f t="shared" si="1"/>
        <v>0.55000000000000004</v>
      </c>
      <c r="BF10" s="247">
        <f t="shared" si="1"/>
        <v>0.45</v>
      </c>
      <c r="BG10" s="247">
        <f t="shared" si="1"/>
        <v>1.66</v>
      </c>
      <c r="BH10" s="247">
        <f t="shared" si="1"/>
        <v>0.17</v>
      </c>
      <c r="BI10" s="247">
        <f t="shared" si="1"/>
        <v>0.83</v>
      </c>
      <c r="BJ10" s="247">
        <f t="shared" si="1"/>
        <v>0.48</v>
      </c>
      <c r="BK10" s="249"/>
      <c r="BL10" s="249"/>
    </row>
    <row r="11" spans="1:64">
      <c r="A11" s="250"/>
      <c r="B11" s="250"/>
      <c r="C11" s="250"/>
      <c r="D11" s="250"/>
      <c r="E11" s="250"/>
      <c r="F11" s="250"/>
      <c r="G11" s="250"/>
      <c r="H11" s="250"/>
      <c r="I11" s="250"/>
      <c r="J11" s="250"/>
      <c r="K11" s="250"/>
      <c r="L11" s="250"/>
      <c r="M11" s="250"/>
      <c r="N11" s="250"/>
      <c r="O11" s="250"/>
      <c r="P11" s="250"/>
      <c r="Q11" s="250"/>
      <c r="R11" s="250"/>
      <c r="S11" s="250"/>
      <c r="T11" s="250"/>
      <c r="U11" s="251" t="s">
        <v>414</v>
      </c>
      <c r="V11" s="252">
        <f t="shared" ref="V11:AT11" si="2">ROUND(STDEV(V8:V9),3)</f>
        <v>0</v>
      </c>
      <c r="W11" s="252">
        <f t="shared" si="2"/>
        <v>0</v>
      </c>
      <c r="X11" s="252">
        <f t="shared" si="2"/>
        <v>0</v>
      </c>
      <c r="Y11" s="252">
        <f t="shared" si="2"/>
        <v>0</v>
      </c>
      <c r="Z11" s="252">
        <f t="shared" si="2"/>
        <v>0</v>
      </c>
      <c r="AA11" s="252">
        <f t="shared" si="2"/>
        <v>0</v>
      </c>
      <c r="AB11" s="252">
        <f t="shared" si="2"/>
        <v>0</v>
      </c>
      <c r="AC11" s="252">
        <f t="shared" si="2"/>
        <v>0</v>
      </c>
      <c r="AD11" s="252">
        <f t="shared" si="2"/>
        <v>0</v>
      </c>
      <c r="AE11" s="252">
        <f t="shared" si="2"/>
        <v>0</v>
      </c>
      <c r="AF11" s="252">
        <f t="shared" si="2"/>
        <v>0</v>
      </c>
      <c r="AG11" s="252">
        <f t="shared" si="2"/>
        <v>0</v>
      </c>
      <c r="AH11" s="252">
        <f t="shared" si="2"/>
        <v>0</v>
      </c>
      <c r="AI11" s="252">
        <f t="shared" si="2"/>
        <v>0</v>
      </c>
      <c r="AJ11" s="252">
        <f t="shared" si="2"/>
        <v>0</v>
      </c>
      <c r="AK11" s="252">
        <f t="shared" si="2"/>
        <v>0</v>
      </c>
      <c r="AL11" s="252">
        <f t="shared" si="2"/>
        <v>0</v>
      </c>
      <c r="AM11" s="252">
        <f t="shared" si="2"/>
        <v>0</v>
      </c>
      <c r="AN11" s="252">
        <f t="shared" si="2"/>
        <v>0</v>
      </c>
      <c r="AO11" s="252">
        <f t="shared" si="2"/>
        <v>0</v>
      </c>
      <c r="AP11" s="252">
        <f t="shared" si="2"/>
        <v>0</v>
      </c>
      <c r="AQ11" s="252">
        <f t="shared" si="2"/>
        <v>0</v>
      </c>
      <c r="AR11" s="252">
        <f t="shared" si="2"/>
        <v>0</v>
      </c>
      <c r="AS11" s="252">
        <f t="shared" si="2"/>
        <v>0</v>
      </c>
      <c r="AT11" s="252">
        <f t="shared" si="2"/>
        <v>0</v>
      </c>
      <c r="AU11" s="252">
        <f t="shared" ref="AU11:BJ11" si="3">STDEV(AU8:AU9)</f>
        <v>0</v>
      </c>
      <c r="AV11" s="251">
        <f t="shared" si="3"/>
        <v>0</v>
      </c>
      <c r="AW11" s="251">
        <f t="shared" si="3"/>
        <v>0</v>
      </c>
      <c r="AX11" s="251">
        <f t="shared" si="3"/>
        <v>0</v>
      </c>
      <c r="AY11" s="251">
        <f t="shared" si="3"/>
        <v>0</v>
      </c>
      <c r="AZ11" s="251">
        <f t="shared" si="3"/>
        <v>0</v>
      </c>
      <c r="BA11" s="251">
        <f t="shared" si="3"/>
        <v>0</v>
      </c>
      <c r="BB11" s="251">
        <f t="shared" si="3"/>
        <v>0</v>
      </c>
      <c r="BC11" s="251">
        <f t="shared" si="3"/>
        <v>0</v>
      </c>
      <c r="BD11" s="251">
        <f t="shared" si="3"/>
        <v>0</v>
      </c>
      <c r="BE11" s="251">
        <f t="shared" si="3"/>
        <v>0</v>
      </c>
      <c r="BF11" s="251">
        <f t="shared" si="3"/>
        <v>0</v>
      </c>
      <c r="BG11" s="251">
        <f t="shared" si="3"/>
        <v>0</v>
      </c>
      <c r="BH11" s="251">
        <f t="shared" si="3"/>
        <v>0</v>
      </c>
      <c r="BI11" s="251">
        <f t="shared" si="3"/>
        <v>0</v>
      </c>
      <c r="BJ11" s="251">
        <f t="shared" si="3"/>
        <v>0</v>
      </c>
      <c r="BK11" s="253"/>
      <c r="BL11" s="253"/>
    </row>
    <row r="12" spans="1:64">
      <c r="A12" s="254"/>
      <c r="B12" s="254"/>
      <c r="C12" s="254"/>
      <c r="D12" s="254"/>
      <c r="E12" s="254"/>
      <c r="F12" s="254"/>
      <c r="G12" s="254"/>
      <c r="H12" s="254"/>
      <c r="I12" s="254"/>
      <c r="J12" s="254"/>
      <c r="K12" s="254"/>
      <c r="L12" s="254"/>
      <c r="M12" s="254"/>
      <c r="N12" s="254"/>
      <c r="O12" s="254"/>
      <c r="P12" s="254"/>
      <c r="Q12" s="254"/>
      <c r="R12" s="254"/>
      <c r="S12" s="254"/>
      <c r="T12" s="254"/>
      <c r="U12" s="255" t="s">
        <v>212</v>
      </c>
      <c r="V12" s="256">
        <f t="shared" ref="V12:BJ12" si="4">ROUND((V11/V10),4)</f>
        <v>0</v>
      </c>
      <c r="W12" s="256">
        <f t="shared" si="4"/>
        <v>0</v>
      </c>
      <c r="X12" s="256">
        <f t="shared" si="4"/>
        <v>0</v>
      </c>
      <c r="Y12" s="256">
        <f t="shared" si="4"/>
        <v>0</v>
      </c>
      <c r="Z12" s="256">
        <f t="shared" si="4"/>
        <v>0</v>
      </c>
      <c r="AA12" s="256">
        <f t="shared" si="4"/>
        <v>0</v>
      </c>
      <c r="AB12" s="256">
        <f t="shared" si="4"/>
        <v>0</v>
      </c>
      <c r="AC12" s="256">
        <f t="shared" si="4"/>
        <v>0</v>
      </c>
      <c r="AD12" s="256">
        <f t="shared" si="4"/>
        <v>0</v>
      </c>
      <c r="AE12" s="256">
        <f t="shared" si="4"/>
        <v>0</v>
      </c>
      <c r="AF12" s="256">
        <f t="shared" si="4"/>
        <v>0</v>
      </c>
      <c r="AG12" s="256">
        <f t="shared" si="4"/>
        <v>0</v>
      </c>
      <c r="AH12" s="256">
        <f t="shared" si="4"/>
        <v>0</v>
      </c>
      <c r="AI12" s="256">
        <f t="shared" si="4"/>
        <v>0</v>
      </c>
      <c r="AJ12" s="256">
        <f t="shared" si="4"/>
        <v>0</v>
      </c>
      <c r="AK12" s="256">
        <f t="shared" si="4"/>
        <v>0</v>
      </c>
      <c r="AL12" s="256">
        <f t="shared" si="4"/>
        <v>0</v>
      </c>
      <c r="AM12" s="256">
        <f t="shared" si="4"/>
        <v>0</v>
      </c>
      <c r="AN12" s="256">
        <f t="shared" si="4"/>
        <v>0</v>
      </c>
      <c r="AO12" s="256">
        <f t="shared" si="4"/>
        <v>0</v>
      </c>
      <c r="AP12" s="256">
        <f t="shared" si="4"/>
        <v>0</v>
      </c>
      <c r="AQ12" s="256">
        <f t="shared" si="4"/>
        <v>0</v>
      </c>
      <c r="AR12" s="256">
        <f t="shared" si="4"/>
        <v>0</v>
      </c>
      <c r="AS12" s="256">
        <f t="shared" si="4"/>
        <v>0</v>
      </c>
      <c r="AT12" s="256">
        <f t="shared" si="4"/>
        <v>0</v>
      </c>
      <c r="AU12" s="256">
        <f t="shared" si="4"/>
        <v>0</v>
      </c>
      <c r="AV12" s="256">
        <f t="shared" si="4"/>
        <v>0</v>
      </c>
      <c r="AW12" s="256">
        <f t="shared" si="4"/>
        <v>0</v>
      </c>
      <c r="AX12" s="256">
        <f t="shared" si="4"/>
        <v>0</v>
      </c>
      <c r="AY12" s="256">
        <f t="shared" si="4"/>
        <v>0</v>
      </c>
      <c r="AZ12" s="256">
        <f t="shared" si="4"/>
        <v>0</v>
      </c>
      <c r="BA12" s="256">
        <f t="shared" si="4"/>
        <v>0</v>
      </c>
      <c r="BB12" s="256">
        <f t="shared" si="4"/>
        <v>0</v>
      </c>
      <c r="BC12" s="256">
        <f t="shared" si="4"/>
        <v>0</v>
      </c>
      <c r="BD12" s="256">
        <f t="shared" si="4"/>
        <v>0</v>
      </c>
      <c r="BE12" s="256">
        <f t="shared" si="4"/>
        <v>0</v>
      </c>
      <c r="BF12" s="256">
        <f t="shared" si="4"/>
        <v>0</v>
      </c>
      <c r="BG12" s="256">
        <f t="shared" si="4"/>
        <v>0</v>
      </c>
      <c r="BH12" s="256">
        <f t="shared" si="4"/>
        <v>0</v>
      </c>
      <c r="BI12" s="256">
        <f t="shared" si="4"/>
        <v>0</v>
      </c>
      <c r="BJ12" s="256">
        <f t="shared" si="4"/>
        <v>0</v>
      </c>
      <c r="BK12" s="257">
        <f>V12</f>
        <v>0</v>
      </c>
      <c r="BL12" s="257">
        <f t="array" ref="BL12">AVERAGE(IF(V12:AG12&gt;-0.001,V12:AG12,""))</f>
        <v>0</v>
      </c>
    </row>
    <row r="13" spans="1:64">
      <c r="A13" s="243" t="s">
        <v>320</v>
      </c>
      <c r="B13" s="243" t="s">
        <v>349</v>
      </c>
      <c r="C13" s="243">
        <v>-9999</v>
      </c>
      <c r="D13" s="243" t="s">
        <v>350</v>
      </c>
      <c r="E13" s="243">
        <v>29</v>
      </c>
      <c r="F13" s="243">
        <v>2118</v>
      </c>
      <c r="G13" s="243">
        <v>143.05000000000001</v>
      </c>
      <c r="H13" s="243">
        <v>0</v>
      </c>
      <c r="I13" s="243">
        <v>0</v>
      </c>
      <c r="J13" s="243">
        <v>-9999</v>
      </c>
      <c r="K13" s="243" t="s">
        <v>351</v>
      </c>
      <c r="L13" s="243">
        <v>2017</v>
      </c>
      <c r="M13" s="243">
        <v>8</v>
      </c>
      <c r="N13" s="243">
        <v>13</v>
      </c>
      <c r="O13" s="243">
        <v>225</v>
      </c>
      <c r="P13" s="243">
        <v>0.8652777777777777</v>
      </c>
      <c r="Q13" s="243">
        <v>-31.633333333333333</v>
      </c>
      <c r="R13" s="243">
        <v>-148.9</v>
      </c>
      <c r="S13" s="243" t="s">
        <v>352</v>
      </c>
      <c r="T13" s="243" t="s">
        <v>265</v>
      </c>
      <c r="U13" s="243" t="s">
        <v>353</v>
      </c>
      <c r="V13" s="244">
        <v>0.106</v>
      </c>
      <c r="W13" s="244">
        <v>0.02</v>
      </c>
      <c r="X13" s="244">
        <v>2.5999999999999999E-2</v>
      </c>
      <c r="Y13" s="244">
        <v>8.9999999999999993E-3</v>
      </c>
      <c r="Z13" s="244">
        <v>1.7000000000000001E-2</v>
      </c>
      <c r="AA13" s="244">
        <v>3.4000000000000002E-2</v>
      </c>
      <c r="AB13" s="244">
        <v>-8888</v>
      </c>
      <c r="AC13" s="244">
        <v>0.01</v>
      </c>
      <c r="AD13" s="244">
        <v>3.0000000000000001E-3</v>
      </c>
      <c r="AE13" s="244">
        <v>4.0000000000000001E-3</v>
      </c>
      <c r="AF13" s="244">
        <v>2E-3</v>
      </c>
      <c r="AG13" s="244">
        <v>3.7999999999999999E-2</v>
      </c>
      <c r="AH13" s="244">
        <v>6.6000000000000003E-2</v>
      </c>
      <c r="AI13" s="244">
        <v>3.9E-2</v>
      </c>
      <c r="AJ13" s="244">
        <v>1E-3</v>
      </c>
      <c r="AK13" s="244">
        <v>1.7999999999999999E-2</v>
      </c>
      <c r="AL13" s="244">
        <v>2E-3</v>
      </c>
      <c r="AM13" s="244">
        <v>1.2999999999999999E-2</v>
      </c>
      <c r="AN13" s="244">
        <v>1.2999999999999999E-2</v>
      </c>
      <c r="AO13" s="244">
        <v>1E-3</v>
      </c>
      <c r="AP13" s="244">
        <v>1E-3</v>
      </c>
      <c r="AQ13" s="244">
        <v>1E-3</v>
      </c>
      <c r="AR13" s="244">
        <v>1E-3</v>
      </c>
      <c r="AS13" s="244">
        <v>-8888</v>
      </c>
      <c r="AT13" s="244">
        <v>-8888</v>
      </c>
      <c r="AU13" s="244">
        <v>-8888</v>
      </c>
      <c r="AV13" s="244">
        <v>0.152</v>
      </c>
      <c r="AW13" s="244">
        <v>0.06</v>
      </c>
      <c r="AX13" s="244">
        <v>5.7000000000000002E-2</v>
      </c>
      <c r="AY13" s="244">
        <v>0.20899999999999999</v>
      </c>
      <c r="AZ13" s="244">
        <v>0.11700000000000001</v>
      </c>
      <c r="BA13" s="244">
        <v>0.16300000000000001</v>
      </c>
      <c r="BB13" s="244">
        <v>0.26900000000000002</v>
      </c>
      <c r="BC13" s="244">
        <v>0.115</v>
      </c>
      <c r="BD13" s="244">
        <v>1.54</v>
      </c>
      <c r="BE13" s="244">
        <v>0.49</v>
      </c>
      <c r="BF13" s="244">
        <v>0.51</v>
      </c>
      <c r="BG13" s="244">
        <v>1.3</v>
      </c>
      <c r="BH13" s="244">
        <v>0.22</v>
      </c>
      <c r="BI13" s="244">
        <v>0.78</v>
      </c>
      <c r="BJ13" s="244">
        <v>0.39</v>
      </c>
      <c r="BK13" s="245"/>
      <c r="BL13" s="245"/>
    </row>
    <row r="14" spans="1:64">
      <c r="A14" s="243" t="s">
        <v>321</v>
      </c>
      <c r="B14" s="243" t="s">
        <v>349</v>
      </c>
      <c r="C14" s="243">
        <v>-9999</v>
      </c>
      <c r="D14" s="243" t="s">
        <v>350</v>
      </c>
      <c r="E14" s="243">
        <v>29</v>
      </c>
      <c r="F14" s="243">
        <v>2118</v>
      </c>
      <c r="G14" s="243">
        <v>143.05000000000001</v>
      </c>
      <c r="H14" s="243">
        <v>0</v>
      </c>
      <c r="I14" s="243">
        <v>0</v>
      </c>
      <c r="J14" s="243">
        <v>-9999</v>
      </c>
      <c r="K14" s="243" t="s">
        <v>351</v>
      </c>
      <c r="L14" s="243">
        <v>2017</v>
      </c>
      <c r="M14" s="243">
        <v>8</v>
      </c>
      <c r="N14" s="243">
        <v>13</v>
      </c>
      <c r="O14" s="243">
        <v>225</v>
      </c>
      <c r="P14" s="243">
        <v>0.8652777777777777</v>
      </c>
      <c r="Q14" s="243">
        <v>-31.633333333333333</v>
      </c>
      <c r="R14" s="243">
        <v>-148.9</v>
      </c>
      <c r="S14" s="243" t="s">
        <v>352</v>
      </c>
      <c r="T14" s="243" t="s">
        <v>265</v>
      </c>
      <c r="U14" s="243" t="s">
        <v>353</v>
      </c>
      <c r="V14" s="244">
        <v>0.106</v>
      </c>
      <c r="W14" s="244">
        <v>0.02</v>
      </c>
      <c r="X14" s="244">
        <v>2.5999999999999999E-2</v>
      </c>
      <c r="Y14" s="244">
        <v>8.9999999999999993E-3</v>
      </c>
      <c r="Z14" s="244">
        <v>1.7000000000000001E-2</v>
      </c>
      <c r="AA14" s="244">
        <v>3.4000000000000002E-2</v>
      </c>
      <c r="AB14" s="244">
        <v>-8888</v>
      </c>
      <c r="AC14" s="244">
        <v>0.01</v>
      </c>
      <c r="AD14" s="244">
        <v>3.0000000000000001E-3</v>
      </c>
      <c r="AE14" s="244">
        <v>4.0000000000000001E-3</v>
      </c>
      <c r="AF14" s="244">
        <v>2E-3</v>
      </c>
      <c r="AG14" s="244">
        <v>3.7999999999999999E-2</v>
      </c>
      <c r="AH14" s="244">
        <v>6.6000000000000003E-2</v>
      </c>
      <c r="AI14" s="244">
        <v>3.9E-2</v>
      </c>
      <c r="AJ14" s="244">
        <v>1E-3</v>
      </c>
      <c r="AK14" s="244">
        <v>1.7999999999999999E-2</v>
      </c>
      <c r="AL14" s="244">
        <v>2E-3</v>
      </c>
      <c r="AM14" s="244">
        <v>1.2999999999999999E-2</v>
      </c>
      <c r="AN14" s="244">
        <v>1.2999999999999999E-2</v>
      </c>
      <c r="AO14" s="244">
        <v>1E-3</v>
      </c>
      <c r="AP14" s="244">
        <v>1E-3</v>
      </c>
      <c r="AQ14" s="244">
        <v>1E-3</v>
      </c>
      <c r="AR14" s="244">
        <v>1E-3</v>
      </c>
      <c r="AS14" s="244">
        <v>-8888</v>
      </c>
      <c r="AT14" s="244">
        <v>-8888</v>
      </c>
      <c r="AU14" s="244">
        <v>-8888</v>
      </c>
      <c r="AV14" s="244">
        <v>0.152</v>
      </c>
      <c r="AW14" s="244">
        <v>0.06</v>
      </c>
      <c r="AX14" s="244">
        <v>5.7000000000000002E-2</v>
      </c>
      <c r="AY14" s="244">
        <v>0.20899999999999999</v>
      </c>
      <c r="AZ14" s="244">
        <v>0.11700000000000001</v>
      </c>
      <c r="BA14" s="244">
        <v>0.16300000000000001</v>
      </c>
      <c r="BB14" s="244">
        <v>0.26900000000000002</v>
      </c>
      <c r="BC14" s="244">
        <v>0.115</v>
      </c>
      <c r="BD14" s="244">
        <v>1.54</v>
      </c>
      <c r="BE14" s="244">
        <v>0.49</v>
      </c>
      <c r="BF14" s="244">
        <v>0.51</v>
      </c>
      <c r="BG14" s="244">
        <v>1.3</v>
      </c>
      <c r="BH14" s="244">
        <v>0.22</v>
      </c>
      <c r="BI14" s="244">
        <v>0.78</v>
      </c>
      <c r="BJ14" s="244">
        <v>0.39</v>
      </c>
      <c r="BK14" s="245"/>
      <c r="BL14" s="245"/>
    </row>
    <row r="15" spans="1:64">
      <c r="A15" s="246"/>
      <c r="B15" s="246"/>
      <c r="C15" s="246"/>
      <c r="D15" s="246"/>
      <c r="E15" s="246"/>
      <c r="F15" s="246"/>
      <c r="G15" s="246"/>
      <c r="H15" s="246"/>
      <c r="I15" s="246"/>
      <c r="J15" s="246"/>
      <c r="K15" s="246"/>
      <c r="L15" s="246"/>
      <c r="M15" s="246"/>
      <c r="N15" s="246"/>
      <c r="O15" s="246"/>
      <c r="P15" s="246"/>
      <c r="Q15" s="246"/>
      <c r="R15" s="246"/>
      <c r="S15" s="246"/>
      <c r="T15" s="246"/>
      <c r="U15" s="247" t="s">
        <v>22</v>
      </c>
      <c r="V15" s="248">
        <f t="shared" ref="V15:AT15" si="5">ROUND(AVERAGE(V13:V14),3)</f>
        <v>0.106</v>
      </c>
      <c r="W15" s="248">
        <f t="shared" si="5"/>
        <v>0.02</v>
      </c>
      <c r="X15" s="248">
        <f t="shared" si="5"/>
        <v>2.5999999999999999E-2</v>
      </c>
      <c r="Y15" s="248">
        <f t="shared" si="5"/>
        <v>8.9999999999999993E-3</v>
      </c>
      <c r="Z15" s="248">
        <f t="shared" si="5"/>
        <v>1.7000000000000001E-2</v>
      </c>
      <c r="AA15" s="248">
        <f t="shared" si="5"/>
        <v>3.4000000000000002E-2</v>
      </c>
      <c r="AB15" s="248">
        <f t="shared" si="5"/>
        <v>-8888</v>
      </c>
      <c r="AC15" s="248">
        <f t="shared" si="5"/>
        <v>0.01</v>
      </c>
      <c r="AD15" s="248">
        <f t="shared" si="5"/>
        <v>3.0000000000000001E-3</v>
      </c>
      <c r="AE15" s="248">
        <f t="shared" si="5"/>
        <v>4.0000000000000001E-3</v>
      </c>
      <c r="AF15" s="248">
        <f t="shared" si="5"/>
        <v>2E-3</v>
      </c>
      <c r="AG15" s="248">
        <f t="shared" si="5"/>
        <v>3.7999999999999999E-2</v>
      </c>
      <c r="AH15" s="248">
        <f t="shared" si="5"/>
        <v>6.6000000000000003E-2</v>
      </c>
      <c r="AI15" s="248">
        <f t="shared" si="5"/>
        <v>3.9E-2</v>
      </c>
      <c r="AJ15" s="248">
        <f t="shared" si="5"/>
        <v>1E-3</v>
      </c>
      <c r="AK15" s="248">
        <f t="shared" si="5"/>
        <v>1.7999999999999999E-2</v>
      </c>
      <c r="AL15" s="248">
        <f t="shared" si="5"/>
        <v>2E-3</v>
      </c>
      <c r="AM15" s="248">
        <f t="shared" si="5"/>
        <v>1.2999999999999999E-2</v>
      </c>
      <c r="AN15" s="248">
        <f t="shared" si="5"/>
        <v>1.2999999999999999E-2</v>
      </c>
      <c r="AO15" s="248">
        <f t="shared" si="5"/>
        <v>1E-3</v>
      </c>
      <c r="AP15" s="248">
        <f t="shared" si="5"/>
        <v>1E-3</v>
      </c>
      <c r="AQ15" s="248">
        <f t="shared" si="5"/>
        <v>1E-3</v>
      </c>
      <c r="AR15" s="248">
        <f t="shared" si="5"/>
        <v>1E-3</v>
      </c>
      <c r="AS15" s="248">
        <f t="shared" si="5"/>
        <v>-8888</v>
      </c>
      <c r="AT15" s="248">
        <f t="shared" si="5"/>
        <v>-8888</v>
      </c>
      <c r="AU15" s="248">
        <f t="shared" ref="AU15:BJ15" si="6">AVERAGE(AU13:AU14)</f>
        <v>-8888</v>
      </c>
      <c r="AV15" s="248">
        <f t="shared" si="6"/>
        <v>0.152</v>
      </c>
      <c r="AW15" s="248">
        <f t="shared" si="6"/>
        <v>0.06</v>
      </c>
      <c r="AX15" s="248">
        <f t="shared" si="6"/>
        <v>5.7000000000000002E-2</v>
      </c>
      <c r="AY15" s="248">
        <f t="shared" si="6"/>
        <v>0.20899999999999999</v>
      </c>
      <c r="AZ15" s="248">
        <f t="shared" si="6"/>
        <v>0.11700000000000001</v>
      </c>
      <c r="BA15" s="248">
        <f t="shared" si="6"/>
        <v>0.16300000000000001</v>
      </c>
      <c r="BB15" s="248">
        <f t="shared" si="6"/>
        <v>0.26900000000000002</v>
      </c>
      <c r="BC15" s="248">
        <f t="shared" si="6"/>
        <v>0.115</v>
      </c>
      <c r="BD15" s="247">
        <f t="shared" si="6"/>
        <v>1.54</v>
      </c>
      <c r="BE15" s="247">
        <f t="shared" si="6"/>
        <v>0.49</v>
      </c>
      <c r="BF15" s="247">
        <f t="shared" si="6"/>
        <v>0.51</v>
      </c>
      <c r="BG15" s="247">
        <f t="shared" si="6"/>
        <v>1.3</v>
      </c>
      <c r="BH15" s="247">
        <f t="shared" si="6"/>
        <v>0.22</v>
      </c>
      <c r="BI15" s="247">
        <f t="shared" si="6"/>
        <v>0.78</v>
      </c>
      <c r="BJ15" s="247">
        <f t="shared" si="6"/>
        <v>0.39</v>
      </c>
      <c r="BK15" s="249"/>
      <c r="BL15" s="249"/>
    </row>
    <row r="16" spans="1:64">
      <c r="A16" s="250"/>
      <c r="B16" s="250"/>
      <c r="C16" s="250"/>
      <c r="D16" s="250"/>
      <c r="E16" s="250"/>
      <c r="F16" s="250"/>
      <c r="G16" s="250"/>
      <c r="H16" s="250"/>
      <c r="I16" s="250"/>
      <c r="J16" s="250"/>
      <c r="K16" s="250"/>
      <c r="L16" s="250"/>
      <c r="M16" s="250"/>
      <c r="N16" s="250"/>
      <c r="O16" s="250"/>
      <c r="P16" s="250"/>
      <c r="Q16" s="250"/>
      <c r="R16" s="250"/>
      <c r="S16" s="250"/>
      <c r="T16" s="250"/>
      <c r="U16" s="251" t="s">
        <v>414</v>
      </c>
      <c r="V16" s="252">
        <f t="shared" ref="V16:AT16" si="7">ROUND(STDEV(V13:V14),3)</f>
        <v>0</v>
      </c>
      <c r="W16" s="252">
        <f t="shared" si="7"/>
        <v>0</v>
      </c>
      <c r="X16" s="252">
        <f t="shared" si="7"/>
        <v>0</v>
      </c>
      <c r="Y16" s="252">
        <f t="shared" si="7"/>
        <v>0</v>
      </c>
      <c r="Z16" s="252">
        <f t="shared" si="7"/>
        <v>0</v>
      </c>
      <c r="AA16" s="252">
        <f t="shared" si="7"/>
        <v>0</v>
      </c>
      <c r="AB16" s="252">
        <f t="shared" si="7"/>
        <v>0</v>
      </c>
      <c r="AC16" s="252">
        <f t="shared" si="7"/>
        <v>0</v>
      </c>
      <c r="AD16" s="252">
        <f t="shared" si="7"/>
        <v>0</v>
      </c>
      <c r="AE16" s="252">
        <f t="shared" si="7"/>
        <v>0</v>
      </c>
      <c r="AF16" s="252">
        <f t="shared" si="7"/>
        <v>0</v>
      </c>
      <c r="AG16" s="252">
        <f t="shared" si="7"/>
        <v>0</v>
      </c>
      <c r="AH16" s="252">
        <f t="shared" si="7"/>
        <v>0</v>
      </c>
      <c r="AI16" s="252">
        <f t="shared" si="7"/>
        <v>0</v>
      </c>
      <c r="AJ16" s="252">
        <f t="shared" si="7"/>
        <v>0</v>
      </c>
      <c r="AK16" s="252">
        <f t="shared" si="7"/>
        <v>0</v>
      </c>
      <c r="AL16" s="252">
        <f t="shared" si="7"/>
        <v>0</v>
      </c>
      <c r="AM16" s="252">
        <f t="shared" si="7"/>
        <v>0</v>
      </c>
      <c r="AN16" s="252">
        <f t="shared" si="7"/>
        <v>0</v>
      </c>
      <c r="AO16" s="252">
        <f t="shared" si="7"/>
        <v>0</v>
      </c>
      <c r="AP16" s="252">
        <f t="shared" si="7"/>
        <v>0</v>
      </c>
      <c r="AQ16" s="252">
        <f t="shared" si="7"/>
        <v>0</v>
      </c>
      <c r="AR16" s="252">
        <f t="shared" si="7"/>
        <v>0</v>
      </c>
      <c r="AS16" s="252">
        <f t="shared" si="7"/>
        <v>0</v>
      </c>
      <c r="AT16" s="252">
        <f t="shared" si="7"/>
        <v>0</v>
      </c>
      <c r="AU16" s="252">
        <f t="shared" ref="AU16:BJ16" si="8">STDEV(AU13:AU14)</f>
        <v>0</v>
      </c>
      <c r="AV16" s="251">
        <f t="shared" si="8"/>
        <v>0</v>
      </c>
      <c r="AW16" s="251">
        <f t="shared" si="8"/>
        <v>0</v>
      </c>
      <c r="AX16" s="251">
        <f t="shared" si="8"/>
        <v>0</v>
      </c>
      <c r="AY16" s="251">
        <f t="shared" si="8"/>
        <v>0</v>
      </c>
      <c r="AZ16" s="251">
        <f t="shared" si="8"/>
        <v>0</v>
      </c>
      <c r="BA16" s="251">
        <f t="shared" si="8"/>
        <v>0</v>
      </c>
      <c r="BB16" s="251">
        <f t="shared" si="8"/>
        <v>0</v>
      </c>
      <c r="BC16" s="251">
        <f t="shared" si="8"/>
        <v>0</v>
      </c>
      <c r="BD16" s="251">
        <f t="shared" si="8"/>
        <v>0</v>
      </c>
      <c r="BE16" s="251">
        <f t="shared" si="8"/>
        <v>0</v>
      </c>
      <c r="BF16" s="251">
        <f t="shared" si="8"/>
        <v>0</v>
      </c>
      <c r="BG16" s="251">
        <f t="shared" si="8"/>
        <v>0</v>
      </c>
      <c r="BH16" s="251">
        <f t="shared" si="8"/>
        <v>0</v>
      </c>
      <c r="BI16" s="251">
        <f t="shared" si="8"/>
        <v>0</v>
      </c>
      <c r="BJ16" s="251">
        <f t="shared" si="8"/>
        <v>0</v>
      </c>
      <c r="BK16" s="253"/>
      <c r="BL16" s="253"/>
    </row>
    <row r="17" spans="1:64">
      <c r="A17" s="254"/>
      <c r="B17" s="254"/>
      <c r="C17" s="254"/>
      <c r="D17" s="254"/>
      <c r="E17" s="254"/>
      <c r="F17" s="254"/>
      <c r="G17" s="254"/>
      <c r="H17" s="254"/>
      <c r="I17" s="254"/>
      <c r="J17" s="254"/>
      <c r="K17" s="254"/>
      <c r="L17" s="254"/>
      <c r="M17" s="254"/>
      <c r="N17" s="254"/>
      <c r="O17" s="254"/>
      <c r="P17" s="254"/>
      <c r="Q17" s="254"/>
      <c r="R17" s="254"/>
      <c r="S17" s="254"/>
      <c r="T17" s="254"/>
      <c r="U17" s="255" t="s">
        <v>212</v>
      </c>
      <c r="V17" s="256">
        <f t="shared" ref="V17:BJ17" si="9">ROUND((V16/V15),4)</f>
        <v>0</v>
      </c>
      <c r="W17" s="256">
        <f t="shared" si="9"/>
        <v>0</v>
      </c>
      <c r="X17" s="256">
        <f t="shared" si="9"/>
        <v>0</v>
      </c>
      <c r="Y17" s="256">
        <f t="shared" si="9"/>
        <v>0</v>
      </c>
      <c r="Z17" s="256">
        <f t="shared" si="9"/>
        <v>0</v>
      </c>
      <c r="AA17" s="256">
        <f t="shared" si="9"/>
        <v>0</v>
      </c>
      <c r="AB17" s="256">
        <f t="shared" si="9"/>
        <v>0</v>
      </c>
      <c r="AC17" s="256">
        <f t="shared" si="9"/>
        <v>0</v>
      </c>
      <c r="AD17" s="256">
        <f t="shared" si="9"/>
        <v>0</v>
      </c>
      <c r="AE17" s="256">
        <f t="shared" si="9"/>
        <v>0</v>
      </c>
      <c r="AF17" s="256">
        <f t="shared" si="9"/>
        <v>0</v>
      </c>
      <c r="AG17" s="256">
        <f t="shared" si="9"/>
        <v>0</v>
      </c>
      <c r="AH17" s="256">
        <f t="shared" si="9"/>
        <v>0</v>
      </c>
      <c r="AI17" s="256">
        <f t="shared" si="9"/>
        <v>0</v>
      </c>
      <c r="AJ17" s="256">
        <f t="shared" si="9"/>
        <v>0</v>
      </c>
      <c r="AK17" s="256">
        <f t="shared" si="9"/>
        <v>0</v>
      </c>
      <c r="AL17" s="256">
        <f t="shared" si="9"/>
        <v>0</v>
      </c>
      <c r="AM17" s="256">
        <f t="shared" si="9"/>
        <v>0</v>
      </c>
      <c r="AN17" s="256">
        <f t="shared" si="9"/>
        <v>0</v>
      </c>
      <c r="AO17" s="256">
        <f t="shared" si="9"/>
        <v>0</v>
      </c>
      <c r="AP17" s="256">
        <f t="shared" si="9"/>
        <v>0</v>
      </c>
      <c r="AQ17" s="256">
        <f t="shared" si="9"/>
        <v>0</v>
      </c>
      <c r="AR17" s="256">
        <f t="shared" si="9"/>
        <v>0</v>
      </c>
      <c r="AS17" s="256">
        <f t="shared" si="9"/>
        <v>0</v>
      </c>
      <c r="AT17" s="256">
        <f t="shared" si="9"/>
        <v>0</v>
      </c>
      <c r="AU17" s="256">
        <f t="shared" si="9"/>
        <v>0</v>
      </c>
      <c r="AV17" s="256">
        <f t="shared" si="9"/>
        <v>0</v>
      </c>
      <c r="AW17" s="256">
        <f t="shared" si="9"/>
        <v>0</v>
      </c>
      <c r="AX17" s="256">
        <f t="shared" si="9"/>
        <v>0</v>
      </c>
      <c r="AY17" s="256">
        <f t="shared" si="9"/>
        <v>0</v>
      </c>
      <c r="AZ17" s="256">
        <f t="shared" si="9"/>
        <v>0</v>
      </c>
      <c r="BA17" s="256">
        <f t="shared" si="9"/>
        <v>0</v>
      </c>
      <c r="BB17" s="256">
        <f t="shared" si="9"/>
        <v>0</v>
      </c>
      <c r="BC17" s="256">
        <f t="shared" si="9"/>
        <v>0</v>
      </c>
      <c r="BD17" s="256">
        <f t="shared" si="9"/>
        <v>0</v>
      </c>
      <c r="BE17" s="256">
        <f t="shared" si="9"/>
        <v>0</v>
      </c>
      <c r="BF17" s="256">
        <f t="shared" si="9"/>
        <v>0</v>
      </c>
      <c r="BG17" s="256">
        <f t="shared" si="9"/>
        <v>0</v>
      </c>
      <c r="BH17" s="256">
        <f t="shared" si="9"/>
        <v>0</v>
      </c>
      <c r="BI17" s="256">
        <f t="shared" si="9"/>
        <v>0</v>
      </c>
      <c r="BJ17" s="256">
        <f t="shared" si="9"/>
        <v>0</v>
      </c>
      <c r="BK17" s="257">
        <f>V17</f>
        <v>0</v>
      </c>
      <c r="BL17" s="257">
        <f t="array" ref="BL17">AVERAGE(IF(V17:AG17&gt;-0.001,V17:AG17,""))</f>
        <v>0</v>
      </c>
    </row>
  </sheetData>
  <conditionalFormatting sqref="AT12">
    <cfRule type="expression" dxfId="1715" priority="156" stopIfTrue="1">
      <formula>ABS((AT9-AT8))&lt;0.0011</formula>
    </cfRule>
    <cfRule type="cellIs" dxfId="1714" priority="157" operator="greaterThan">
      <formula>0.1</formula>
    </cfRule>
    <cfRule type="cellIs" dxfId="1713" priority="158" operator="lessThan">
      <formula>0</formula>
    </cfRule>
  </conditionalFormatting>
  <conditionalFormatting sqref="V12">
    <cfRule type="expression" dxfId="1712" priority="153" stopIfTrue="1">
      <formula>ABS((V9-V8))&lt;0.0011</formula>
    </cfRule>
    <cfRule type="cellIs" dxfId="1711" priority="154" operator="greaterThan">
      <formula>0.1</formula>
    </cfRule>
    <cfRule type="cellIs" dxfId="1710" priority="155" operator="lessThan">
      <formula>0</formula>
    </cfRule>
  </conditionalFormatting>
  <conditionalFormatting sqref="W12">
    <cfRule type="expression" dxfId="1709" priority="150" stopIfTrue="1">
      <formula>ABS((W9-W8))&lt;0.0011</formula>
    </cfRule>
    <cfRule type="cellIs" dxfId="1708" priority="151" operator="greaterThan">
      <formula>0.1</formula>
    </cfRule>
    <cfRule type="cellIs" dxfId="1707" priority="152" operator="lessThan">
      <formula>0</formula>
    </cfRule>
  </conditionalFormatting>
  <conditionalFormatting sqref="X12">
    <cfRule type="expression" dxfId="1706" priority="147" stopIfTrue="1">
      <formula>ABS((X9-X8))&lt;0.0011</formula>
    </cfRule>
    <cfRule type="cellIs" dxfId="1705" priority="148" operator="greaterThan">
      <formula>0.1</formula>
    </cfRule>
    <cfRule type="cellIs" dxfId="1704" priority="149" operator="lessThan">
      <formula>0</formula>
    </cfRule>
  </conditionalFormatting>
  <conditionalFormatting sqref="Y12">
    <cfRule type="expression" dxfId="1703" priority="144" stopIfTrue="1">
      <formula>ABS((Y9-Y8))&lt;0.0011</formula>
    </cfRule>
    <cfRule type="cellIs" dxfId="1702" priority="145" operator="greaterThan">
      <formula>0.1</formula>
    </cfRule>
    <cfRule type="cellIs" dxfId="1701" priority="146" operator="lessThan">
      <formula>0</formula>
    </cfRule>
  </conditionalFormatting>
  <conditionalFormatting sqref="Z12">
    <cfRule type="expression" dxfId="1700" priority="141" stopIfTrue="1">
      <formula>ABS((Z9-Z8))&lt;0.0011</formula>
    </cfRule>
    <cfRule type="cellIs" dxfId="1699" priority="142" operator="greaterThan">
      <formula>0.1</formula>
    </cfRule>
    <cfRule type="cellIs" dxfId="1698" priority="143" operator="lessThan">
      <formula>0</formula>
    </cfRule>
  </conditionalFormatting>
  <conditionalFormatting sqref="AA12">
    <cfRule type="expression" dxfId="1697" priority="138" stopIfTrue="1">
      <formula>ABS((AA9-AA8))&lt;0.0011</formula>
    </cfRule>
    <cfRule type="cellIs" dxfId="1696" priority="139" operator="greaterThan">
      <formula>0.1</formula>
    </cfRule>
    <cfRule type="cellIs" dxfId="1695" priority="140" operator="lessThan">
      <formula>0</formula>
    </cfRule>
  </conditionalFormatting>
  <conditionalFormatting sqref="AB12">
    <cfRule type="expression" dxfId="1694" priority="135" stopIfTrue="1">
      <formula>ABS((AB9-AB8))&lt;0.0011</formula>
    </cfRule>
    <cfRule type="cellIs" dxfId="1693" priority="136" operator="greaterThan">
      <formula>0.1</formula>
    </cfRule>
    <cfRule type="cellIs" dxfId="1692" priority="137" operator="lessThan">
      <formula>0</formula>
    </cfRule>
  </conditionalFormatting>
  <conditionalFormatting sqref="AC12">
    <cfRule type="expression" dxfId="1691" priority="132" stopIfTrue="1">
      <formula>ABS((AC9-AC8))&lt;0.0011</formula>
    </cfRule>
    <cfRule type="cellIs" dxfId="1690" priority="133" operator="greaterThan">
      <formula>0.1</formula>
    </cfRule>
    <cfRule type="cellIs" dxfId="1689" priority="134" operator="lessThan">
      <formula>0</formula>
    </cfRule>
  </conditionalFormatting>
  <conditionalFormatting sqref="AD12">
    <cfRule type="expression" dxfId="1688" priority="129" stopIfTrue="1">
      <formula>ABS((AD9-AD8))&lt;0.0011</formula>
    </cfRule>
    <cfRule type="cellIs" dxfId="1687" priority="130" operator="greaterThan">
      <formula>0.1</formula>
    </cfRule>
    <cfRule type="cellIs" dxfId="1686" priority="131" operator="lessThan">
      <formula>0</formula>
    </cfRule>
  </conditionalFormatting>
  <conditionalFormatting sqref="AE12">
    <cfRule type="expression" dxfId="1685" priority="126" stopIfTrue="1">
      <formula>ABS((AE9-AE8))&lt;0.0011</formula>
    </cfRule>
    <cfRule type="cellIs" dxfId="1684" priority="127" operator="greaterThan">
      <formula>0.1</formula>
    </cfRule>
    <cfRule type="cellIs" dxfId="1683" priority="128" operator="lessThan">
      <formula>0</formula>
    </cfRule>
  </conditionalFormatting>
  <conditionalFormatting sqref="AF12">
    <cfRule type="expression" dxfId="1682" priority="123" stopIfTrue="1">
      <formula>ABS((AF9-AF8))&lt;0.0011</formula>
    </cfRule>
    <cfRule type="cellIs" dxfId="1681" priority="124" operator="greaterThan">
      <formula>0.1</formula>
    </cfRule>
    <cfRule type="cellIs" dxfId="1680" priority="125" operator="lessThan">
      <formula>0</formula>
    </cfRule>
  </conditionalFormatting>
  <conditionalFormatting sqref="AG12">
    <cfRule type="expression" dxfId="1679" priority="120" stopIfTrue="1">
      <formula>ABS((AG9-AG8))&lt;0.0011</formula>
    </cfRule>
    <cfRule type="cellIs" dxfId="1678" priority="121" operator="greaterThan">
      <formula>0.1</formula>
    </cfRule>
    <cfRule type="cellIs" dxfId="1677" priority="122" operator="lessThan">
      <formula>0</formula>
    </cfRule>
  </conditionalFormatting>
  <conditionalFormatting sqref="AH12">
    <cfRule type="expression" dxfId="1676" priority="117" stopIfTrue="1">
      <formula>ABS((AH9-AH8))&lt;0.0011</formula>
    </cfRule>
    <cfRule type="cellIs" dxfId="1675" priority="118" operator="greaterThan">
      <formula>0.1</formula>
    </cfRule>
    <cfRule type="cellIs" dxfId="1674" priority="119" operator="lessThan">
      <formula>0</formula>
    </cfRule>
  </conditionalFormatting>
  <conditionalFormatting sqref="AI12">
    <cfRule type="expression" dxfId="1673" priority="114" stopIfTrue="1">
      <formula>ABS((AI9-AI8))&lt;0.0011</formula>
    </cfRule>
    <cfRule type="cellIs" dxfId="1672" priority="115" operator="greaterThan">
      <formula>0.1</formula>
    </cfRule>
    <cfRule type="cellIs" dxfId="1671" priority="116" operator="lessThan">
      <formula>0</formula>
    </cfRule>
  </conditionalFormatting>
  <conditionalFormatting sqref="AJ12">
    <cfRule type="expression" dxfId="1670" priority="111" stopIfTrue="1">
      <formula>ABS((AJ9-AJ8))&lt;0.0011</formula>
    </cfRule>
    <cfRule type="cellIs" dxfId="1669" priority="112" operator="greaterThan">
      <formula>0.15</formula>
    </cfRule>
    <cfRule type="cellIs" dxfId="1668" priority="113" operator="lessThan">
      <formula>0</formula>
    </cfRule>
  </conditionalFormatting>
  <conditionalFormatting sqref="AR12">
    <cfRule type="expression" dxfId="1667" priority="108" stopIfTrue="1">
      <formula>ABS((AR9-AR8))&lt;0.0011</formula>
    </cfRule>
    <cfRule type="cellIs" dxfId="1666" priority="109" operator="greaterThan">
      <formula>0.15</formula>
    </cfRule>
    <cfRule type="cellIs" dxfId="1665" priority="110" operator="lessThan">
      <formula>0</formula>
    </cfRule>
  </conditionalFormatting>
  <conditionalFormatting sqref="AS12">
    <cfRule type="expression" dxfId="1664" priority="105" stopIfTrue="1">
      <formula>ABS((AS9-AS8))&lt;0.0011</formula>
    </cfRule>
    <cfRule type="cellIs" dxfId="1663" priority="106" operator="greaterThan">
      <formula>0.15</formula>
    </cfRule>
    <cfRule type="cellIs" dxfId="1662" priority="107" operator="lessThan">
      <formula>0</formula>
    </cfRule>
  </conditionalFormatting>
  <conditionalFormatting sqref="AK12">
    <cfRule type="expression" dxfId="1661" priority="102" stopIfTrue="1">
      <formula>ABS((AK9-AK8))&lt;0.0011</formula>
    </cfRule>
    <cfRule type="cellIs" dxfId="1660" priority="103" operator="greaterThan">
      <formula>0.1</formula>
    </cfRule>
    <cfRule type="cellIs" dxfId="1659" priority="104" operator="lessThan">
      <formula>0</formula>
    </cfRule>
  </conditionalFormatting>
  <conditionalFormatting sqref="AL12">
    <cfRule type="expression" dxfId="1658" priority="99" stopIfTrue="1">
      <formula>ABS((AL9-AL8))&lt;0.0011</formula>
    </cfRule>
    <cfRule type="cellIs" dxfId="1657" priority="100" operator="greaterThan">
      <formula>0.1</formula>
    </cfRule>
    <cfRule type="cellIs" dxfId="1656" priority="101" operator="lessThan">
      <formula>0</formula>
    </cfRule>
  </conditionalFormatting>
  <conditionalFormatting sqref="AM12">
    <cfRule type="expression" dxfId="1655" priority="96" stopIfTrue="1">
      <formula>ABS((AM9-AM8))&lt;0.0011</formula>
    </cfRule>
    <cfRule type="cellIs" dxfId="1654" priority="97" operator="greaterThan">
      <formula>0.1</formula>
    </cfRule>
    <cfRule type="cellIs" dxfId="1653" priority="98" operator="lessThan">
      <formula>0</formula>
    </cfRule>
  </conditionalFormatting>
  <conditionalFormatting sqref="AN12">
    <cfRule type="expression" dxfId="1652" priority="93" stopIfTrue="1">
      <formula>ABS((AN9-AN8))&lt;0.0011</formula>
    </cfRule>
    <cfRule type="cellIs" dxfId="1651" priority="94" operator="greaterThan">
      <formula>0.1</formula>
    </cfRule>
    <cfRule type="cellIs" dxfId="1650" priority="95" operator="lessThan">
      <formula>0</formula>
    </cfRule>
  </conditionalFormatting>
  <conditionalFormatting sqref="AO12">
    <cfRule type="expression" dxfId="1649" priority="90" stopIfTrue="1">
      <formula>ABS((AO9-AO8))&lt;0.0011</formula>
    </cfRule>
    <cfRule type="cellIs" dxfId="1648" priority="91" operator="greaterThan">
      <formula>0.1</formula>
    </cfRule>
    <cfRule type="cellIs" dxfId="1647" priority="92" operator="lessThan">
      <formula>0</formula>
    </cfRule>
  </conditionalFormatting>
  <conditionalFormatting sqref="AP12">
    <cfRule type="expression" dxfId="1646" priority="87" stopIfTrue="1">
      <formula>ABS((AP9-AP8))&lt;0.0011</formula>
    </cfRule>
    <cfRule type="cellIs" dxfId="1645" priority="88" operator="greaterThan">
      <formula>0.1</formula>
    </cfRule>
    <cfRule type="cellIs" dxfId="1644" priority="89" operator="lessThan">
      <formula>0</formula>
    </cfRule>
  </conditionalFormatting>
  <conditionalFormatting sqref="AQ12">
    <cfRule type="expression" dxfId="1643" priority="84" stopIfTrue="1">
      <formula>ABS((AQ9-AQ8))&lt;0.0011</formula>
    </cfRule>
    <cfRule type="cellIs" dxfId="1642" priority="85" operator="greaterThan">
      <formula>0.1</formula>
    </cfRule>
    <cfRule type="cellIs" dxfId="1641" priority="86" operator="lessThan">
      <formula>0</formula>
    </cfRule>
  </conditionalFormatting>
  <conditionalFormatting sqref="AU12">
    <cfRule type="expression" dxfId="1640" priority="81" stopIfTrue="1">
      <formula>ABS((AU9-AU8))&lt;0.0011</formula>
    </cfRule>
    <cfRule type="cellIs" dxfId="1639" priority="82" operator="greaterThan">
      <formula>0.1</formula>
    </cfRule>
    <cfRule type="cellIs" dxfId="1638" priority="83" operator="lessThan">
      <formula>0</formula>
    </cfRule>
  </conditionalFormatting>
  <conditionalFormatting sqref="AT17">
    <cfRule type="expression" dxfId="1637" priority="76" stopIfTrue="1">
      <formula>ABS((AT14-AT13))&lt;0.0011</formula>
    </cfRule>
    <cfRule type="cellIs" dxfId="1636" priority="77" operator="greaterThan">
      <formula>0.1</formula>
    </cfRule>
    <cfRule type="cellIs" dxfId="1635" priority="78" operator="lessThan">
      <formula>0</formula>
    </cfRule>
  </conditionalFormatting>
  <conditionalFormatting sqref="V17">
    <cfRule type="expression" dxfId="1634" priority="73" stopIfTrue="1">
      <formula>ABS((V14-V13))&lt;0.0011</formula>
    </cfRule>
    <cfRule type="cellIs" dxfId="1633" priority="74" operator="greaterThan">
      <formula>0.1</formula>
    </cfRule>
    <cfRule type="cellIs" dxfId="1632" priority="75" operator="lessThan">
      <formula>0</formula>
    </cfRule>
  </conditionalFormatting>
  <conditionalFormatting sqref="W17">
    <cfRule type="expression" dxfId="1631" priority="70" stopIfTrue="1">
      <formula>ABS((W14-W13))&lt;0.0011</formula>
    </cfRule>
    <cfRule type="cellIs" dxfId="1630" priority="71" operator="greaterThan">
      <formula>0.1</formula>
    </cfRule>
    <cfRule type="cellIs" dxfId="1629" priority="72" operator="lessThan">
      <formula>0</formula>
    </cfRule>
  </conditionalFormatting>
  <conditionalFormatting sqref="X17">
    <cfRule type="expression" dxfId="1628" priority="67" stopIfTrue="1">
      <formula>ABS((X14-X13))&lt;0.0011</formula>
    </cfRule>
    <cfRule type="cellIs" dxfId="1627" priority="68" operator="greaterThan">
      <formula>0.1</formula>
    </cfRule>
    <cfRule type="cellIs" dxfId="1626" priority="69" operator="lessThan">
      <formula>0</formula>
    </cfRule>
  </conditionalFormatting>
  <conditionalFormatting sqref="Y17">
    <cfRule type="expression" dxfId="1625" priority="64" stopIfTrue="1">
      <formula>ABS((Y14-Y13))&lt;0.0011</formula>
    </cfRule>
    <cfRule type="cellIs" dxfId="1624" priority="65" operator="greaterThan">
      <formula>0.1</formula>
    </cfRule>
    <cfRule type="cellIs" dxfId="1623" priority="66" operator="lessThan">
      <formula>0</formula>
    </cfRule>
  </conditionalFormatting>
  <conditionalFormatting sqref="Z17">
    <cfRule type="expression" dxfId="1622" priority="61" stopIfTrue="1">
      <formula>ABS((Z14-Z13))&lt;0.0011</formula>
    </cfRule>
    <cfRule type="cellIs" dxfId="1621" priority="62" operator="greaterThan">
      <formula>0.1</formula>
    </cfRule>
    <cfRule type="cellIs" dxfId="1620" priority="63" operator="lessThan">
      <formula>0</formula>
    </cfRule>
  </conditionalFormatting>
  <conditionalFormatting sqref="AA17">
    <cfRule type="expression" dxfId="1619" priority="58" stopIfTrue="1">
      <formula>ABS((AA14-AA13))&lt;0.0011</formula>
    </cfRule>
    <cfRule type="cellIs" dxfId="1618" priority="59" operator="greaterThan">
      <formula>0.1</formula>
    </cfRule>
    <cfRule type="cellIs" dxfId="1617" priority="60" operator="lessThan">
      <formula>0</formula>
    </cfRule>
  </conditionalFormatting>
  <conditionalFormatting sqref="AB17">
    <cfRule type="expression" dxfId="1616" priority="55" stopIfTrue="1">
      <formula>ABS((AB14-AB13))&lt;0.0011</formula>
    </cfRule>
    <cfRule type="cellIs" dxfId="1615" priority="56" operator="greaterThan">
      <formula>0.1</formula>
    </cfRule>
    <cfRule type="cellIs" dxfId="1614" priority="57" operator="lessThan">
      <formula>0</formula>
    </cfRule>
  </conditionalFormatting>
  <conditionalFormatting sqref="AC17">
    <cfRule type="expression" dxfId="1613" priority="52" stopIfTrue="1">
      <formula>ABS((AC14-AC13))&lt;0.0011</formula>
    </cfRule>
    <cfRule type="cellIs" dxfId="1612" priority="53" operator="greaterThan">
      <formula>0.1</formula>
    </cfRule>
    <cfRule type="cellIs" dxfId="1611" priority="54" operator="lessThan">
      <formula>0</formula>
    </cfRule>
  </conditionalFormatting>
  <conditionalFormatting sqref="AD17">
    <cfRule type="expression" dxfId="1610" priority="49" stopIfTrue="1">
      <formula>ABS((AD14-AD13))&lt;0.0011</formula>
    </cfRule>
    <cfRule type="cellIs" dxfId="1609" priority="50" operator="greaterThan">
      <formula>0.1</formula>
    </cfRule>
    <cfRule type="cellIs" dxfId="1608" priority="51" operator="lessThan">
      <formula>0</formula>
    </cfRule>
  </conditionalFormatting>
  <conditionalFormatting sqref="AE17">
    <cfRule type="expression" dxfId="1607" priority="46" stopIfTrue="1">
      <formula>ABS((AE14-AE13))&lt;0.0011</formula>
    </cfRule>
    <cfRule type="cellIs" dxfId="1606" priority="47" operator="greaterThan">
      <formula>0.1</formula>
    </cfRule>
    <cfRule type="cellIs" dxfId="1605" priority="48" operator="lessThan">
      <formula>0</formula>
    </cfRule>
  </conditionalFormatting>
  <conditionalFormatting sqref="AF17">
    <cfRule type="expression" dxfId="1604" priority="43" stopIfTrue="1">
      <formula>ABS((AF14-AF13))&lt;0.0011</formula>
    </cfRule>
    <cfRule type="cellIs" dxfId="1603" priority="44" operator="greaterThan">
      <formula>0.1</formula>
    </cfRule>
    <cfRule type="cellIs" dxfId="1602" priority="45" operator="lessThan">
      <formula>0</formula>
    </cfRule>
  </conditionalFormatting>
  <conditionalFormatting sqref="AG17">
    <cfRule type="expression" dxfId="1601" priority="40" stopIfTrue="1">
      <formula>ABS((AG14-AG13))&lt;0.0011</formula>
    </cfRule>
    <cfRule type="cellIs" dxfId="1600" priority="41" operator="greaterThan">
      <formula>0.1</formula>
    </cfRule>
    <cfRule type="cellIs" dxfId="1599" priority="42" operator="lessThan">
      <formula>0</formula>
    </cfRule>
  </conditionalFormatting>
  <conditionalFormatting sqref="AH17">
    <cfRule type="expression" dxfId="1598" priority="37" stopIfTrue="1">
      <formula>ABS((AH14-AH13))&lt;0.0011</formula>
    </cfRule>
    <cfRule type="cellIs" dxfId="1597" priority="38" operator="greaterThan">
      <formula>0.1</formula>
    </cfRule>
    <cfRule type="cellIs" dxfId="1596" priority="39" operator="lessThan">
      <formula>0</formula>
    </cfRule>
  </conditionalFormatting>
  <conditionalFormatting sqref="AI17">
    <cfRule type="expression" dxfId="1595" priority="34" stopIfTrue="1">
      <formula>ABS((AI14-AI13))&lt;0.0011</formula>
    </cfRule>
    <cfRule type="cellIs" dxfId="1594" priority="35" operator="greaterThan">
      <formula>0.1</formula>
    </cfRule>
    <cfRule type="cellIs" dxfId="1593" priority="36" operator="lessThan">
      <formula>0</formula>
    </cfRule>
  </conditionalFormatting>
  <conditionalFormatting sqref="AJ17">
    <cfRule type="expression" dxfId="1592" priority="31" stopIfTrue="1">
      <formula>ABS((AJ14-AJ13))&lt;0.0011</formula>
    </cfRule>
    <cfRule type="cellIs" dxfId="1591" priority="32" operator="greaterThan">
      <formula>0.15</formula>
    </cfRule>
    <cfRule type="cellIs" dxfId="1590" priority="33" operator="lessThan">
      <formula>0</formula>
    </cfRule>
  </conditionalFormatting>
  <conditionalFormatting sqref="AR17">
    <cfRule type="expression" dxfId="1589" priority="28" stopIfTrue="1">
      <formula>ABS((AR14-AR13))&lt;0.0011</formula>
    </cfRule>
    <cfRule type="cellIs" dxfId="1588" priority="29" operator="greaterThan">
      <formula>0.15</formula>
    </cfRule>
    <cfRule type="cellIs" dxfId="1587" priority="30" operator="lessThan">
      <formula>0</formula>
    </cfRule>
  </conditionalFormatting>
  <conditionalFormatting sqref="AS17">
    <cfRule type="expression" dxfId="1586" priority="25" stopIfTrue="1">
      <formula>ABS((AS14-AS13))&lt;0.0011</formula>
    </cfRule>
    <cfRule type="cellIs" dxfId="1585" priority="26" operator="greaterThan">
      <formula>0.15</formula>
    </cfRule>
    <cfRule type="cellIs" dxfId="1584" priority="27" operator="lessThan">
      <formula>0</formula>
    </cfRule>
  </conditionalFormatting>
  <conditionalFormatting sqref="AK17">
    <cfRule type="expression" dxfId="1583" priority="22" stopIfTrue="1">
      <formula>ABS((AK14-AK13))&lt;0.0011</formula>
    </cfRule>
    <cfRule type="cellIs" dxfId="1582" priority="23" operator="greaterThan">
      <formula>0.1</formula>
    </cfRule>
    <cfRule type="cellIs" dxfId="1581" priority="24" operator="lessThan">
      <formula>0</formula>
    </cfRule>
  </conditionalFormatting>
  <conditionalFormatting sqref="AL17">
    <cfRule type="expression" dxfId="1580" priority="19" stopIfTrue="1">
      <formula>ABS((AL14-AL13))&lt;0.0011</formula>
    </cfRule>
    <cfRule type="cellIs" dxfId="1579" priority="20" operator="greaterThan">
      <formula>0.1</formula>
    </cfRule>
    <cfRule type="cellIs" dxfId="1578" priority="21" operator="lessThan">
      <formula>0</formula>
    </cfRule>
  </conditionalFormatting>
  <conditionalFormatting sqref="AM17">
    <cfRule type="expression" dxfId="1577" priority="16" stopIfTrue="1">
      <formula>ABS((AM14-AM13))&lt;0.0011</formula>
    </cfRule>
    <cfRule type="cellIs" dxfId="1576" priority="17" operator="greaterThan">
      <formula>0.1</formula>
    </cfRule>
    <cfRule type="cellIs" dxfId="1575" priority="18" operator="lessThan">
      <formula>0</formula>
    </cfRule>
  </conditionalFormatting>
  <conditionalFormatting sqref="AN17">
    <cfRule type="expression" dxfId="1574" priority="13" stopIfTrue="1">
      <formula>ABS((AN14-AN13))&lt;0.0011</formula>
    </cfRule>
    <cfRule type="cellIs" dxfId="1573" priority="14" operator="greaterThan">
      <formula>0.1</formula>
    </cfRule>
    <cfRule type="cellIs" dxfId="1572" priority="15" operator="lessThan">
      <formula>0</formula>
    </cfRule>
  </conditionalFormatting>
  <conditionalFormatting sqref="AO17">
    <cfRule type="expression" dxfId="1571" priority="10" stopIfTrue="1">
      <formula>ABS((AO14-AO13))&lt;0.0011</formula>
    </cfRule>
    <cfRule type="cellIs" dxfId="1570" priority="11" operator="greaterThan">
      <formula>0.1</formula>
    </cfRule>
    <cfRule type="cellIs" dxfId="1569" priority="12" operator="lessThan">
      <formula>0</formula>
    </cfRule>
  </conditionalFormatting>
  <conditionalFormatting sqref="AP17">
    <cfRule type="expression" dxfId="1568" priority="7" stopIfTrue="1">
      <formula>ABS((AP14-AP13))&lt;0.0011</formula>
    </cfRule>
    <cfRule type="cellIs" dxfId="1567" priority="8" operator="greaterThan">
      <formula>0.1</formula>
    </cfRule>
    <cfRule type="cellIs" dxfId="1566" priority="9" operator="lessThan">
      <formula>0</formula>
    </cfRule>
  </conditionalFormatting>
  <conditionalFormatting sqref="AQ17">
    <cfRule type="expression" dxfId="1565" priority="4" stopIfTrue="1">
      <formula>ABS((AQ14-AQ13))&lt;0.0011</formula>
    </cfRule>
    <cfRule type="cellIs" dxfId="1564" priority="5" operator="greaterThan">
      <formula>0.1</formula>
    </cfRule>
    <cfRule type="cellIs" dxfId="1563" priority="6" operator="lessThan">
      <formula>0</formula>
    </cfRule>
  </conditionalFormatting>
  <conditionalFormatting sqref="AU17">
    <cfRule type="expression" dxfId="1562" priority="1" stopIfTrue="1">
      <formula>ABS((AU14-AU13))&lt;0.0011</formula>
    </cfRule>
    <cfRule type="cellIs" dxfId="1561" priority="2" operator="greaterThan">
      <formula>0.1</formula>
    </cfRule>
    <cfRule type="cellIs" dxfId="1560" priority="3"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73"/>
  <sheetViews>
    <sheetView workbookViewId="0"/>
  </sheetViews>
  <sheetFormatPr defaultRowHeight="12.75"/>
  <cols>
    <col min="2" max="2" width="15.28515625" customWidth="1"/>
    <col min="3" max="3" width="30.140625" customWidth="1"/>
  </cols>
  <sheetData>
    <row r="1" spans="1:64" s="111" customFormat="1" ht="18">
      <c r="A1" s="111" t="s">
        <v>212</v>
      </c>
      <c r="B1" s="292" t="s">
        <v>415</v>
      </c>
      <c r="C1" s="293">
        <f>AVERAGE(BK12:BK73)</f>
        <v>1.9653846153846154E-2</v>
      </c>
    </row>
    <row r="2" spans="1:64" s="111" customFormat="1" ht="18">
      <c r="B2" s="292" t="s">
        <v>416</v>
      </c>
      <c r="C2" s="293">
        <f>AVERAGE(BL12:BL73)</f>
        <v>3.3111538461538456E-2</v>
      </c>
    </row>
    <row r="3" spans="1:64" ht="18">
      <c r="B3" s="292" t="s">
        <v>417</v>
      </c>
      <c r="C3" s="294">
        <f>COUNT(BK12:BK73)</f>
        <v>13</v>
      </c>
    </row>
    <row r="5" spans="1:64">
      <c r="A5" s="258"/>
      <c r="B5" s="259"/>
      <c r="C5" s="259"/>
      <c r="D5" s="259"/>
      <c r="E5" s="259"/>
      <c r="F5" s="259"/>
      <c r="G5" s="259"/>
      <c r="H5" s="259"/>
      <c r="I5" s="259"/>
      <c r="J5" s="259"/>
      <c r="K5" s="259"/>
      <c r="L5" s="259"/>
      <c r="M5" s="259"/>
      <c r="N5" s="259"/>
      <c r="O5" s="259"/>
      <c r="P5" s="260"/>
      <c r="Q5" s="259"/>
      <c r="R5" s="259"/>
      <c r="S5" s="259"/>
      <c r="T5" s="259"/>
      <c r="U5" s="259"/>
      <c r="V5" s="261" t="s">
        <v>50</v>
      </c>
      <c r="W5" s="262"/>
      <c r="X5" s="262"/>
      <c r="Y5" s="262"/>
      <c r="Z5" s="262"/>
      <c r="AA5" s="262"/>
      <c r="AB5" s="262"/>
      <c r="AC5" s="262"/>
      <c r="AD5" s="262"/>
      <c r="AE5" s="262"/>
      <c r="AF5" s="262"/>
      <c r="AG5" s="262"/>
      <c r="AH5" s="263" t="s">
        <v>51</v>
      </c>
      <c r="AI5" s="262"/>
      <c r="AJ5" s="262"/>
      <c r="AK5" s="262"/>
      <c r="AL5" s="262"/>
      <c r="AM5" s="262"/>
      <c r="AN5" s="262"/>
      <c r="AO5" s="264" t="s">
        <v>52</v>
      </c>
      <c r="AP5" s="262"/>
      <c r="AQ5" s="262"/>
      <c r="AR5" s="262"/>
      <c r="AS5" s="262"/>
      <c r="AT5" s="262"/>
      <c r="AU5" s="265" t="s">
        <v>53</v>
      </c>
      <c r="AV5" s="266" t="s">
        <v>55</v>
      </c>
      <c r="AW5" s="267"/>
      <c r="AX5" s="267"/>
      <c r="AY5" s="267"/>
      <c r="AZ5" s="267"/>
      <c r="BA5" s="267"/>
      <c r="BB5" s="267"/>
      <c r="BC5" s="267"/>
      <c r="BD5" s="268" t="s">
        <v>54</v>
      </c>
      <c r="BE5" s="267"/>
      <c r="BF5" s="267"/>
      <c r="BG5" s="267"/>
      <c r="BH5" s="267"/>
      <c r="BI5" s="267"/>
      <c r="BJ5" s="267"/>
      <c r="BK5" s="224" t="s">
        <v>212</v>
      </c>
      <c r="BL5" s="224" t="s">
        <v>212</v>
      </c>
    </row>
    <row r="6" spans="1:64">
      <c r="A6" s="269"/>
      <c r="B6" s="270"/>
      <c r="C6" s="270"/>
      <c r="D6" s="270"/>
      <c r="E6" s="270"/>
      <c r="F6" s="270"/>
      <c r="G6" s="270"/>
      <c r="H6" s="270"/>
      <c r="I6" s="270"/>
      <c r="J6" s="270"/>
      <c r="K6" s="270"/>
      <c r="L6" s="270"/>
      <c r="M6" s="270"/>
      <c r="N6" s="270"/>
      <c r="O6" s="270"/>
      <c r="P6" s="271"/>
      <c r="Q6" s="270"/>
      <c r="R6" s="270"/>
      <c r="S6" s="270"/>
      <c r="T6" s="270"/>
      <c r="U6" s="270"/>
      <c r="V6" s="272" t="s">
        <v>26</v>
      </c>
      <c r="W6" s="272" t="s">
        <v>26</v>
      </c>
      <c r="X6" s="272" t="s">
        <v>26</v>
      </c>
      <c r="Y6" s="272" t="s">
        <v>26</v>
      </c>
      <c r="Z6" s="272" t="s">
        <v>26</v>
      </c>
      <c r="AA6" s="272" t="s">
        <v>26</v>
      </c>
      <c r="AB6" s="272" t="s">
        <v>26</v>
      </c>
      <c r="AC6" s="272" t="s">
        <v>26</v>
      </c>
      <c r="AD6" s="272" t="s">
        <v>26</v>
      </c>
      <c r="AE6" s="272" t="s">
        <v>26</v>
      </c>
      <c r="AF6" s="272" t="s">
        <v>26</v>
      </c>
      <c r="AG6" s="272" t="s">
        <v>26</v>
      </c>
      <c r="AH6" s="273" t="s">
        <v>26</v>
      </c>
      <c r="AI6" s="273" t="s">
        <v>26</v>
      </c>
      <c r="AJ6" s="273" t="s">
        <v>26</v>
      </c>
      <c r="AK6" s="273" t="s">
        <v>26</v>
      </c>
      <c r="AL6" s="273" t="s">
        <v>26</v>
      </c>
      <c r="AM6" s="273" t="s">
        <v>26</v>
      </c>
      <c r="AN6" s="273" t="s">
        <v>26</v>
      </c>
      <c r="AO6" s="274" t="s">
        <v>26</v>
      </c>
      <c r="AP6" s="274" t="s">
        <v>26</v>
      </c>
      <c r="AQ6" s="274" t="s">
        <v>26</v>
      </c>
      <c r="AR6" s="274" t="s">
        <v>26</v>
      </c>
      <c r="AS6" s="275" t="s">
        <v>26</v>
      </c>
      <c r="AT6" s="275" t="s">
        <v>26</v>
      </c>
      <c r="AU6" s="276" t="s">
        <v>26</v>
      </c>
      <c r="AV6" s="277"/>
      <c r="AW6" s="278"/>
      <c r="AX6" s="278"/>
      <c r="AY6" s="278"/>
      <c r="AZ6" s="278"/>
      <c r="BA6" s="278"/>
      <c r="BB6" s="278"/>
      <c r="BC6" s="278"/>
      <c r="BD6" s="279"/>
      <c r="BE6" s="280"/>
      <c r="BF6" s="280"/>
      <c r="BG6" s="280"/>
      <c r="BH6" s="280"/>
      <c r="BI6" s="280"/>
      <c r="BJ6" s="280"/>
      <c r="BK6" s="281"/>
      <c r="BL6" s="281"/>
    </row>
    <row r="7" spans="1:64" ht="63.75">
      <c r="A7" s="235" t="s">
        <v>66</v>
      </c>
      <c r="B7" s="235" t="s">
        <v>244</v>
      </c>
      <c r="C7" s="235" t="s">
        <v>245</v>
      </c>
      <c r="D7" s="235" t="s">
        <v>246</v>
      </c>
      <c r="E7" s="235" t="s">
        <v>247</v>
      </c>
      <c r="F7" s="235" t="s">
        <v>248</v>
      </c>
      <c r="G7" s="235" t="s">
        <v>249</v>
      </c>
      <c r="H7" s="235" t="s">
        <v>250</v>
      </c>
      <c r="I7" s="235" t="s">
        <v>251</v>
      </c>
      <c r="J7" s="235" t="s">
        <v>252</v>
      </c>
      <c r="K7" s="235" t="s">
        <v>253</v>
      </c>
      <c r="L7" s="235" t="s">
        <v>254</v>
      </c>
      <c r="M7" s="235" t="s">
        <v>255</v>
      </c>
      <c r="N7" s="235" t="s">
        <v>256</v>
      </c>
      <c r="O7" s="235" t="s">
        <v>257</v>
      </c>
      <c r="P7" s="282" t="s">
        <v>258</v>
      </c>
      <c r="Q7" s="235" t="s">
        <v>259</v>
      </c>
      <c r="R7" s="235" t="s">
        <v>260</v>
      </c>
      <c r="S7" s="235" t="s">
        <v>261</v>
      </c>
      <c r="T7" s="235" t="s">
        <v>262</v>
      </c>
      <c r="U7" s="235" t="s">
        <v>263</v>
      </c>
      <c r="V7" s="236" t="s">
        <v>44</v>
      </c>
      <c r="W7" s="236" t="s">
        <v>45</v>
      </c>
      <c r="X7" s="236" t="s">
        <v>46</v>
      </c>
      <c r="Y7" s="236" t="s">
        <v>401</v>
      </c>
      <c r="Z7" s="236" t="s">
        <v>47</v>
      </c>
      <c r="AA7" s="236" t="s">
        <v>48</v>
      </c>
      <c r="AB7" s="236" t="s">
        <v>35</v>
      </c>
      <c r="AC7" s="236" t="s">
        <v>402</v>
      </c>
      <c r="AD7" s="236" t="s">
        <v>36</v>
      </c>
      <c r="AE7" s="236" t="s">
        <v>37</v>
      </c>
      <c r="AF7" s="236" t="s">
        <v>49</v>
      </c>
      <c r="AG7" s="236" t="s">
        <v>38</v>
      </c>
      <c r="AH7" s="237" t="s">
        <v>403</v>
      </c>
      <c r="AI7" s="237" t="s">
        <v>404</v>
      </c>
      <c r="AJ7" s="237" t="s">
        <v>405</v>
      </c>
      <c r="AK7" s="237" t="s">
        <v>406</v>
      </c>
      <c r="AL7" s="237" t="s">
        <v>407</v>
      </c>
      <c r="AM7" s="237" t="s">
        <v>408</v>
      </c>
      <c r="AN7" s="237" t="s">
        <v>409</v>
      </c>
      <c r="AO7" s="238" t="s">
        <v>39</v>
      </c>
      <c r="AP7" s="238" t="s">
        <v>40</v>
      </c>
      <c r="AQ7" s="238" t="s">
        <v>42</v>
      </c>
      <c r="AR7" s="238" t="s">
        <v>410</v>
      </c>
      <c r="AS7" s="238" t="s">
        <v>411</v>
      </c>
      <c r="AT7" s="238" t="s">
        <v>41</v>
      </c>
      <c r="AU7" s="239" t="s">
        <v>412</v>
      </c>
      <c r="AV7" s="240" t="s">
        <v>27</v>
      </c>
      <c r="AW7" s="240" t="s">
        <v>28</v>
      </c>
      <c r="AX7" s="240" t="s">
        <v>29</v>
      </c>
      <c r="AY7" s="240" t="s">
        <v>31</v>
      </c>
      <c r="AZ7" s="240" t="s">
        <v>268</v>
      </c>
      <c r="BA7" s="240" t="s">
        <v>32</v>
      </c>
      <c r="BB7" s="240" t="s">
        <v>165</v>
      </c>
      <c r="BC7" s="240" t="s">
        <v>43</v>
      </c>
      <c r="BD7" s="241" t="s">
        <v>30</v>
      </c>
      <c r="BE7" s="241" t="s">
        <v>171</v>
      </c>
      <c r="BF7" s="241" t="s">
        <v>269</v>
      </c>
      <c r="BG7" s="241" t="s">
        <v>270</v>
      </c>
      <c r="BH7" s="241" t="s">
        <v>167</v>
      </c>
      <c r="BI7" s="241" t="s">
        <v>166</v>
      </c>
      <c r="BJ7" s="241" t="s">
        <v>271</v>
      </c>
      <c r="BK7" s="242" t="s">
        <v>56</v>
      </c>
      <c r="BL7" s="224" t="s">
        <v>413</v>
      </c>
    </row>
    <row r="8" spans="1:64">
      <c r="A8" s="283" t="s">
        <v>291</v>
      </c>
      <c r="B8" s="283" t="s">
        <v>349</v>
      </c>
      <c r="C8" s="283">
        <v>-9999</v>
      </c>
      <c r="D8" s="283" t="s">
        <v>350</v>
      </c>
      <c r="E8" s="283">
        <v>1</v>
      </c>
      <c r="F8" s="283">
        <v>4320</v>
      </c>
      <c r="G8" s="283">
        <v>13</v>
      </c>
      <c r="H8" s="283">
        <v>0</v>
      </c>
      <c r="I8" s="283">
        <v>0</v>
      </c>
      <c r="J8" s="283">
        <v>-9999</v>
      </c>
      <c r="K8" s="283" t="s">
        <v>351</v>
      </c>
      <c r="L8" s="283">
        <v>2017</v>
      </c>
      <c r="M8" s="283">
        <v>7</v>
      </c>
      <c r="N8" s="283">
        <v>7</v>
      </c>
      <c r="O8" s="283">
        <v>188</v>
      </c>
      <c r="P8" s="284">
        <v>0.17361111111111113</v>
      </c>
      <c r="Q8" s="283">
        <v>-30.08</v>
      </c>
      <c r="R8" s="283">
        <v>155.49</v>
      </c>
      <c r="S8" s="283" t="s">
        <v>352</v>
      </c>
      <c r="T8" s="283" t="s">
        <v>265</v>
      </c>
      <c r="U8" s="283" t="s">
        <v>353</v>
      </c>
      <c r="V8" s="283">
        <v>0.36</v>
      </c>
      <c r="W8" s="283">
        <v>3.4000000000000002E-2</v>
      </c>
      <c r="X8" s="283">
        <v>7.4999999999999997E-2</v>
      </c>
      <c r="Y8" s="283">
        <v>2.5000000000000001E-2</v>
      </c>
      <c r="Z8" s="283">
        <v>3.1E-2</v>
      </c>
      <c r="AA8" s="283">
        <v>7.1999999999999995E-2</v>
      </c>
      <c r="AB8" s="283">
        <v>4.0000000000000001E-3</v>
      </c>
      <c r="AC8" s="283">
        <v>2.1000000000000001E-2</v>
      </c>
      <c r="AD8" s="283">
        <v>3.0000000000000001E-3</v>
      </c>
      <c r="AE8" s="283">
        <v>4.8000000000000001E-2</v>
      </c>
      <c r="AF8" s="283">
        <v>5.0000000000000001E-3</v>
      </c>
      <c r="AG8" s="283">
        <v>7.3999999999999996E-2</v>
      </c>
      <c r="AH8" s="283">
        <v>0.29899999999999999</v>
      </c>
      <c r="AI8" s="283">
        <v>5.0999999999999997E-2</v>
      </c>
      <c r="AJ8" s="283">
        <v>0.01</v>
      </c>
      <c r="AK8" s="283">
        <v>2.9000000000000001E-2</v>
      </c>
      <c r="AL8" s="283">
        <v>5.0000000000000001E-3</v>
      </c>
      <c r="AM8" s="283">
        <v>0.04</v>
      </c>
      <c r="AN8" s="283">
        <v>3.5000000000000003E-2</v>
      </c>
      <c r="AO8" s="283">
        <v>1E-3</v>
      </c>
      <c r="AP8" s="283">
        <v>3.0000000000000001E-3</v>
      </c>
      <c r="AQ8" s="283">
        <v>4.0000000000000001E-3</v>
      </c>
      <c r="AR8" s="283">
        <v>3.0000000000000001E-3</v>
      </c>
      <c r="AS8" s="283">
        <v>8.9999999999999993E-3</v>
      </c>
      <c r="AT8" s="283">
        <v>6.0000000000000001E-3</v>
      </c>
      <c r="AU8" s="283">
        <v>-8888</v>
      </c>
      <c r="AV8" s="283">
        <v>0.46899999999999997</v>
      </c>
      <c r="AW8" s="283">
        <v>0.127</v>
      </c>
      <c r="AX8" s="283">
        <v>0.156</v>
      </c>
      <c r="AY8" s="283">
        <v>0.625</v>
      </c>
      <c r="AZ8" s="283">
        <v>0.28299999999999997</v>
      </c>
      <c r="BA8" s="283">
        <v>0.39200000000000002</v>
      </c>
      <c r="BB8" s="283">
        <v>0.752</v>
      </c>
      <c r="BC8" s="283">
        <v>0.26800000000000002</v>
      </c>
      <c r="BD8" s="283">
        <v>1.0900000000000001</v>
      </c>
      <c r="BE8" s="283">
        <v>0.55000000000000004</v>
      </c>
      <c r="BF8" s="283">
        <v>0.45</v>
      </c>
      <c r="BG8" s="283">
        <v>1.66</v>
      </c>
      <c r="BH8" s="283">
        <v>0.17</v>
      </c>
      <c r="BI8" s="283">
        <v>0.83</v>
      </c>
      <c r="BJ8" s="283">
        <v>0.48</v>
      </c>
      <c r="BK8" s="285"/>
      <c r="BL8" s="285"/>
    </row>
    <row r="9" spans="1:64">
      <c r="A9" s="283" t="s">
        <v>293</v>
      </c>
      <c r="B9" s="283" t="s">
        <v>349</v>
      </c>
      <c r="C9" s="283">
        <v>-9999</v>
      </c>
      <c r="D9" s="283" t="s">
        <v>350</v>
      </c>
      <c r="E9" s="283">
        <v>1</v>
      </c>
      <c r="F9" s="283">
        <v>4320</v>
      </c>
      <c r="G9" s="283">
        <v>13</v>
      </c>
      <c r="H9" s="283">
        <v>0</v>
      </c>
      <c r="I9" s="283">
        <v>0</v>
      </c>
      <c r="J9" s="283">
        <v>-9999</v>
      </c>
      <c r="K9" s="283" t="s">
        <v>351</v>
      </c>
      <c r="L9" s="283">
        <v>2017</v>
      </c>
      <c r="M9" s="283">
        <v>7</v>
      </c>
      <c r="N9" s="283">
        <v>7</v>
      </c>
      <c r="O9" s="283">
        <v>188</v>
      </c>
      <c r="P9" s="284">
        <v>0.17361111111111113</v>
      </c>
      <c r="Q9" s="283">
        <v>-30.08</v>
      </c>
      <c r="R9" s="283">
        <v>155.49</v>
      </c>
      <c r="S9" s="283" t="s">
        <v>352</v>
      </c>
      <c r="T9" s="283" t="s">
        <v>265</v>
      </c>
      <c r="U9" s="283" t="s">
        <v>353</v>
      </c>
      <c r="V9" s="283">
        <v>0.37</v>
      </c>
      <c r="W9" s="283">
        <v>3.9E-2</v>
      </c>
      <c r="X9" s="283">
        <v>7.6999999999999999E-2</v>
      </c>
      <c r="Y9" s="283">
        <v>2.5999999999999999E-2</v>
      </c>
      <c r="Z9" s="283">
        <v>3.2000000000000001E-2</v>
      </c>
      <c r="AA9" s="283">
        <v>7.2999999999999995E-2</v>
      </c>
      <c r="AB9" s="283">
        <v>4.0000000000000001E-3</v>
      </c>
      <c r="AC9" s="283">
        <v>2.1000000000000001E-2</v>
      </c>
      <c r="AD9" s="283">
        <v>3.0000000000000001E-3</v>
      </c>
      <c r="AE9" s="283">
        <v>4.8000000000000001E-2</v>
      </c>
      <c r="AF9" s="283">
        <v>4.0000000000000001E-3</v>
      </c>
      <c r="AG9" s="283">
        <v>7.4999999999999997E-2</v>
      </c>
      <c r="AH9" s="283">
        <v>0.30299999999999999</v>
      </c>
      <c r="AI9" s="283">
        <v>5.1999999999999998E-2</v>
      </c>
      <c r="AJ9" s="283">
        <v>1.4999999999999999E-2</v>
      </c>
      <c r="AK9" s="283">
        <v>3.4000000000000002E-2</v>
      </c>
      <c r="AL9" s="283">
        <v>5.0000000000000001E-3</v>
      </c>
      <c r="AM9" s="283">
        <v>4.1000000000000002E-2</v>
      </c>
      <c r="AN9" s="283">
        <v>3.5999999999999997E-2</v>
      </c>
      <c r="AO9" s="283">
        <v>2E-3</v>
      </c>
      <c r="AP9" s="283">
        <v>3.0000000000000001E-3</v>
      </c>
      <c r="AQ9" s="283">
        <v>4.0000000000000001E-3</v>
      </c>
      <c r="AR9" s="283">
        <v>4.0000000000000001E-3</v>
      </c>
      <c r="AS9" s="283">
        <v>8.9999999999999993E-3</v>
      </c>
      <c r="AT9" s="283">
        <v>6.0000000000000001E-3</v>
      </c>
      <c r="AU9" s="283">
        <v>-8888</v>
      </c>
      <c r="AV9" s="283">
        <v>0.48599999999999999</v>
      </c>
      <c r="AW9" s="283">
        <v>0.129</v>
      </c>
      <c r="AX9" s="283">
        <v>0.157</v>
      </c>
      <c r="AY9" s="283">
        <v>0.64300000000000002</v>
      </c>
      <c r="AZ9" s="283">
        <v>0.28599999999999998</v>
      </c>
      <c r="BA9" s="283">
        <v>0.40200000000000002</v>
      </c>
      <c r="BB9" s="283">
        <v>0.77200000000000002</v>
      </c>
      <c r="BC9" s="283">
        <v>0.27500000000000002</v>
      </c>
      <c r="BD9" s="283">
        <v>1.0900000000000001</v>
      </c>
      <c r="BE9" s="283">
        <v>0.55000000000000004</v>
      </c>
      <c r="BF9" s="283">
        <v>0.45</v>
      </c>
      <c r="BG9" s="283">
        <v>1.7</v>
      </c>
      <c r="BH9" s="283">
        <v>0.17</v>
      </c>
      <c r="BI9" s="283">
        <v>0.83</v>
      </c>
      <c r="BJ9" s="283">
        <v>0.48</v>
      </c>
      <c r="BK9" s="285"/>
      <c r="BL9" s="285"/>
    </row>
    <row r="10" spans="1:64">
      <c r="A10" s="248"/>
      <c r="B10" s="286"/>
      <c r="C10" s="286"/>
      <c r="D10" s="286"/>
      <c r="E10" s="286"/>
      <c r="F10" s="286"/>
      <c r="G10" s="286"/>
      <c r="H10" s="286"/>
      <c r="I10" s="286"/>
      <c r="J10" s="286"/>
      <c r="K10" s="286"/>
      <c r="L10" s="286"/>
      <c r="M10" s="286"/>
      <c r="N10" s="286"/>
      <c r="O10" s="286"/>
      <c r="P10" s="287"/>
      <c r="Q10" s="286"/>
      <c r="R10" s="286"/>
      <c r="S10" s="286"/>
      <c r="T10" s="286"/>
      <c r="U10" s="248" t="s">
        <v>22</v>
      </c>
      <c r="V10" s="248">
        <f>ROUND(AVERAGE(V8:V9),3)</f>
        <v>0.36499999999999999</v>
      </c>
      <c r="W10" s="248">
        <f t="shared" ref="W10:BC10" si="0">ROUND(AVERAGE(W8:W9),3)</f>
        <v>3.6999999999999998E-2</v>
      </c>
      <c r="X10" s="248">
        <f t="shared" si="0"/>
        <v>7.5999999999999998E-2</v>
      </c>
      <c r="Y10" s="248">
        <f t="shared" si="0"/>
        <v>2.5999999999999999E-2</v>
      </c>
      <c r="Z10" s="248">
        <f t="shared" si="0"/>
        <v>3.2000000000000001E-2</v>
      </c>
      <c r="AA10" s="248">
        <f t="shared" si="0"/>
        <v>7.2999999999999995E-2</v>
      </c>
      <c r="AB10" s="248">
        <f t="shared" si="0"/>
        <v>4.0000000000000001E-3</v>
      </c>
      <c r="AC10" s="248">
        <f t="shared" si="0"/>
        <v>2.1000000000000001E-2</v>
      </c>
      <c r="AD10" s="248">
        <f t="shared" si="0"/>
        <v>3.0000000000000001E-3</v>
      </c>
      <c r="AE10" s="248">
        <f t="shared" si="0"/>
        <v>4.8000000000000001E-2</v>
      </c>
      <c r="AF10" s="248">
        <f t="shared" si="0"/>
        <v>5.0000000000000001E-3</v>
      </c>
      <c r="AG10" s="248">
        <f t="shared" si="0"/>
        <v>7.4999999999999997E-2</v>
      </c>
      <c r="AH10" s="248">
        <f t="shared" si="0"/>
        <v>0.30099999999999999</v>
      </c>
      <c r="AI10" s="248">
        <f t="shared" si="0"/>
        <v>5.1999999999999998E-2</v>
      </c>
      <c r="AJ10" s="248">
        <f t="shared" si="0"/>
        <v>1.2999999999999999E-2</v>
      </c>
      <c r="AK10" s="248">
        <f t="shared" si="0"/>
        <v>3.2000000000000001E-2</v>
      </c>
      <c r="AL10" s="248">
        <f t="shared" si="0"/>
        <v>5.0000000000000001E-3</v>
      </c>
      <c r="AM10" s="248">
        <f t="shared" si="0"/>
        <v>4.1000000000000002E-2</v>
      </c>
      <c r="AN10" s="248">
        <f t="shared" si="0"/>
        <v>3.5999999999999997E-2</v>
      </c>
      <c r="AO10" s="248">
        <f t="shared" si="0"/>
        <v>2E-3</v>
      </c>
      <c r="AP10" s="248">
        <f t="shared" si="0"/>
        <v>3.0000000000000001E-3</v>
      </c>
      <c r="AQ10" s="248">
        <f t="shared" si="0"/>
        <v>4.0000000000000001E-3</v>
      </c>
      <c r="AR10" s="248">
        <f t="shared" si="0"/>
        <v>4.0000000000000001E-3</v>
      </c>
      <c r="AS10" s="248">
        <f t="shared" si="0"/>
        <v>8.9999999999999993E-3</v>
      </c>
      <c r="AT10" s="248">
        <f t="shared" si="0"/>
        <v>6.0000000000000001E-3</v>
      </c>
      <c r="AU10" s="248">
        <f t="shared" si="0"/>
        <v>-8888</v>
      </c>
      <c r="AV10" s="248">
        <f t="shared" si="0"/>
        <v>0.47799999999999998</v>
      </c>
      <c r="AW10" s="248">
        <f t="shared" si="0"/>
        <v>0.128</v>
      </c>
      <c r="AX10" s="248">
        <f t="shared" si="0"/>
        <v>0.157</v>
      </c>
      <c r="AY10" s="248">
        <f t="shared" si="0"/>
        <v>0.63400000000000001</v>
      </c>
      <c r="AZ10" s="248">
        <f t="shared" si="0"/>
        <v>0.28499999999999998</v>
      </c>
      <c r="BA10" s="248">
        <f t="shared" si="0"/>
        <v>0.39700000000000002</v>
      </c>
      <c r="BB10" s="248">
        <f t="shared" si="0"/>
        <v>0.76200000000000001</v>
      </c>
      <c r="BC10" s="248">
        <f t="shared" si="0"/>
        <v>0.27200000000000002</v>
      </c>
      <c r="BD10" s="247">
        <f>ROUND(AVERAGE(BD8:BD9),2)</f>
        <v>1.0900000000000001</v>
      </c>
      <c r="BE10" s="247">
        <f t="shared" ref="BE10:BJ10" si="1">ROUND(AVERAGE(BE8:BE9),2)</f>
        <v>0.55000000000000004</v>
      </c>
      <c r="BF10" s="247">
        <f t="shared" si="1"/>
        <v>0.45</v>
      </c>
      <c r="BG10" s="247">
        <f t="shared" si="1"/>
        <v>1.68</v>
      </c>
      <c r="BH10" s="247">
        <f t="shared" si="1"/>
        <v>0.17</v>
      </c>
      <c r="BI10" s="247">
        <f t="shared" si="1"/>
        <v>0.83</v>
      </c>
      <c r="BJ10" s="247">
        <f t="shared" si="1"/>
        <v>0.48</v>
      </c>
      <c r="BK10" s="249"/>
      <c r="BL10" s="249"/>
    </row>
    <row r="11" spans="1:64">
      <c r="A11" s="252"/>
      <c r="B11" s="288"/>
      <c r="C11" s="288"/>
      <c r="D11" s="288"/>
      <c r="E11" s="288"/>
      <c r="F11" s="288"/>
      <c r="G11" s="288"/>
      <c r="H11" s="288"/>
      <c r="I11" s="288"/>
      <c r="J11" s="288"/>
      <c r="K11" s="288"/>
      <c r="L11" s="288"/>
      <c r="M11" s="288"/>
      <c r="N11" s="288"/>
      <c r="O11" s="288"/>
      <c r="P11" s="289"/>
      <c r="Q11" s="288"/>
      <c r="R11" s="288"/>
      <c r="S11" s="288"/>
      <c r="T11" s="288"/>
      <c r="U11" s="252" t="s">
        <v>414</v>
      </c>
      <c r="V11" s="252">
        <f>ROUND(STDEV(V8:V9),3)</f>
        <v>7.0000000000000001E-3</v>
      </c>
      <c r="W11" s="252">
        <f t="shared" ref="W11:BC11" si="2">ROUND(STDEV(W8:W9),3)</f>
        <v>4.0000000000000001E-3</v>
      </c>
      <c r="X11" s="252">
        <f t="shared" si="2"/>
        <v>1E-3</v>
      </c>
      <c r="Y11" s="252">
        <f t="shared" si="2"/>
        <v>1E-3</v>
      </c>
      <c r="Z11" s="252">
        <f t="shared" si="2"/>
        <v>1E-3</v>
      </c>
      <c r="AA11" s="252">
        <f t="shared" si="2"/>
        <v>1E-3</v>
      </c>
      <c r="AB11" s="252">
        <f t="shared" si="2"/>
        <v>0</v>
      </c>
      <c r="AC11" s="252">
        <f t="shared" si="2"/>
        <v>0</v>
      </c>
      <c r="AD11" s="252">
        <f t="shared" si="2"/>
        <v>0</v>
      </c>
      <c r="AE11" s="252">
        <f t="shared" si="2"/>
        <v>0</v>
      </c>
      <c r="AF11" s="252">
        <f t="shared" si="2"/>
        <v>1E-3</v>
      </c>
      <c r="AG11" s="252">
        <f t="shared" si="2"/>
        <v>1E-3</v>
      </c>
      <c r="AH11" s="252">
        <f t="shared" si="2"/>
        <v>3.0000000000000001E-3</v>
      </c>
      <c r="AI11" s="252">
        <f t="shared" si="2"/>
        <v>1E-3</v>
      </c>
      <c r="AJ11" s="252">
        <f t="shared" si="2"/>
        <v>4.0000000000000001E-3</v>
      </c>
      <c r="AK11" s="252">
        <f t="shared" si="2"/>
        <v>4.0000000000000001E-3</v>
      </c>
      <c r="AL11" s="252">
        <f t="shared" si="2"/>
        <v>0</v>
      </c>
      <c r="AM11" s="252">
        <f t="shared" si="2"/>
        <v>1E-3</v>
      </c>
      <c r="AN11" s="252">
        <f t="shared" si="2"/>
        <v>1E-3</v>
      </c>
      <c r="AO11" s="252">
        <f t="shared" si="2"/>
        <v>1E-3</v>
      </c>
      <c r="AP11" s="252">
        <f t="shared" si="2"/>
        <v>0</v>
      </c>
      <c r="AQ11" s="252">
        <f t="shared" si="2"/>
        <v>0</v>
      </c>
      <c r="AR11" s="252">
        <f t="shared" si="2"/>
        <v>1E-3</v>
      </c>
      <c r="AS11" s="252">
        <f t="shared" si="2"/>
        <v>0</v>
      </c>
      <c r="AT11" s="252">
        <f t="shared" si="2"/>
        <v>0</v>
      </c>
      <c r="AU11" s="252">
        <f t="shared" si="2"/>
        <v>0</v>
      </c>
      <c r="AV11" s="252">
        <f t="shared" si="2"/>
        <v>1.2E-2</v>
      </c>
      <c r="AW11" s="252">
        <f t="shared" si="2"/>
        <v>1E-3</v>
      </c>
      <c r="AX11" s="252">
        <f t="shared" si="2"/>
        <v>1E-3</v>
      </c>
      <c r="AY11" s="252">
        <f t="shared" si="2"/>
        <v>1.2999999999999999E-2</v>
      </c>
      <c r="AZ11" s="252">
        <f t="shared" si="2"/>
        <v>2E-3</v>
      </c>
      <c r="BA11" s="252">
        <f t="shared" si="2"/>
        <v>7.0000000000000001E-3</v>
      </c>
      <c r="BB11" s="252">
        <f t="shared" si="2"/>
        <v>1.4E-2</v>
      </c>
      <c r="BC11" s="252">
        <f t="shared" si="2"/>
        <v>5.0000000000000001E-3</v>
      </c>
      <c r="BD11" s="251">
        <f>ROUND(STDEV(BD8:BD9),2)</f>
        <v>0</v>
      </c>
      <c r="BE11" s="251">
        <f t="shared" ref="BE11:BJ11" si="3">ROUND(STDEV(BE8:BE9),2)</f>
        <v>0</v>
      </c>
      <c r="BF11" s="251">
        <f t="shared" si="3"/>
        <v>0</v>
      </c>
      <c r="BG11" s="251">
        <f t="shared" si="3"/>
        <v>0.03</v>
      </c>
      <c r="BH11" s="251">
        <f t="shared" si="3"/>
        <v>0</v>
      </c>
      <c r="BI11" s="251">
        <f t="shared" si="3"/>
        <v>0</v>
      </c>
      <c r="BJ11" s="251">
        <f t="shared" si="3"/>
        <v>0</v>
      </c>
      <c r="BK11" s="253"/>
      <c r="BL11" s="253"/>
    </row>
    <row r="12" spans="1:64">
      <c r="A12" s="254"/>
      <c r="B12" s="290"/>
      <c r="C12" s="290"/>
      <c r="D12" s="290"/>
      <c r="E12" s="290"/>
      <c r="F12" s="290"/>
      <c r="G12" s="290"/>
      <c r="H12" s="290"/>
      <c r="I12" s="290"/>
      <c r="J12" s="290"/>
      <c r="K12" s="290"/>
      <c r="L12" s="290"/>
      <c r="M12" s="290"/>
      <c r="N12" s="290"/>
      <c r="O12" s="290"/>
      <c r="P12" s="291"/>
      <c r="Q12" s="290"/>
      <c r="R12" s="290"/>
      <c r="S12" s="290"/>
      <c r="T12" s="290"/>
      <c r="U12" s="255" t="s">
        <v>212</v>
      </c>
      <c r="V12" s="256">
        <f t="shared" ref="V12:BJ12" si="4">ROUND((V11/V10),4)</f>
        <v>1.9199999999999998E-2</v>
      </c>
      <c r="W12" s="256">
        <f t="shared" si="4"/>
        <v>0.1081</v>
      </c>
      <c r="X12" s="256">
        <f t="shared" si="4"/>
        <v>1.32E-2</v>
      </c>
      <c r="Y12" s="256">
        <f t="shared" si="4"/>
        <v>3.85E-2</v>
      </c>
      <c r="Z12" s="256">
        <f t="shared" si="4"/>
        <v>3.1300000000000001E-2</v>
      </c>
      <c r="AA12" s="256">
        <f t="shared" si="4"/>
        <v>1.37E-2</v>
      </c>
      <c r="AB12" s="256">
        <f t="shared" si="4"/>
        <v>0</v>
      </c>
      <c r="AC12" s="256">
        <f t="shared" si="4"/>
        <v>0</v>
      </c>
      <c r="AD12" s="256">
        <f t="shared" si="4"/>
        <v>0</v>
      </c>
      <c r="AE12" s="256">
        <f t="shared" si="4"/>
        <v>0</v>
      </c>
      <c r="AF12" s="256">
        <f t="shared" si="4"/>
        <v>0.2</v>
      </c>
      <c r="AG12" s="256">
        <f t="shared" si="4"/>
        <v>1.3299999999999999E-2</v>
      </c>
      <c r="AH12" s="256">
        <f t="shared" si="4"/>
        <v>0.01</v>
      </c>
      <c r="AI12" s="256">
        <f t="shared" si="4"/>
        <v>1.9199999999999998E-2</v>
      </c>
      <c r="AJ12" s="256">
        <f t="shared" si="4"/>
        <v>0.30769999999999997</v>
      </c>
      <c r="AK12" s="256">
        <f t="shared" si="4"/>
        <v>0.125</v>
      </c>
      <c r="AL12" s="256">
        <f t="shared" si="4"/>
        <v>0</v>
      </c>
      <c r="AM12" s="256">
        <f t="shared" si="4"/>
        <v>2.4400000000000002E-2</v>
      </c>
      <c r="AN12" s="256">
        <f t="shared" si="4"/>
        <v>2.7799999999999998E-2</v>
      </c>
      <c r="AO12" s="256">
        <f t="shared" si="4"/>
        <v>0.5</v>
      </c>
      <c r="AP12" s="256">
        <f t="shared" si="4"/>
        <v>0</v>
      </c>
      <c r="AQ12" s="256">
        <f t="shared" si="4"/>
        <v>0</v>
      </c>
      <c r="AR12" s="256">
        <f t="shared" si="4"/>
        <v>0.25</v>
      </c>
      <c r="AS12" s="256">
        <f t="shared" si="4"/>
        <v>0</v>
      </c>
      <c r="AT12" s="256">
        <f t="shared" si="4"/>
        <v>0</v>
      </c>
      <c r="AU12" s="256">
        <f t="shared" si="4"/>
        <v>0</v>
      </c>
      <c r="AV12" s="256">
        <f t="shared" si="4"/>
        <v>2.5100000000000001E-2</v>
      </c>
      <c r="AW12" s="256">
        <f t="shared" si="4"/>
        <v>7.7999999999999996E-3</v>
      </c>
      <c r="AX12" s="256">
        <f t="shared" si="4"/>
        <v>6.4000000000000003E-3</v>
      </c>
      <c r="AY12" s="256">
        <f t="shared" si="4"/>
        <v>2.0500000000000001E-2</v>
      </c>
      <c r="AZ12" s="256">
        <f t="shared" si="4"/>
        <v>7.0000000000000001E-3</v>
      </c>
      <c r="BA12" s="256">
        <f t="shared" si="4"/>
        <v>1.7600000000000001E-2</v>
      </c>
      <c r="BB12" s="256">
        <f t="shared" si="4"/>
        <v>1.84E-2</v>
      </c>
      <c r="BC12" s="256">
        <f t="shared" si="4"/>
        <v>1.84E-2</v>
      </c>
      <c r="BD12" s="256">
        <f t="shared" si="4"/>
        <v>0</v>
      </c>
      <c r="BE12" s="256">
        <f t="shared" si="4"/>
        <v>0</v>
      </c>
      <c r="BF12" s="256">
        <f t="shared" si="4"/>
        <v>0</v>
      </c>
      <c r="BG12" s="256">
        <f t="shared" si="4"/>
        <v>1.7899999999999999E-2</v>
      </c>
      <c r="BH12" s="256">
        <f t="shared" si="4"/>
        <v>0</v>
      </c>
      <c r="BI12" s="256">
        <f t="shared" si="4"/>
        <v>0</v>
      </c>
      <c r="BJ12" s="256">
        <f t="shared" si="4"/>
        <v>0</v>
      </c>
      <c r="BK12" s="257">
        <f>V12</f>
        <v>1.9199999999999998E-2</v>
      </c>
      <c r="BL12" s="257">
        <f t="array" ref="BL12">AVERAGE(IF(V12:AG12&gt;-0.001,V12:AG12,""))</f>
        <v>3.6441666666666664E-2</v>
      </c>
    </row>
    <row r="13" spans="1:64">
      <c r="A13" s="283" t="s">
        <v>295</v>
      </c>
      <c r="B13" s="283" t="s">
        <v>349</v>
      </c>
      <c r="C13" s="283">
        <v>-9999</v>
      </c>
      <c r="D13" s="283" t="s">
        <v>350</v>
      </c>
      <c r="E13" s="283">
        <v>4</v>
      </c>
      <c r="F13" s="283">
        <v>2116</v>
      </c>
      <c r="G13" s="283">
        <v>88</v>
      </c>
      <c r="H13" s="283">
        <v>0</v>
      </c>
      <c r="I13" s="283">
        <v>0</v>
      </c>
      <c r="J13" s="283">
        <v>-9999</v>
      </c>
      <c r="K13" s="283" t="s">
        <v>351</v>
      </c>
      <c r="L13" s="283">
        <v>2017</v>
      </c>
      <c r="M13" s="283">
        <v>7</v>
      </c>
      <c r="N13" s="283">
        <v>25</v>
      </c>
      <c r="O13" s="283">
        <v>206</v>
      </c>
      <c r="P13" s="284">
        <v>0.97361111111111109</v>
      </c>
      <c r="Q13" s="283">
        <v>-32.5</v>
      </c>
      <c r="R13" s="283">
        <v>-178.90833333333333</v>
      </c>
      <c r="S13" s="283" t="s">
        <v>352</v>
      </c>
      <c r="T13" s="283" t="s">
        <v>265</v>
      </c>
      <c r="U13" s="283" t="s">
        <v>353</v>
      </c>
      <c r="V13" s="283">
        <v>0.36399999999999999</v>
      </c>
      <c r="W13" s="283">
        <v>7.8E-2</v>
      </c>
      <c r="X13" s="283">
        <v>8.7999999999999995E-2</v>
      </c>
      <c r="Y13" s="283">
        <v>2.9000000000000001E-2</v>
      </c>
      <c r="Z13" s="283">
        <v>4.4999999999999998E-2</v>
      </c>
      <c r="AA13" s="283">
        <v>0.106</v>
      </c>
      <c r="AB13" s="283">
        <v>3.0000000000000001E-3</v>
      </c>
      <c r="AC13" s="283">
        <v>2.5999999999999999E-2</v>
      </c>
      <c r="AD13" s="283">
        <v>7.0000000000000001E-3</v>
      </c>
      <c r="AE13" s="283">
        <v>2.3E-2</v>
      </c>
      <c r="AF13" s="283">
        <v>5.0000000000000001E-3</v>
      </c>
      <c r="AG13" s="283">
        <v>8.2000000000000003E-2</v>
      </c>
      <c r="AH13" s="283">
        <v>0.254</v>
      </c>
      <c r="AI13" s="283">
        <v>0.104</v>
      </c>
      <c r="AJ13" s="283">
        <v>6.0000000000000001E-3</v>
      </c>
      <c r="AK13" s="283">
        <v>7.0000000000000007E-2</v>
      </c>
      <c r="AL13" s="283">
        <v>8.0000000000000002E-3</v>
      </c>
      <c r="AM13" s="283">
        <v>4.2999999999999997E-2</v>
      </c>
      <c r="AN13" s="283">
        <v>4.4999999999999998E-2</v>
      </c>
      <c r="AO13" s="283">
        <v>3.0000000000000001E-3</v>
      </c>
      <c r="AP13" s="283">
        <v>5.0000000000000001E-3</v>
      </c>
      <c r="AQ13" s="283">
        <v>3.0000000000000001E-3</v>
      </c>
      <c r="AR13" s="283">
        <v>4.0000000000000001E-3</v>
      </c>
      <c r="AS13" s="283">
        <v>6.0000000000000001E-3</v>
      </c>
      <c r="AT13" s="283">
        <v>6.0000000000000001E-3</v>
      </c>
      <c r="AU13" s="283">
        <v>-8888</v>
      </c>
      <c r="AV13" s="283">
        <v>0.53</v>
      </c>
      <c r="AW13" s="283">
        <v>0.14699999999999999</v>
      </c>
      <c r="AX13" s="283">
        <v>0.17899999999999999</v>
      </c>
      <c r="AY13" s="283">
        <v>0.70899999999999996</v>
      </c>
      <c r="AZ13" s="283">
        <v>0.32600000000000001</v>
      </c>
      <c r="BA13" s="283">
        <v>0.49199999999999999</v>
      </c>
      <c r="BB13" s="283">
        <v>0.85599999999999998</v>
      </c>
      <c r="BC13" s="283">
        <v>0.34200000000000003</v>
      </c>
      <c r="BD13" s="283">
        <v>1.35</v>
      </c>
      <c r="BE13" s="283">
        <v>0.55000000000000004</v>
      </c>
      <c r="BF13" s="283">
        <v>0.45</v>
      </c>
      <c r="BG13" s="283">
        <v>1.63</v>
      </c>
      <c r="BH13" s="283">
        <v>0.17</v>
      </c>
      <c r="BI13" s="283">
        <v>0.83</v>
      </c>
      <c r="BJ13" s="283">
        <v>0.43</v>
      </c>
      <c r="BK13" s="285"/>
      <c r="BL13" s="285"/>
    </row>
    <row r="14" spans="1:64">
      <c r="A14" s="283" t="s">
        <v>296</v>
      </c>
      <c r="B14" s="283" t="s">
        <v>349</v>
      </c>
      <c r="C14" s="283">
        <v>-9999</v>
      </c>
      <c r="D14" s="283" t="s">
        <v>350</v>
      </c>
      <c r="E14" s="283">
        <v>4</v>
      </c>
      <c r="F14" s="283">
        <v>2118</v>
      </c>
      <c r="G14" s="283">
        <v>88</v>
      </c>
      <c r="H14" s="283">
        <v>0</v>
      </c>
      <c r="I14" s="283">
        <v>0</v>
      </c>
      <c r="J14" s="283">
        <v>-9999</v>
      </c>
      <c r="K14" s="283" t="s">
        <v>351</v>
      </c>
      <c r="L14" s="283">
        <v>2017</v>
      </c>
      <c r="M14" s="283">
        <v>7</v>
      </c>
      <c r="N14" s="283">
        <v>25</v>
      </c>
      <c r="O14" s="283">
        <v>206</v>
      </c>
      <c r="P14" s="284">
        <v>0.97361111111111109</v>
      </c>
      <c r="Q14" s="283">
        <v>-32.5</v>
      </c>
      <c r="R14" s="283">
        <v>-178.90833333333333</v>
      </c>
      <c r="S14" s="283" t="s">
        <v>352</v>
      </c>
      <c r="T14" s="283" t="s">
        <v>265</v>
      </c>
      <c r="U14" s="283" t="s">
        <v>353</v>
      </c>
      <c r="V14" s="283">
        <v>0.35899999999999999</v>
      </c>
      <c r="W14" s="283">
        <v>0.08</v>
      </c>
      <c r="X14" s="283">
        <v>8.5999999999999993E-2</v>
      </c>
      <c r="Y14" s="283">
        <v>2.9000000000000001E-2</v>
      </c>
      <c r="Z14" s="283">
        <v>4.3999999999999997E-2</v>
      </c>
      <c r="AA14" s="283">
        <v>0.104</v>
      </c>
      <c r="AB14" s="283">
        <v>4.0000000000000001E-3</v>
      </c>
      <c r="AC14" s="283">
        <v>2.5000000000000001E-2</v>
      </c>
      <c r="AD14" s="283">
        <v>7.0000000000000001E-3</v>
      </c>
      <c r="AE14" s="283">
        <v>2.1000000000000001E-2</v>
      </c>
      <c r="AF14" s="283">
        <v>5.0000000000000001E-3</v>
      </c>
      <c r="AG14" s="283">
        <v>8.1000000000000003E-2</v>
      </c>
      <c r="AH14" s="283">
        <v>0.25</v>
      </c>
      <c r="AI14" s="283">
        <v>0.104</v>
      </c>
      <c r="AJ14" s="283">
        <v>5.0000000000000001E-3</v>
      </c>
      <c r="AK14" s="283">
        <v>7.1999999999999995E-2</v>
      </c>
      <c r="AL14" s="283">
        <v>8.0000000000000002E-3</v>
      </c>
      <c r="AM14" s="283">
        <v>4.2000000000000003E-2</v>
      </c>
      <c r="AN14" s="283">
        <v>4.3999999999999997E-2</v>
      </c>
      <c r="AO14" s="283">
        <v>4.0000000000000001E-3</v>
      </c>
      <c r="AP14" s="283">
        <v>4.0000000000000001E-3</v>
      </c>
      <c r="AQ14" s="283">
        <v>3.0000000000000001E-3</v>
      </c>
      <c r="AR14" s="283">
        <v>4.0000000000000001E-3</v>
      </c>
      <c r="AS14" s="283">
        <v>5.0000000000000001E-3</v>
      </c>
      <c r="AT14" s="283">
        <v>6.0000000000000001E-3</v>
      </c>
      <c r="AU14" s="283">
        <v>-8888</v>
      </c>
      <c r="AV14" s="283">
        <v>0.52500000000000002</v>
      </c>
      <c r="AW14" s="283">
        <v>0.14599999999999999</v>
      </c>
      <c r="AX14" s="283">
        <v>0.17399999999999999</v>
      </c>
      <c r="AY14" s="283">
        <v>0.69899999999999995</v>
      </c>
      <c r="AZ14" s="283">
        <v>0.32</v>
      </c>
      <c r="BA14" s="283">
        <v>0.48599999999999999</v>
      </c>
      <c r="BB14" s="283">
        <v>0.84499999999999997</v>
      </c>
      <c r="BC14" s="283">
        <v>0.33900000000000002</v>
      </c>
      <c r="BD14" s="283">
        <v>1.35</v>
      </c>
      <c r="BE14" s="283">
        <v>0.54</v>
      </c>
      <c r="BF14" s="283">
        <v>0.46</v>
      </c>
      <c r="BG14" s="283">
        <v>1.64</v>
      </c>
      <c r="BH14" s="283">
        <v>0.17</v>
      </c>
      <c r="BI14" s="283">
        <v>0.83</v>
      </c>
      <c r="BJ14" s="283">
        <v>0.42</v>
      </c>
      <c r="BK14" s="285"/>
      <c r="BL14" s="285"/>
    </row>
    <row r="15" spans="1:64">
      <c r="A15" s="248"/>
      <c r="B15" s="286"/>
      <c r="C15" s="286"/>
      <c r="D15" s="286"/>
      <c r="E15" s="286"/>
      <c r="F15" s="286"/>
      <c r="G15" s="286"/>
      <c r="H15" s="286"/>
      <c r="I15" s="286"/>
      <c r="J15" s="286"/>
      <c r="K15" s="286"/>
      <c r="L15" s="286"/>
      <c r="M15" s="286"/>
      <c r="N15" s="286"/>
      <c r="O15" s="286"/>
      <c r="P15" s="287"/>
      <c r="Q15" s="286"/>
      <c r="R15" s="286"/>
      <c r="S15" s="286"/>
      <c r="T15" s="286"/>
      <c r="U15" s="248" t="s">
        <v>22</v>
      </c>
      <c r="V15" s="248">
        <f>ROUND(AVERAGE(V13:V14),3)</f>
        <v>0.36199999999999999</v>
      </c>
      <c r="W15" s="248">
        <f t="shared" ref="W15:BC15" si="5">ROUND(AVERAGE(W13:W14),3)</f>
        <v>7.9000000000000001E-2</v>
      </c>
      <c r="X15" s="248">
        <f t="shared" si="5"/>
        <v>8.6999999999999994E-2</v>
      </c>
      <c r="Y15" s="248">
        <f t="shared" si="5"/>
        <v>2.9000000000000001E-2</v>
      </c>
      <c r="Z15" s="248">
        <f t="shared" si="5"/>
        <v>4.4999999999999998E-2</v>
      </c>
      <c r="AA15" s="248">
        <f t="shared" si="5"/>
        <v>0.105</v>
      </c>
      <c r="AB15" s="248">
        <f t="shared" si="5"/>
        <v>4.0000000000000001E-3</v>
      </c>
      <c r="AC15" s="248">
        <f t="shared" si="5"/>
        <v>2.5999999999999999E-2</v>
      </c>
      <c r="AD15" s="248">
        <f t="shared" si="5"/>
        <v>7.0000000000000001E-3</v>
      </c>
      <c r="AE15" s="248">
        <f t="shared" si="5"/>
        <v>2.1999999999999999E-2</v>
      </c>
      <c r="AF15" s="248">
        <f t="shared" si="5"/>
        <v>5.0000000000000001E-3</v>
      </c>
      <c r="AG15" s="248">
        <f t="shared" si="5"/>
        <v>8.2000000000000003E-2</v>
      </c>
      <c r="AH15" s="248">
        <f t="shared" si="5"/>
        <v>0.252</v>
      </c>
      <c r="AI15" s="248">
        <f t="shared" si="5"/>
        <v>0.104</v>
      </c>
      <c r="AJ15" s="248">
        <f t="shared" si="5"/>
        <v>6.0000000000000001E-3</v>
      </c>
      <c r="AK15" s="248">
        <f t="shared" si="5"/>
        <v>7.0999999999999994E-2</v>
      </c>
      <c r="AL15" s="248">
        <f t="shared" si="5"/>
        <v>8.0000000000000002E-3</v>
      </c>
      <c r="AM15" s="248">
        <f t="shared" si="5"/>
        <v>4.2999999999999997E-2</v>
      </c>
      <c r="AN15" s="248">
        <f t="shared" si="5"/>
        <v>4.4999999999999998E-2</v>
      </c>
      <c r="AO15" s="248">
        <f t="shared" si="5"/>
        <v>4.0000000000000001E-3</v>
      </c>
      <c r="AP15" s="248">
        <f t="shared" si="5"/>
        <v>5.0000000000000001E-3</v>
      </c>
      <c r="AQ15" s="248">
        <f t="shared" si="5"/>
        <v>3.0000000000000001E-3</v>
      </c>
      <c r="AR15" s="248">
        <f t="shared" si="5"/>
        <v>4.0000000000000001E-3</v>
      </c>
      <c r="AS15" s="248">
        <f t="shared" si="5"/>
        <v>6.0000000000000001E-3</v>
      </c>
      <c r="AT15" s="248">
        <f t="shared" si="5"/>
        <v>6.0000000000000001E-3</v>
      </c>
      <c r="AU15" s="248">
        <f t="shared" si="5"/>
        <v>-8888</v>
      </c>
      <c r="AV15" s="248">
        <f t="shared" si="5"/>
        <v>0.52800000000000002</v>
      </c>
      <c r="AW15" s="248">
        <f t="shared" si="5"/>
        <v>0.14699999999999999</v>
      </c>
      <c r="AX15" s="248">
        <f t="shared" si="5"/>
        <v>0.17699999999999999</v>
      </c>
      <c r="AY15" s="248">
        <f t="shared" si="5"/>
        <v>0.70399999999999996</v>
      </c>
      <c r="AZ15" s="248">
        <f t="shared" si="5"/>
        <v>0.32300000000000001</v>
      </c>
      <c r="BA15" s="248">
        <f t="shared" si="5"/>
        <v>0.48899999999999999</v>
      </c>
      <c r="BB15" s="248">
        <f t="shared" si="5"/>
        <v>0.85099999999999998</v>
      </c>
      <c r="BC15" s="248">
        <f t="shared" si="5"/>
        <v>0.34100000000000003</v>
      </c>
      <c r="BD15" s="247">
        <f>ROUND(AVERAGE(BD13:BD14),2)</f>
        <v>1.35</v>
      </c>
      <c r="BE15" s="247">
        <f t="shared" ref="BE15:BJ15" si="6">ROUND(AVERAGE(BE13:BE14),2)</f>
        <v>0.55000000000000004</v>
      </c>
      <c r="BF15" s="247">
        <f t="shared" si="6"/>
        <v>0.46</v>
      </c>
      <c r="BG15" s="247">
        <f t="shared" si="6"/>
        <v>1.64</v>
      </c>
      <c r="BH15" s="247">
        <f t="shared" si="6"/>
        <v>0.17</v>
      </c>
      <c r="BI15" s="247">
        <f t="shared" si="6"/>
        <v>0.83</v>
      </c>
      <c r="BJ15" s="247">
        <f t="shared" si="6"/>
        <v>0.43</v>
      </c>
      <c r="BK15" s="249"/>
      <c r="BL15" s="249"/>
    </row>
    <row r="16" spans="1:64">
      <c r="A16" s="252"/>
      <c r="B16" s="288"/>
      <c r="C16" s="288"/>
      <c r="D16" s="288"/>
      <c r="E16" s="288"/>
      <c r="F16" s="288"/>
      <c r="G16" s="288"/>
      <c r="H16" s="288"/>
      <c r="I16" s="288"/>
      <c r="J16" s="288"/>
      <c r="K16" s="288"/>
      <c r="L16" s="288"/>
      <c r="M16" s="288"/>
      <c r="N16" s="288"/>
      <c r="O16" s="288"/>
      <c r="P16" s="289"/>
      <c r="Q16" s="288"/>
      <c r="R16" s="288"/>
      <c r="S16" s="288"/>
      <c r="T16" s="288"/>
      <c r="U16" s="252" t="s">
        <v>414</v>
      </c>
      <c r="V16" s="252">
        <f>ROUND(STDEV(V13:V14),3)</f>
        <v>4.0000000000000001E-3</v>
      </c>
      <c r="W16" s="252">
        <f t="shared" ref="W16:BC16" si="7">ROUND(STDEV(W13:W14),3)</f>
        <v>1E-3</v>
      </c>
      <c r="X16" s="252">
        <f t="shared" si="7"/>
        <v>1E-3</v>
      </c>
      <c r="Y16" s="252">
        <f t="shared" si="7"/>
        <v>0</v>
      </c>
      <c r="Z16" s="252">
        <f t="shared" si="7"/>
        <v>1E-3</v>
      </c>
      <c r="AA16" s="252">
        <f t="shared" si="7"/>
        <v>1E-3</v>
      </c>
      <c r="AB16" s="252">
        <f t="shared" si="7"/>
        <v>1E-3</v>
      </c>
      <c r="AC16" s="252">
        <f t="shared" si="7"/>
        <v>1E-3</v>
      </c>
      <c r="AD16" s="252">
        <f t="shared" si="7"/>
        <v>0</v>
      </c>
      <c r="AE16" s="252">
        <f t="shared" si="7"/>
        <v>1E-3</v>
      </c>
      <c r="AF16" s="252">
        <f t="shared" si="7"/>
        <v>0</v>
      </c>
      <c r="AG16" s="252">
        <f t="shared" si="7"/>
        <v>1E-3</v>
      </c>
      <c r="AH16" s="252">
        <f t="shared" si="7"/>
        <v>3.0000000000000001E-3</v>
      </c>
      <c r="AI16" s="252">
        <f t="shared" si="7"/>
        <v>0</v>
      </c>
      <c r="AJ16" s="252">
        <f t="shared" si="7"/>
        <v>1E-3</v>
      </c>
      <c r="AK16" s="252">
        <f t="shared" si="7"/>
        <v>1E-3</v>
      </c>
      <c r="AL16" s="252">
        <f t="shared" si="7"/>
        <v>0</v>
      </c>
      <c r="AM16" s="252">
        <f t="shared" si="7"/>
        <v>1E-3</v>
      </c>
      <c r="AN16" s="252">
        <f t="shared" si="7"/>
        <v>1E-3</v>
      </c>
      <c r="AO16" s="252">
        <f t="shared" si="7"/>
        <v>1E-3</v>
      </c>
      <c r="AP16" s="252">
        <f t="shared" si="7"/>
        <v>1E-3</v>
      </c>
      <c r="AQ16" s="252">
        <f t="shared" si="7"/>
        <v>0</v>
      </c>
      <c r="AR16" s="252">
        <f t="shared" si="7"/>
        <v>0</v>
      </c>
      <c r="AS16" s="252">
        <f t="shared" si="7"/>
        <v>1E-3</v>
      </c>
      <c r="AT16" s="252">
        <f t="shared" si="7"/>
        <v>0</v>
      </c>
      <c r="AU16" s="252">
        <f t="shared" si="7"/>
        <v>0</v>
      </c>
      <c r="AV16" s="252">
        <f t="shared" si="7"/>
        <v>4.0000000000000001E-3</v>
      </c>
      <c r="AW16" s="252">
        <f t="shared" si="7"/>
        <v>1E-3</v>
      </c>
      <c r="AX16" s="252">
        <f t="shared" si="7"/>
        <v>4.0000000000000001E-3</v>
      </c>
      <c r="AY16" s="252">
        <f t="shared" si="7"/>
        <v>7.0000000000000001E-3</v>
      </c>
      <c r="AZ16" s="252">
        <f t="shared" si="7"/>
        <v>4.0000000000000001E-3</v>
      </c>
      <c r="BA16" s="252">
        <f t="shared" si="7"/>
        <v>4.0000000000000001E-3</v>
      </c>
      <c r="BB16" s="252">
        <f t="shared" si="7"/>
        <v>8.0000000000000002E-3</v>
      </c>
      <c r="BC16" s="252">
        <f t="shared" si="7"/>
        <v>2E-3</v>
      </c>
      <c r="BD16" s="251">
        <f>ROUND(STDEV(BD13:BD14),2)</f>
        <v>0</v>
      </c>
      <c r="BE16" s="251">
        <f t="shared" ref="BE16:BJ16" si="8">ROUND(STDEV(BE13:BE14),2)</f>
        <v>0.01</v>
      </c>
      <c r="BF16" s="251">
        <f t="shared" si="8"/>
        <v>0.01</v>
      </c>
      <c r="BG16" s="251">
        <f t="shared" si="8"/>
        <v>0.01</v>
      </c>
      <c r="BH16" s="251">
        <f t="shared" si="8"/>
        <v>0</v>
      </c>
      <c r="BI16" s="251">
        <f t="shared" si="8"/>
        <v>0</v>
      </c>
      <c r="BJ16" s="251">
        <f t="shared" si="8"/>
        <v>0.01</v>
      </c>
      <c r="BK16" s="253"/>
      <c r="BL16" s="253"/>
    </row>
    <row r="17" spans="1:64">
      <c r="A17" s="254"/>
      <c r="B17" s="290"/>
      <c r="C17" s="290"/>
      <c r="D17" s="290"/>
      <c r="E17" s="290"/>
      <c r="F17" s="290"/>
      <c r="G17" s="290"/>
      <c r="H17" s="290"/>
      <c r="I17" s="290"/>
      <c r="J17" s="290"/>
      <c r="K17" s="290"/>
      <c r="L17" s="290"/>
      <c r="M17" s="290"/>
      <c r="N17" s="290"/>
      <c r="O17" s="290"/>
      <c r="P17" s="291"/>
      <c r="Q17" s="290"/>
      <c r="R17" s="290"/>
      <c r="S17" s="290"/>
      <c r="T17" s="290"/>
      <c r="U17" s="255" t="s">
        <v>212</v>
      </c>
      <c r="V17" s="256">
        <f t="shared" ref="V17:BJ17" si="9">ROUND((V16/V15),4)</f>
        <v>1.0999999999999999E-2</v>
      </c>
      <c r="W17" s="256">
        <f t="shared" si="9"/>
        <v>1.2699999999999999E-2</v>
      </c>
      <c r="X17" s="256">
        <f t="shared" si="9"/>
        <v>1.15E-2</v>
      </c>
      <c r="Y17" s="256">
        <f t="shared" si="9"/>
        <v>0</v>
      </c>
      <c r="Z17" s="256">
        <f t="shared" si="9"/>
        <v>2.2200000000000001E-2</v>
      </c>
      <c r="AA17" s="256">
        <f t="shared" si="9"/>
        <v>9.4999999999999998E-3</v>
      </c>
      <c r="AB17" s="256">
        <f t="shared" si="9"/>
        <v>0.25</v>
      </c>
      <c r="AC17" s="256">
        <f t="shared" si="9"/>
        <v>3.85E-2</v>
      </c>
      <c r="AD17" s="256">
        <f t="shared" si="9"/>
        <v>0</v>
      </c>
      <c r="AE17" s="256">
        <f t="shared" si="9"/>
        <v>4.5499999999999999E-2</v>
      </c>
      <c r="AF17" s="256">
        <f t="shared" si="9"/>
        <v>0</v>
      </c>
      <c r="AG17" s="256">
        <f t="shared" si="9"/>
        <v>1.2200000000000001E-2</v>
      </c>
      <c r="AH17" s="256">
        <f t="shared" si="9"/>
        <v>1.1900000000000001E-2</v>
      </c>
      <c r="AI17" s="256">
        <f t="shared" si="9"/>
        <v>0</v>
      </c>
      <c r="AJ17" s="256">
        <f t="shared" si="9"/>
        <v>0.16669999999999999</v>
      </c>
      <c r="AK17" s="256">
        <f t="shared" si="9"/>
        <v>1.41E-2</v>
      </c>
      <c r="AL17" s="256">
        <f t="shared" si="9"/>
        <v>0</v>
      </c>
      <c r="AM17" s="256">
        <f t="shared" si="9"/>
        <v>2.3300000000000001E-2</v>
      </c>
      <c r="AN17" s="256">
        <f t="shared" si="9"/>
        <v>2.2200000000000001E-2</v>
      </c>
      <c r="AO17" s="256">
        <f t="shared" si="9"/>
        <v>0.25</v>
      </c>
      <c r="AP17" s="256">
        <f t="shared" si="9"/>
        <v>0.2</v>
      </c>
      <c r="AQ17" s="256">
        <f t="shared" si="9"/>
        <v>0</v>
      </c>
      <c r="AR17" s="256">
        <f t="shared" si="9"/>
        <v>0</v>
      </c>
      <c r="AS17" s="256">
        <f t="shared" si="9"/>
        <v>0.16669999999999999</v>
      </c>
      <c r="AT17" s="256">
        <f t="shared" si="9"/>
        <v>0</v>
      </c>
      <c r="AU17" s="256">
        <f t="shared" si="9"/>
        <v>0</v>
      </c>
      <c r="AV17" s="256">
        <f t="shared" si="9"/>
        <v>7.6E-3</v>
      </c>
      <c r="AW17" s="256">
        <f t="shared" si="9"/>
        <v>6.7999999999999996E-3</v>
      </c>
      <c r="AX17" s="256">
        <f t="shared" si="9"/>
        <v>2.2599999999999999E-2</v>
      </c>
      <c r="AY17" s="256">
        <f t="shared" si="9"/>
        <v>9.9000000000000008E-3</v>
      </c>
      <c r="AZ17" s="256">
        <f t="shared" si="9"/>
        <v>1.24E-2</v>
      </c>
      <c r="BA17" s="256">
        <f t="shared" si="9"/>
        <v>8.2000000000000007E-3</v>
      </c>
      <c r="BB17" s="256">
        <f t="shared" si="9"/>
        <v>9.4000000000000004E-3</v>
      </c>
      <c r="BC17" s="256">
        <f t="shared" si="9"/>
        <v>5.8999999999999999E-3</v>
      </c>
      <c r="BD17" s="256">
        <f t="shared" si="9"/>
        <v>0</v>
      </c>
      <c r="BE17" s="256">
        <f t="shared" si="9"/>
        <v>1.8200000000000001E-2</v>
      </c>
      <c r="BF17" s="256">
        <f t="shared" si="9"/>
        <v>2.1700000000000001E-2</v>
      </c>
      <c r="BG17" s="256">
        <f t="shared" si="9"/>
        <v>6.1000000000000004E-3</v>
      </c>
      <c r="BH17" s="256">
        <f t="shared" si="9"/>
        <v>0</v>
      </c>
      <c r="BI17" s="256">
        <f t="shared" si="9"/>
        <v>0</v>
      </c>
      <c r="BJ17" s="256">
        <f t="shared" si="9"/>
        <v>2.3300000000000001E-2</v>
      </c>
      <c r="BK17" s="257">
        <f>V17</f>
        <v>1.0999999999999999E-2</v>
      </c>
      <c r="BL17" s="257">
        <f t="array" ref="BL17">AVERAGE(IF(V17:AG17&gt;-0.001,V17:AG17,""))</f>
        <v>3.442499999999999E-2</v>
      </c>
    </row>
    <row r="18" spans="1:64">
      <c r="A18" s="283" t="s">
        <v>298</v>
      </c>
      <c r="B18" s="283" t="s">
        <v>349</v>
      </c>
      <c r="C18" s="283">
        <v>-9999</v>
      </c>
      <c r="D18" s="283" t="s">
        <v>350</v>
      </c>
      <c r="E18" s="283">
        <v>7</v>
      </c>
      <c r="F18" s="283">
        <v>2118</v>
      </c>
      <c r="G18" s="283">
        <v>96</v>
      </c>
      <c r="H18" s="283">
        <v>0</v>
      </c>
      <c r="I18" s="283">
        <v>0</v>
      </c>
      <c r="J18" s="283">
        <v>-9999</v>
      </c>
      <c r="K18" s="283" t="s">
        <v>351</v>
      </c>
      <c r="L18" s="283">
        <v>2017</v>
      </c>
      <c r="M18" s="283">
        <v>7</v>
      </c>
      <c r="N18" s="283">
        <v>28</v>
      </c>
      <c r="O18" s="283">
        <v>209</v>
      </c>
      <c r="P18" s="284">
        <v>6.25E-2</v>
      </c>
      <c r="Q18" s="283">
        <v>-32.5</v>
      </c>
      <c r="R18" s="283">
        <v>-176.25</v>
      </c>
      <c r="S18" s="283" t="s">
        <v>352</v>
      </c>
      <c r="T18" s="283" t="s">
        <v>265</v>
      </c>
      <c r="U18" s="283" t="s">
        <v>353</v>
      </c>
      <c r="V18" s="283">
        <v>0.33</v>
      </c>
      <c r="W18" s="283">
        <v>0.06</v>
      </c>
      <c r="X18" s="283">
        <v>9.2999999999999999E-2</v>
      </c>
      <c r="Y18" s="283">
        <v>2.4E-2</v>
      </c>
      <c r="Z18" s="283">
        <v>4.7E-2</v>
      </c>
      <c r="AA18" s="283">
        <v>0.109</v>
      </c>
      <c r="AB18" s="283">
        <v>3.0000000000000001E-3</v>
      </c>
      <c r="AC18" s="283">
        <v>0.02</v>
      </c>
      <c r="AD18" s="283">
        <v>2E-3</v>
      </c>
      <c r="AE18" s="283">
        <v>0.03</v>
      </c>
      <c r="AF18" s="283">
        <v>5.0000000000000001E-3</v>
      </c>
      <c r="AG18" s="283">
        <v>5.8999999999999997E-2</v>
      </c>
      <c r="AH18" s="283">
        <v>0.24</v>
      </c>
      <c r="AI18" s="283">
        <v>8.1000000000000003E-2</v>
      </c>
      <c r="AJ18" s="283">
        <v>8.9999999999999993E-3</v>
      </c>
      <c r="AK18" s="283">
        <v>5.2999999999999999E-2</v>
      </c>
      <c r="AL18" s="283">
        <v>7.0000000000000001E-3</v>
      </c>
      <c r="AM18" s="283">
        <v>4.3999999999999997E-2</v>
      </c>
      <c r="AN18" s="283">
        <v>4.9000000000000002E-2</v>
      </c>
      <c r="AO18" s="283">
        <v>3.0000000000000001E-3</v>
      </c>
      <c r="AP18" s="283">
        <v>4.0000000000000001E-3</v>
      </c>
      <c r="AQ18" s="283">
        <v>3.0000000000000001E-3</v>
      </c>
      <c r="AR18" s="283">
        <v>4.0000000000000001E-3</v>
      </c>
      <c r="AS18" s="283">
        <v>7.0000000000000001E-3</v>
      </c>
      <c r="AT18" s="283">
        <v>3.0000000000000001E-3</v>
      </c>
      <c r="AU18" s="283">
        <v>-8888</v>
      </c>
      <c r="AV18" s="283">
        <v>0.48299999999999998</v>
      </c>
      <c r="AW18" s="283">
        <v>0.108</v>
      </c>
      <c r="AX18" s="283">
        <v>0.191</v>
      </c>
      <c r="AY18" s="283">
        <v>0.67400000000000004</v>
      </c>
      <c r="AZ18" s="283">
        <v>0.29899999999999999</v>
      </c>
      <c r="BA18" s="283">
        <v>0.45200000000000001</v>
      </c>
      <c r="BB18" s="283">
        <v>0.78200000000000003</v>
      </c>
      <c r="BC18" s="283">
        <v>0.313</v>
      </c>
      <c r="BD18" s="283">
        <v>1.37</v>
      </c>
      <c r="BE18" s="283">
        <v>0.64</v>
      </c>
      <c r="BF18" s="283">
        <v>0.36</v>
      </c>
      <c r="BG18" s="283">
        <v>1.62</v>
      </c>
      <c r="BH18" s="283">
        <v>0.14000000000000001</v>
      </c>
      <c r="BI18" s="283">
        <v>0.86</v>
      </c>
      <c r="BJ18" s="283">
        <v>0.42</v>
      </c>
      <c r="BK18" s="285"/>
      <c r="BL18" s="285"/>
    </row>
    <row r="19" spans="1:64">
      <c r="A19" s="283" t="s">
        <v>299</v>
      </c>
      <c r="B19" s="283" t="s">
        <v>349</v>
      </c>
      <c r="C19" s="283">
        <v>-9999</v>
      </c>
      <c r="D19" s="283" t="s">
        <v>350</v>
      </c>
      <c r="E19" s="283">
        <v>7</v>
      </c>
      <c r="F19" s="283">
        <v>2130</v>
      </c>
      <c r="G19" s="283">
        <v>96</v>
      </c>
      <c r="H19" s="283">
        <v>0</v>
      </c>
      <c r="I19" s="283">
        <v>0</v>
      </c>
      <c r="J19" s="283">
        <v>-9999</v>
      </c>
      <c r="K19" s="283" t="s">
        <v>351</v>
      </c>
      <c r="L19" s="283">
        <v>2017</v>
      </c>
      <c r="M19" s="283">
        <v>7</v>
      </c>
      <c r="N19" s="283">
        <v>28</v>
      </c>
      <c r="O19" s="283">
        <v>209</v>
      </c>
      <c r="P19" s="284">
        <v>6.25E-2</v>
      </c>
      <c r="Q19" s="283">
        <v>-32.5</v>
      </c>
      <c r="R19" s="283">
        <v>-176.25</v>
      </c>
      <c r="S19" s="283" t="s">
        <v>352</v>
      </c>
      <c r="T19" s="283" t="s">
        <v>265</v>
      </c>
      <c r="U19" s="283" t="s">
        <v>353</v>
      </c>
      <c r="V19" s="283">
        <v>0.33400000000000002</v>
      </c>
      <c r="W19" s="283">
        <v>5.8999999999999997E-2</v>
      </c>
      <c r="X19" s="283">
        <v>9.5000000000000001E-2</v>
      </c>
      <c r="Y19" s="283">
        <v>2.5000000000000001E-2</v>
      </c>
      <c r="Z19" s="283">
        <v>4.8000000000000001E-2</v>
      </c>
      <c r="AA19" s="283">
        <v>0.111</v>
      </c>
      <c r="AB19" s="283">
        <v>3.0000000000000001E-3</v>
      </c>
      <c r="AC19" s="283">
        <v>2.1000000000000001E-2</v>
      </c>
      <c r="AD19" s="283">
        <v>2E-3</v>
      </c>
      <c r="AE19" s="283">
        <v>3.1E-2</v>
      </c>
      <c r="AF19" s="283">
        <v>5.0000000000000001E-3</v>
      </c>
      <c r="AG19" s="283">
        <v>5.8000000000000003E-2</v>
      </c>
      <c r="AH19" s="283">
        <v>0.24399999999999999</v>
      </c>
      <c r="AI19" s="283">
        <v>8.2000000000000003E-2</v>
      </c>
      <c r="AJ19" s="283">
        <v>8.0000000000000002E-3</v>
      </c>
      <c r="AK19" s="283">
        <v>5.1999999999999998E-2</v>
      </c>
      <c r="AL19" s="283">
        <v>7.0000000000000001E-3</v>
      </c>
      <c r="AM19" s="283">
        <v>4.4999999999999998E-2</v>
      </c>
      <c r="AN19" s="283">
        <v>0.05</v>
      </c>
      <c r="AO19" s="283">
        <v>2E-3</v>
      </c>
      <c r="AP19" s="283">
        <v>3.0000000000000001E-3</v>
      </c>
      <c r="AQ19" s="283">
        <v>3.0000000000000001E-3</v>
      </c>
      <c r="AR19" s="283">
        <v>4.0000000000000001E-3</v>
      </c>
      <c r="AS19" s="283">
        <v>7.0000000000000001E-3</v>
      </c>
      <c r="AT19" s="283">
        <v>3.0000000000000001E-3</v>
      </c>
      <c r="AU19" s="283">
        <v>-8888</v>
      </c>
      <c r="AV19" s="283">
        <v>0.48799999999999999</v>
      </c>
      <c r="AW19" s="283">
        <v>0.109</v>
      </c>
      <c r="AX19" s="283">
        <v>0.19500000000000001</v>
      </c>
      <c r="AY19" s="283">
        <v>0.68300000000000005</v>
      </c>
      <c r="AZ19" s="283">
        <v>0.30399999999999999</v>
      </c>
      <c r="BA19" s="283">
        <v>0.45800000000000002</v>
      </c>
      <c r="BB19" s="283">
        <v>0.79200000000000004</v>
      </c>
      <c r="BC19" s="283">
        <v>0.315</v>
      </c>
      <c r="BD19" s="283">
        <v>1.37</v>
      </c>
      <c r="BE19" s="283">
        <v>0.64</v>
      </c>
      <c r="BF19" s="283">
        <v>0.36</v>
      </c>
      <c r="BG19" s="283">
        <v>1.61</v>
      </c>
      <c r="BH19" s="283">
        <v>0.14000000000000001</v>
      </c>
      <c r="BI19" s="283">
        <v>0.86</v>
      </c>
      <c r="BJ19" s="283">
        <v>0.42</v>
      </c>
      <c r="BK19" s="285"/>
      <c r="BL19" s="285"/>
    </row>
    <row r="20" spans="1:64">
      <c r="A20" s="248"/>
      <c r="B20" s="286"/>
      <c r="C20" s="286"/>
      <c r="D20" s="286"/>
      <c r="E20" s="286"/>
      <c r="F20" s="286"/>
      <c r="G20" s="286"/>
      <c r="H20" s="286"/>
      <c r="I20" s="286"/>
      <c r="J20" s="286"/>
      <c r="K20" s="286"/>
      <c r="L20" s="286"/>
      <c r="M20" s="286"/>
      <c r="N20" s="286"/>
      <c r="O20" s="286"/>
      <c r="P20" s="287"/>
      <c r="Q20" s="286"/>
      <c r="R20" s="286"/>
      <c r="S20" s="286"/>
      <c r="T20" s="286"/>
      <c r="U20" s="248" t="s">
        <v>22</v>
      </c>
      <c r="V20" s="248">
        <f>ROUND(AVERAGE(V18:V19),3)</f>
        <v>0.33200000000000002</v>
      </c>
      <c r="W20" s="248">
        <f t="shared" ref="W20:BC20" si="10">ROUND(AVERAGE(W18:W19),3)</f>
        <v>0.06</v>
      </c>
      <c r="X20" s="248">
        <f t="shared" si="10"/>
        <v>9.4E-2</v>
      </c>
      <c r="Y20" s="248">
        <f t="shared" si="10"/>
        <v>2.5000000000000001E-2</v>
      </c>
      <c r="Z20" s="248">
        <f t="shared" si="10"/>
        <v>4.8000000000000001E-2</v>
      </c>
      <c r="AA20" s="248">
        <f t="shared" si="10"/>
        <v>0.11</v>
      </c>
      <c r="AB20" s="248">
        <f t="shared" si="10"/>
        <v>3.0000000000000001E-3</v>
      </c>
      <c r="AC20" s="248">
        <f t="shared" si="10"/>
        <v>2.1000000000000001E-2</v>
      </c>
      <c r="AD20" s="248">
        <f t="shared" si="10"/>
        <v>2E-3</v>
      </c>
      <c r="AE20" s="248">
        <f t="shared" si="10"/>
        <v>3.1E-2</v>
      </c>
      <c r="AF20" s="248">
        <f t="shared" si="10"/>
        <v>5.0000000000000001E-3</v>
      </c>
      <c r="AG20" s="248">
        <f t="shared" si="10"/>
        <v>5.8999999999999997E-2</v>
      </c>
      <c r="AH20" s="248">
        <f t="shared" si="10"/>
        <v>0.24199999999999999</v>
      </c>
      <c r="AI20" s="248">
        <f t="shared" si="10"/>
        <v>8.2000000000000003E-2</v>
      </c>
      <c r="AJ20" s="248">
        <f t="shared" si="10"/>
        <v>8.9999999999999993E-3</v>
      </c>
      <c r="AK20" s="248">
        <f t="shared" si="10"/>
        <v>5.2999999999999999E-2</v>
      </c>
      <c r="AL20" s="248">
        <f t="shared" si="10"/>
        <v>7.0000000000000001E-3</v>
      </c>
      <c r="AM20" s="248">
        <f t="shared" si="10"/>
        <v>4.4999999999999998E-2</v>
      </c>
      <c r="AN20" s="248">
        <f t="shared" si="10"/>
        <v>0.05</v>
      </c>
      <c r="AO20" s="248">
        <f t="shared" si="10"/>
        <v>3.0000000000000001E-3</v>
      </c>
      <c r="AP20" s="248">
        <f t="shared" si="10"/>
        <v>4.0000000000000001E-3</v>
      </c>
      <c r="AQ20" s="248">
        <f t="shared" si="10"/>
        <v>3.0000000000000001E-3</v>
      </c>
      <c r="AR20" s="248">
        <f t="shared" si="10"/>
        <v>4.0000000000000001E-3</v>
      </c>
      <c r="AS20" s="248">
        <f t="shared" si="10"/>
        <v>7.0000000000000001E-3</v>
      </c>
      <c r="AT20" s="248">
        <f t="shared" si="10"/>
        <v>3.0000000000000001E-3</v>
      </c>
      <c r="AU20" s="248">
        <f t="shared" si="10"/>
        <v>-8888</v>
      </c>
      <c r="AV20" s="248">
        <f t="shared" si="10"/>
        <v>0.48599999999999999</v>
      </c>
      <c r="AW20" s="248">
        <f t="shared" si="10"/>
        <v>0.109</v>
      </c>
      <c r="AX20" s="248">
        <f t="shared" si="10"/>
        <v>0.193</v>
      </c>
      <c r="AY20" s="248">
        <f t="shared" si="10"/>
        <v>0.67900000000000005</v>
      </c>
      <c r="AZ20" s="248">
        <f t="shared" si="10"/>
        <v>0.30199999999999999</v>
      </c>
      <c r="BA20" s="248">
        <f t="shared" si="10"/>
        <v>0.45500000000000002</v>
      </c>
      <c r="BB20" s="248">
        <f t="shared" si="10"/>
        <v>0.78700000000000003</v>
      </c>
      <c r="BC20" s="248">
        <f t="shared" si="10"/>
        <v>0.314</v>
      </c>
      <c r="BD20" s="247">
        <f>ROUND(AVERAGE(BD18:BD19),2)</f>
        <v>1.37</v>
      </c>
      <c r="BE20" s="247">
        <f t="shared" ref="BE20:BJ20" si="11">ROUND(AVERAGE(BE18:BE19),2)</f>
        <v>0.64</v>
      </c>
      <c r="BF20" s="247">
        <f t="shared" si="11"/>
        <v>0.36</v>
      </c>
      <c r="BG20" s="247">
        <f t="shared" si="11"/>
        <v>1.62</v>
      </c>
      <c r="BH20" s="247">
        <f t="shared" si="11"/>
        <v>0.14000000000000001</v>
      </c>
      <c r="BI20" s="247">
        <f t="shared" si="11"/>
        <v>0.86</v>
      </c>
      <c r="BJ20" s="247">
        <f t="shared" si="11"/>
        <v>0.42</v>
      </c>
      <c r="BK20" s="249"/>
      <c r="BL20" s="249"/>
    </row>
    <row r="21" spans="1:64">
      <c r="A21" s="252"/>
      <c r="B21" s="288"/>
      <c r="C21" s="288"/>
      <c r="D21" s="288"/>
      <c r="E21" s="288"/>
      <c r="F21" s="288"/>
      <c r="G21" s="288"/>
      <c r="H21" s="288"/>
      <c r="I21" s="288"/>
      <c r="J21" s="288"/>
      <c r="K21" s="288"/>
      <c r="L21" s="288"/>
      <c r="M21" s="288"/>
      <c r="N21" s="288"/>
      <c r="O21" s="288"/>
      <c r="P21" s="289"/>
      <c r="Q21" s="288"/>
      <c r="R21" s="288"/>
      <c r="S21" s="288"/>
      <c r="T21" s="288"/>
      <c r="U21" s="252" t="s">
        <v>414</v>
      </c>
      <c r="V21" s="252">
        <f>ROUND(STDEV(V18:V19),3)</f>
        <v>3.0000000000000001E-3</v>
      </c>
      <c r="W21" s="252">
        <f t="shared" ref="W21:BC21" si="12">ROUND(STDEV(W18:W19),3)</f>
        <v>1E-3</v>
      </c>
      <c r="X21" s="252">
        <f t="shared" si="12"/>
        <v>1E-3</v>
      </c>
      <c r="Y21" s="252">
        <f t="shared" si="12"/>
        <v>1E-3</v>
      </c>
      <c r="Z21" s="252">
        <f t="shared" si="12"/>
        <v>1E-3</v>
      </c>
      <c r="AA21" s="252">
        <f t="shared" si="12"/>
        <v>1E-3</v>
      </c>
      <c r="AB21" s="252">
        <f t="shared" si="12"/>
        <v>0</v>
      </c>
      <c r="AC21" s="252">
        <f t="shared" si="12"/>
        <v>1E-3</v>
      </c>
      <c r="AD21" s="252">
        <f t="shared" si="12"/>
        <v>0</v>
      </c>
      <c r="AE21" s="252">
        <f t="shared" si="12"/>
        <v>1E-3</v>
      </c>
      <c r="AF21" s="252">
        <f t="shared" si="12"/>
        <v>0</v>
      </c>
      <c r="AG21" s="252">
        <f t="shared" si="12"/>
        <v>1E-3</v>
      </c>
      <c r="AH21" s="252">
        <f t="shared" si="12"/>
        <v>3.0000000000000001E-3</v>
      </c>
      <c r="AI21" s="252">
        <f t="shared" si="12"/>
        <v>1E-3</v>
      </c>
      <c r="AJ21" s="252">
        <f t="shared" si="12"/>
        <v>1E-3</v>
      </c>
      <c r="AK21" s="252">
        <f t="shared" si="12"/>
        <v>1E-3</v>
      </c>
      <c r="AL21" s="252">
        <f t="shared" si="12"/>
        <v>0</v>
      </c>
      <c r="AM21" s="252">
        <f t="shared" si="12"/>
        <v>1E-3</v>
      </c>
      <c r="AN21" s="252">
        <f t="shared" si="12"/>
        <v>1E-3</v>
      </c>
      <c r="AO21" s="252">
        <f t="shared" si="12"/>
        <v>1E-3</v>
      </c>
      <c r="AP21" s="252">
        <f t="shared" si="12"/>
        <v>1E-3</v>
      </c>
      <c r="AQ21" s="252">
        <f t="shared" si="12"/>
        <v>0</v>
      </c>
      <c r="AR21" s="252">
        <f t="shared" si="12"/>
        <v>0</v>
      </c>
      <c r="AS21" s="252">
        <f t="shared" si="12"/>
        <v>0</v>
      </c>
      <c r="AT21" s="252">
        <f t="shared" si="12"/>
        <v>0</v>
      </c>
      <c r="AU21" s="252">
        <f t="shared" si="12"/>
        <v>0</v>
      </c>
      <c r="AV21" s="252">
        <f t="shared" si="12"/>
        <v>4.0000000000000001E-3</v>
      </c>
      <c r="AW21" s="252">
        <f t="shared" si="12"/>
        <v>1E-3</v>
      </c>
      <c r="AX21" s="252">
        <f t="shared" si="12"/>
        <v>3.0000000000000001E-3</v>
      </c>
      <c r="AY21" s="252">
        <f t="shared" si="12"/>
        <v>6.0000000000000001E-3</v>
      </c>
      <c r="AZ21" s="252">
        <f t="shared" si="12"/>
        <v>4.0000000000000001E-3</v>
      </c>
      <c r="BA21" s="252">
        <f t="shared" si="12"/>
        <v>4.0000000000000001E-3</v>
      </c>
      <c r="BB21" s="252">
        <f t="shared" si="12"/>
        <v>7.0000000000000001E-3</v>
      </c>
      <c r="BC21" s="252">
        <f t="shared" si="12"/>
        <v>1E-3</v>
      </c>
      <c r="BD21" s="251">
        <f>ROUND(STDEV(BD18:BD19),2)</f>
        <v>0</v>
      </c>
      <c r="BE21" s="251">
        <f t="shared" ref="BE21:BJ21" si="13">ROUND(STDEV(BE18:BE19),2)</f>
        <v>0</v>
      </c>
      <c r="BF21" s="251">
        <f t="shared" si="13"/>
        <v>0</v>
      </c>
      <c r="BG21" s="251">
        <f t="shared" si="13"/>
        <v>0.01</v>
      </c>
      <c r="BH21" s="251">
        <f t="shared" si="13"/>
        <v>0</v>
      </c>
      <c r="BI21" s="251">
        <f t="shared" si="13"/>
        <v>0</v>
      </c>
      <c r="BJ21" s="251">
        <f t="shared" si="13"/>
        <v>0</v>
      </c>
      <c r="BK21" s="253"/>
      <c r="BL21" s="253"/>
    </row>
    <row r="22" spans="1:64">
      <c r="A22" s="254"/>
      <c r="B22" s="290"/>
      <c r="C22" s="290"/>
      <c r="D22" s="290"/>
      <c r="E22" s="290"/>
      <c r="F22" s="290"/>
      <c r="G22" s="290"/>
      <c r="H22" s="290"/>
      <c r="I22" s="290"/>
      <c r="J22" s="290"/>
      <c r="K22" s="290"/>
      <c r="L22" s="290"/>
      <c r="M22" s="290"/>
      <c r="N22" s="290"/>
      <c r="O22" s="290"/>
      <c r="P22" s="291"/>
      <c r="Q22" s="290"/>
      <c r="R22" s="290"/>
      <c r="S22" s="290"/>
      <c r="T22" s="290"/>
      <c r="U22" s="255" t="s">
        <v>212</v>
      </c>
      <c r="V22" s="256">
        <f t="shared" ref="V22:BJ22" si="14">ROUND((V21/V20),4)</f>
        <v>8.9999999999999993E-3</v>
      </c>
      <c r="W22" s="256">
        <f t="shared" si="14"/>
        <v>1.67E-2</v>
      </c>
      <c r="X22" s="256">
        <f t="shared" si="14"/>
        <v>1.06E-2</v>
      </c>
      <c r="Y22" s="256">
        <f t="shared" si="14"/>
        <v>0.04</v>
      </c>
      <c r="Z22" s="256">
        <f t="shared" si="14"/>
        <v>2.0799999999999999E-2</v>
      </c>
      <c r="AA22" s="256">
        <f t="shared" si="14"/>
        <v>9.1000000000000004E-3</v>
      </c>
      <c r="AB22" s="256">
        <f t="shared" si="14"/>
        <v>0</v>
      </c>
      <c r="AC22" s="256">
        <f t="shared" si="14"/>
        <v>4.7600000000000003E-2</v>
      </c>
      <c r="AD22" s="256">
        <f t="shared" si="14"/>
        <v>0</v>
      </c>
      <c r="AE22" s="256">
        <f t="shared" si="14"/>
        <v>3.2300000000000002E-2</v>
      </c>
      <c r="AF22" s="256">
        <f t="shared" si="14"/>
        <v>0</v>
      </c>
      <c r="AG22" s="256">
        <f t="shared" si="14"/>
        <v>1.6899999999999998E-2</v>
      </c>
      <c r="AH22" s="256">
        <f t="shared" si="14"/>
        <v>1.24E-2</v>
      </c>
      <c r="AI22" s="256">
        <f t="shared" si="14"/>
        <v>1.2200000000000001E-2</v>
      </c>
      <c r="AJ22" s="256">
        <f t="shared" si="14"/>
        <v>0.1111</v>
      </c>
      <c r="AK22" s="256">
        <f t="shared" si="14"/>
        <v>1.89E-2</v>
      </c>
      <c r="AL22" s="256">
        <f t="shared" si="14"/>
        <v>0</v>
      </c>
      <c r="AM22" s="256">
        <f t="shared" si="14"/>
        <v>2.2200000000000001E-2</v>
      </c>
      <c r="AN22" s="256">
        <f t="shared" si="14"/>
        <v>0.02</v>
      </c>
      <c r="AO22" s="256">
        <f t="shared" si="14"/>
        <v>0.33329999999999999</v>
      </c>
      <c r="AP22" s="256">
        <f t="shared" si="14"/>
        <v>0.25</v>
      </c>
      <c r="AQ22" s="256">
        <f t="shared" si="14"/>
        <v>0</v>
      </c>
      <c r="AR22" s="256">
        <f t="shared" si="14"/>
        <v>0</v>
      </c>
      <c r="AS22" s="256">
        <f t="shared" si="14"/>
        <v>0</v>
      </c>
      <c r="AT22" s="256">
        <f t="shared" si="14"/>
        <v>0</v>
      </c>
      <c r="AU22" s="256">
        <f t="shared" si="14"/>
        <v>0</v>
      </c>
      <c r="AV22" s="256">
        <f t="shared" si="14"/>
        <v>8.2000000000000007E-3</v>
      </c>
      <c r="AW22" s="256">
        <f t="shared" si="14"/>
        <v>9.1999999999999998E-3</v>
      </c>
      <c r="AX22" s="256">
        <f t="shared" si="14"/>
        <v>1.55E-2</v>
      </c>
      <c r="AY22" s="256">
        <f t="shared" si="14"/>
        <v>8.8000000000000005E-3</v>
      </c>
      <c r="AZ22" s="256">
        <f t="shared" si="14"/>
        <v>1.32E-2</v>
      </c>
      <c r="BA22" s="256">
        <f t="shared" si="14"/>
        <v>8.8000000000000005E-3</v>
      </c>
      <c r="BB22" s="256">
        <f t="shared" si="14"/>
        <v>8.8999999999999999E-3</v>
      </c>
      <c r="BC22" s="256">
        <f t="shared" si="14"/>
        <v>3.2000000000000002E-3</v>
      </c>
      <c r="BD22" s="256">
        <f t="shared" si="14"/>
        <v>0</v>
      </c>
      <c r="BE22" s="256">
        <f t="shared" si="14"/>
        <v>0</v>
      </c>
      <c r="BF22" s="256">
        <f t="shared" si="14"/>
        <v>0</v>
      </c>
      <c r="BG22" s="256">
        <f t="shared" si="14"/>
        <v>6.1999999999999998E-3</v>
      </c>
      <c r="BH22" s="256">
        <f t="shared" si="14"/>
        <v>0</v>
      </c>
      <c r="BI22" s="256">
        <f t="shared" si="14"/>
        <v>0</v>
      </c>
      <c r="BJ22" s="256">
        <f t="shared" si="14"/>
        <v>0</v>
      </c>
      <c r="BK22" s="257">
        <f>V22</f>
        <v>8.9999999999999993E-3</v>
      </c>
      <c r="BL22" s="257">
        <f t="array" ref="BL22">AVERAGE(IF(V22:AG22&gt;-0.001,V22:AG22,""))</f>
        <v>1.6916666666666667E-2</v>
      </c>
    </row>
    <row r="23" spans="1:64">
      <c r="A23" s="283" t="s">
        <v>300</v>
      </c>
      <c r="B23" s="283" t="s">
        <v>349</v>
      </c>
      <c r="C23" s="283">
        <v>-9999</v>
      </c>
      <c r="D23" s="283" t="s">
        <v>350</v>
      </c>
      <c r="E23" s="283">
        <v>9</v>
      </c>
      <c r="F23" s="283">
        <v>2116</v>
      </c>
      <c r="G23" s="283">
        <v>99</v>
      </c>
      <c r="H23" s="283">
        <v>35</v>
      </c>
      <c r="I23" s="283">
        <v>5</v>
      </c>
      <c r="J23" s="283">
        <v>-9999</v>
      </c>
      <c r="K23" s="283" t="s">
        <v>351</v>
      </c>
      <c r="L23" s="283">
        <v>2017</v>
      </c>
      <c r="M23" s="283">
        <v>7</v>
      </c>
      <c r="N23" s="283">
        <v>29</v>
      </c>
      <c r="O23" s="283">
        <v>210</v>
      </c>
      <c r="P23" s="284">
        <v>1.1805555555555555E-2</v>
      </c>
      <c r="Q23" s="283">
        <v>-32.5</v>
      </c>
      <c r="R23" s="283">
        <v>-177.23333333333332</v>
      </c>
      <c r="S23" s="283" t="s">
        <v>352</v>
      </c>
      <c r="T23" s="283" t="s">
        <v>265</v>
      </c>
      <c r="U23" s="283" t="s">
        <v>353</v>
      </c>
      <c r="V23" s="283">
        <v>0.33100000000000002</v>
      </c>
      <c r="W23" s="283">
        <v>4.9000000000000002E-2</v>
      </c>
      <c r="X23" s="283">
        <v>0.10100000000000001</v>
      </c>
      <c r="Y23" s="283">
        <v>2.3E-2</v>
      </c>
      <c r="Z23" s="283">
        <v>5.7000000000000002E-2</v>
      </c>
      <c r="AA23" s="283">
        <v>0.11899999999999999</v>
      </c>
      <c r="AB23" s="283">
        <v>2E-3</v>
      </c>
      <c r="AC23" s="283">
        <v>1.4E-2</v>
      </c>
      <c r="AD23" s="283">
        <v>1E-3</v>
      </c>
      <c r="AE23" s="283">
        <v>3.2000000000000001E-2</v>
      </c>
      <c r="AF23" s="283">
        <v>5.0000000000000001E-3</v>
      </c>
      <c r="AG23" s="283">
        <v>5.1999999999999998E-2</v>
      </c>
      <c r="AH23" s="283">
        <v>0.24199999999999999</v>
      </c>
      <c r="AI23" s="283">
        <v>0.08</v>
      </c>
      <c r="AJ23" s="283">
        <v>8.9999999999999993E-3</v>
      </c>
      <c r="AK23" s="283">
        <v>0.04</v>
      </c>
      <c r="AL23" s="283">
        <v>8.9999999999999993E-3</v>
      </c>
      <c r="AM23" s="283">
        <v>4.7E-2</v>
      </c>
      <c r="AN23" s="283">
        <v>5.3999999999999999E-2</v>
      </c>
      <c r="AO23" s="283">
        <v>1E-3</v>
      </c>
      <c r="AP23" s="283">
        <v>3.0000000000000001E-3</v>
      </c>
      <c r="AQ23" s="283">
        <v>2E-3</v>
      </c>
      <c r="AR23" s="283">
        <v>3.0000000000000001E-3</v>
      </c>
      <c r="AS23" s="283">
        <v>7.0000000000000001E-3</v>
      </c>
      <c r="AT23" s="283">
        <v>3.0000000000000001E-3</v>
      </c>
      <c r="AU23" s="283">
        <v>-8888</v>
      </c>
      <c r="AV23" s="283">
        <v>0.48099999999999998</v>
      </c>
      <c r="AW23" s="283">
        <v>9.1999999999999998E-2</v>
      </c>
      <c r="AX23" s="283">
        <v>0.21299999999999999</v>
      </c>
      <c r="AY23" s="283">
        <v>0.69399999999999995</v>
      </c>
      <c r="AZ23" s="283">
        <v>0.30499999999999999</v>
      </c>
      <c r="BA23" s="283">
        <v>0.45500000000000002</v>
      </c>
      <c r="BB23" s="283">
        <v>0.78600000000000003</v>
      </c>
      <c r="BC23" s="283">
        <v>0.316</v>
      </c>
      <c r="BD23" s="283">
        <v>1.37</v>
      </c>
      <c r="BE23" s="283">
        <v>0.7</v>
      </c>
      <c r="BF23" s="283">
        <v>0.3</v>
      </c>
      <c r="BG23" s="283">
        <v>1.58</v>
      </c>
      <c r="BH23" s="283">
        <v>0.12</v>
      </c>
      <c r="BI23" s="283">
        <v>0.88</v>
      </c>
      <c r="BJ23" s="283">
        <v>0.42</v>
      </c>
      <c r="BK23" s="285"/>
      <c r="BL23" s="285"/>
    </row>
    <row r="24" spans="1:64">
      <c r="A24" s="283" t="s">
        <v>301</v>
      </c>
      <c r="B24" s="283" t="s">
        <v>349</v>
      </c>
      <c r="C24" s="283">
        <v>-9999</v>
      </c>
      <c r="D24" s="283" t="s">
        <v>350</v>
      </c>
      <c r="E24" s="283">
        <v>9</v>
      </c>
      <c r="F24" s="283">
        <v>2146</v>
      </c>
      <c r="G24" s="283">
        <v>99</v>
      </c>
      <c r="H24" s="283">
        <v>35</v>
      </c>
      <c r="I24" s="283">
        <v>5</v>
      </c>
      <c r="J24" s="283">
        <v>-9999</v>
      </c>
      <c r="K24" s="283" t="s">
        <v>351</v>
      </c>
      <c r="L24" s="283">
        <v>2017</v>
      </c>
      <c r="M24" s="283">
        <v>7</v>
      </c>
      <c r="N24" s="283">
        <v>29</v>
      </c>
      <c r="O24" s="283">
        <v>210</v>
      </c>
      <c r="P24" s="284">
        <v>1.1805555555555555E-2</v>
      </c>
      <c r="Q24" s="283">
        <v>-32.5</v>
      </c>
      <c r="R24" s="283">
        <v>-177.23333333333332</v>
      </c>
      <c r="S24" s="283" t="s">
        <v>352</v>
      </c>
      <c r="T24" s="283" t="s">
        <v>265</v>
      </c>
      <c r="U24" s="283" t="s">
        <v>353</v>
      </c>
      <c r="V24" s="283">
        <v>0.314</v>
      </c>
      <c r="W24" s="283">
        <v>4.7E-2</v>
      </c>
      <c r="X24" s="283">
        <v>9.5000000000000001E-2</v>
      </c>
      <c r="Y24" s="283">
        <v>2.1000000000000001E-2</v>
      </c>
      <c r="Z24" s="283">
        <v>5.3999999999999999E-2</v>
      </c>
      <c r="AA24" s="283">
        <v>0.111</v>
      </c>
      <c r="AB24" s="283">
        <v>2E-3</v>
      </c>
      <c r="AC24" s="283">
        <v>2.1000000000000001E-2</v>
      </c>
      <c r="AD24" s="283">
        <v>2E-3</v>
      </c>
      <c r="AE24" s="283">
        <v>2.9000000000000001E-2</v>
      </c>
      <c r="AF24" s="283">
        <v>5.0000000000000001E-3</v>
      </c>
      <c r="AG24" s="283">
        <v>0.05</v>
      </c>
      <c r="AH24" s="283">
        <v>0.23300000000000001</v>
      </c>
      <c r="AI24" s="283">
        <v>7.3999999999999996E-2</v>
      </c>
      <c r="AJ24" s="283">
        <v>7.0000000000000001E-3</v>
      </c>
      <c r="AK24" s="283">
        <v>3.9E-2</v>
      </c>
      <c r="AL24" s="283">
        <v>8.0000000000000002E-3</v>
      </c>
      <c r="AM24" s="283">
        <v>4.3999999999999997E-2</v>
      </c>
      <c r="AN24" s="283">
        <v>5.0999999999999997E-2</v>
      </c>
      <c r="AO24" s="283">
        <v>1E-3</v>
      </c>
      <c r="AP24" s="283">
        <v>3.0000000000000001E-3</v>
      </c>
      <c r="AQ24" s="283">
        <v>2E-3</v>
      </c>
      <c r="AR24" s="283">
        <v>3.0000000000000001E-3</v>
      </c>
      <c r="AS24" s="283">
        <v>5.0000000000000001E-3</v>
      </c>
      <c r="AT24" s="283">
        <v>2E-3</v>
      </c>
      <c r="AU24" s="283">
        <v>-8888</v>
      </c>
      <c r="AV24" s="283">
        <v>0.45600000000000002</v>
      </c>
      <c r="AW24" s="283">
        <v>9.6000000000000002E-2</v>
      </c>
      <c r="AX24" s="283">
        <v>0.19900000000000001</v>
      </c>
      <c r="AY24" s="283">
        <v>0.65500000000000003</v>
      </c>
      <c r="AZ24" s="283">
        <v>0.29499999999999998</v>
      </c>
      <c r="BA24" s="283">
        <v>0.437</v>
      </c>
      <c r="BB24" s="283">
        <v>0.751</v>
      </c>
      <c r="BC24" s="283">
        <v>0.29799999999999999</v>
      </c>
      <c r="BD24" s="283">
        <v>1.39</v>
      </c>
      <c r="BE24" s="283">
        <v>0.67</v>
      </c>
      <c r="BF24" s="283">
        <v>0.33</v>
      </c>
      <c r="BG24" s="283">
        <v>1.55</v>
      </c>
      <c r="BH24" s="283">
        <v>0.13</v>
      </c>
      <c r="BI24" s="283">
        <v>0.87</v>
      </c>
      <c r="BJ24" s="283">
        <v>0.42</v>
      </c>
      <c r="BK24" s="285"/>
      <c r="BL24" s="285"/>
    </row>
    <row r="25" spans="1:64">
      <c r="A25" s="283" t="s">
        <v>302</v>
      </c>
      <c r="B25" s="283" t="s">
        <v>349</v>
      </c>
      <c r="C25" s="283">
        <v>-9999</v>
      </c>
      <c r="D25" s="283" t="s">
        <v>350</v>
      </c>
      <c r="E25" s="283">
        <v>9</v>
      </c>
      <c r="F25" s="283">
        <v>2101</v>
      </c>
      <c r="G25" s="283">
        <v>99</v>
      </c>
      <c r="H25" s="283">
        <v>35</v>
      </c>
      <c r="I25" s="283">
        <v>5</v>
      </c>
      <c r="J25" s="283">
        <v>-9999</v>
      </c>
      <c r="K25" s="283" t="s">
        <v>351</v>
      </c>
      <c r="L25" s="283">
        <v>2017</v>
      </c>
      <c r="M25" s="283">
        <v>7</v>
      </c>
      <c r="N25" s="283">
        <v>29</v>
      </c>
      <c r="O25" s="283">
        <v>210</v>
      </c>
      <c r="P25" s="284">
        <v>1.1805555555555555E-2</v>
      </c>
      <c r="Q25" s="283">
        <v>-32.5</v>
      </c>
      <c r="R25" s="283">
        <v>-177.23333333333332</v>
      </c>
      <c r="S25" s="283" t="s">
        <v>352</v>
      </c>
      <c r="T25" s="283" t="s">
        <v>265</v>
      </c>
      <c r="U25" s="283" t="s">
        <v>353</v>
      </c>
      <c r="V25" s="283">
        <v>0.32800000000000001</v>
      </c>
      <c r="W25" s="283">
        <v>4.7E-2</v>
      </c>
      <c r="X25" s="283">
        <v>0.1</v>
      </c>
      <c r="Y25" s="283">
        <v>2.1999999999999999E-2</v>
      </c>
      <c r="Z25" s="283">
        <v>5.5E-2</v>
      </c>
      <c r="AA25" s="283">
        <v>0.11700000000000001</v>
      </c>
      <c r="AB25" s="283">
        <v>2E-3</v>
      </c>
      <c r="AC25" s="283">
        <v>2.1999999999999999E-2</v>
      </c>
      <c r="AD25" s="283">
        <v>2E-3</v>
      </c>
      <c r="AE25" s="283">
        <v>3.3000000000000002E-2</v>
      </c>
      <c r="AF25" s="283">
        <v>5.0000000000000001E-3</v>
      </c>
      <c r="AG25" s="283">
        <v>5.1999999999999998E-2</v>
      </c>
      <c r="AH25" s="283">
        <v>0.24099999999999999</v>
      </c>
      <c r="AI25" s="283">
        <v>7.5999999999999998E-2</v>
      </c>
      <c r="AJ25" s="283">
        <v>1.0999999999999999E-2</v>
      </c>
      <c r="AK25" s="283">
        <v>3.9E-2</v>
      </c>
      <c r="AL25" s="283">
        <v>8.0000000000000002E-3</v>
      </c>
      <c r="AM25" s="283">
        <v>4.5999999999999999E-2</v>
      </c>
      <c r="AN25" s="283">
        <v>5.3999999999999999E-2</v>
      </c>
      <c r="AO25" s="283">
        <v>1E-3</v>
      </c>
      <c r="AP25" s="283">
        <v>2E-3</v>
      </c>
      <c r="AQ25" s="283">
        <v>2E-3</v>
      </c>
      <c r="AR25" s="283">
        <v>3.0000000000000001E-3</v>
      </c>
      <c r="AS25" s="283">
        <v>6.0000000000000001E-3</v>
      </c>
      <c r="AT25" s="283">
        <v>2E-3</v>
      </c>
      <c r="AU25" s="283">
        <v>-8888</v>
      </c>
      <c r="AV25" s="283">
        <v>0.47499999999999998</v>
      </c>
      <c r="AW25" s="283">
        <v>0.1</v>
      </c>
      <c r="AX25" s="283">
        <v>0.21</v>
      </c>
      <c r="AY25" s="283">
        <v>0.68500000000000005</v>
      </c>
      <c r="AZ25" s="283">
        <v>0.31</v>
      </c>
      <c r="BA25" s="283">
        <v>0.45700000000000002</v>
      </c>
      <c r="BB25" s="283">
        <v>0.78500000000000003</v>
      </c>
      <c r="BC25" s="283">
        <v>0.311</v>
      </c>
      <c r="BD25" s="283">
        <v>1.39</v>
      </c>
      <c r="BE25" s="283">
        <v>0.68</v>
      </c>
      <c r="BF25" s="283">
        <v>0.32</v>
      </c>
      <c r="BG25" s="283">
        <v>1.53</v>
      </c>
      <c r="BH25" s="283">
        <v>0.13</v>
      </c>
      <c r="BI25" s="283">
        <v>0.87</v>
      </c>
      <c r="BJ25" s="283">
        <v>0.42</v>
      </c>
      <c r="BK25" s="285"/>
      <c r="BL25" s="285"/>
    </row>
    <row r="26" spans="1:64">
      <c r="A26" s="248"/>
      <c r="B26" s="286"/>
      <c r="C26" s="286"/>
      <c r="D26" s="286"/>
      <c r="E26" s="286"/>
      <c r="F26" s="286"/>
      <c r="G26" s="286"/>
      <c r="H26" s="286"/>
      <c r="I26" s="286"/>
      <c r="J26" s="286"/>
      <c r="K26" s="286"/>
      <c r="L26" s="286"/>
      <c r="M26" s="286"/>
      <c r="N26" s="286"/>
      <c r="O26" s="286"/>
      <c r="P26" s="287"/>
      <c r="Q26" s="286"/>
      <c r="R26" s="286"/>
      <c r="S26" s="286"/>
      <c r="T26" s="286"/>
      <c r="U26" s="248" t="s">
        <v>22</v>
      </c>
      <c r="V26" s="248">
        <f>ROUND(AVERAGE(V23:V25),3)</f>
        <v>0.32400000000000001</v>
      </c>
      <c r="W26" s="248">
        <f t="shared" ref="W26:BC26" si="15">ROUND(AVERAGE(W23:W25),3)</f>
        <v>4.8000000000000001E-2</v>
      </c>
      <c r="X26" s="248">
        <f t="shared" si="15"/>
        <v>9.9000000000000005E-2</v>
      </c>
      <c r="Y26" s="248">
        <f t="shared" si="15"/>
        <v>2.1999999999999999E-2</v>
      </c>
      <c r="Z26" s="248">
        <f t="shared" si="15"/>
        <v>5.5E-2</v>
      </c>
      <c r="AA26" s="248">
        <f t="shared" si="15"/>
        <v>0.11600000000000001</v>
      </c>
      <c r="AB26" s="248">
        <f t="shared" si="15"/>
        <v>2E-3</v>
      </c>
      <c r="AC26" s="248">
        <f t="shared" si="15"/>
        <v>1.9E-2</v>
      </c>
      <c r="AD26" s="248">
        <f t="shared" si="15"/>
        <v>2E-3</v>
      </c>
      <c r="AE26" s="248">
        <f t="shared" si="15"/>
        <v>3.1E-2</v>
      </c>
      <c r="AF26" s="248">
        <f t="shared" si="15"/>
        <v>5.0000000000000001E-3</v>
      </c>
      <c r="AG26" s="248">
        <f t="shared" si="15"/>
        <v>5.0999999999999997E-2</v>
      </c>
      <c r="AH26" s="248">
        <f t="shared" si="15"/>
        <v>0.23899999999999999</v>
      </c>
      <c r="AI26" s="248">
        <f t="shared" si="15"/>
        <v>7.6999999999999999E-2</v>
      </c>
      <c r="AJ26" s="248">
        <f t="shared" si="15"/>
        <v>8.9999999999999993E-3</v>
      </c>
      <c r="AK26" s="248">
        <f t="shared" si="15"/>
        <v>3.9E-2</v>
      </c>
      <c r="AL26" s="248">
        <f t="shared" si="15"/>
        <v>8.0000000000000002E-3</v>
      </c>
      <c r="AM26" s="248">
        <f t="shared" si="15"/>
        <v>4.5999999999999999E-2</v>
      </c>
      <c r="AN26" s="248">
        <f t="shared" si="15"/>
        <v>5.2999999999999999E-2</v>
      </c>
      <c r="AO26" s="248">
        <f t="shared" si="15"/>
        <v>1E-3</v>
      </c>
      <c r="AP26" s="248">
        <f t="shared" si="15"/>
        <v>3.0000000000000001E-3</v>
      </c>
      <c r="AQ26" s="248">
        <f t="shared" si="15"/>
        <v>2E-3</v>
      </c>
      <c r="AR26" s="248">
        <f t="shared" si="15"/>
        <v>3.0000000000000001E-3</v>
      </c>
      <c r="AS26" s="248">
        <f t="shared" si="15"/>
        <v>6.0000000000000001E-3</v>
      </c>
      <c r="AT26" s="248">
        <f t="shared" si="15"/>
        <v>2E-3</v>
      </c>
      <c r="AU26" s="248">
        <f t="shared" si="15"/>
        <v>-8888</v>
      </c>
      <c r="AV26" s="248">
        <f t="shared" si="15"/>
        <v>0.47099999999999997</v>
      </c>
      <c r="AW26" s="248">
        <f t="shared" si="15"/>
        <v>9.6000000000000002E-2</v>
      </c>
      <c r="AX26" s="248">
        <f t="shared" si="15"/>
        <v>0.20699999999999999</v>
      </c>
      <c r="AY26" s="248">
        <f t="shared" si="15"/>
        <v>0.67800000000000005</v>
      </c>
      <c r="AZ26" s="248">
        <f t="shared" si="15"/>
        <v>0.30299999999999999</v>
      </c>
      <c r="BA26" s="248">
        <f t="shared" si="15"/>
        <v>0.45</v>
      </c>
      <c r="BB26" s="248">
        <f t="shared" si="15"/>
        <v>0.77400000000000002</v>
      </c>
      <c r="BC26" s="248">
        <f t="shared" si="15"/>
        <v>0.308</v>
      </c>
      <c r="BD26" s="247">
        <f>ROUND(AVERAGE(BD23:BD25),2)</f>
        <v>1.38</v>
      </c>
      <c r="BE26" s="247">
        <f t="shared" ref="BE26:BJ26" si="16">ROUND(AVERAGE(BE23:BE25),2)</f>
        <v>0.68</v>
      </c>
      <c r="BF26" s="247">
        <f t="shared" si="16"/>
        <v>0.32</v>
      </c>
      <c r="BG26" s="247">
        <f t="shared" si="16"/>
        <v>1.55</v>
      </c>
      <c r="BH26" s="247">
        <f t="shared" si="16"/>
        <v>0.13</v>
      </c>
      <c r="BI26" s="247">
        <f t="shared" si="16"/>
        <v>0.87</v>
      </c>
      <c r="BJ26" s="247">
        <f t="shared" si="16"/>
        <v>0.42</v>
      </c>
      <c r="BK26" s="249"/>
      <c r="BL26" s="249"/>
    </row>
    <row r="27" spans="1:64">
      <c r="A27" s="252"/>
      <c r="B27" s="288"/>
      <c r="C27" s="288"/>
      <c r="D27" s="288"/>
      <c r="E27" s="288"/>
      <c r="F27" s="288"/>
      <c r="G27" s="288"/>
      <c r="H27" s="288"/>
      <c r="I27" s="288"/>
      <c r="J27" s="288"/>
      <c r="K27" s="288"/>
      <c r="L27" s="288"/>
      <c r="M27" s="288"/>
      <c r="N27" s="288"/>
      <c r="O27" s="288"/>
      <c r="P27" s="289"/>
      <c r="Q27" s="288"/>
      <c r="R27" s="288"/>
      <c r="S27" s="288"/>
      <c r="T27" s="288"/>
      <c r="U27" s="252" t="s">
        <v>414</v>
      </c>
      <c r="V27" s="252">
        <f>ROUND(STDEV(V23:V25),3)</f>
        <v>8.9999999999999993E-3</v>
      </c>
      <c r="W27" s="252">
        <f t="shared" ref="W27:BC27" si="17">ROUND(STDEV(W23:W25),3)</f>
        <v>1E-3</v>
      </c>
      <c r="X27" s="252">
        <f t="shared" si="17"/>
        <v>3.0000000000000001E-3</v>
      </c>
      <c r="Y27" s="252">
        <f t="shared" si="17"/>
        <v>1E-3</v>
      </c>
      <c r="Z27" s="252">
        <f t="shared" si="17"/>
        <v>2E-3</v>
      </c>
      <c r="AA27" s="252">
        <f t="shared" si="17"/>
        <v>4.0000000000000001E-3</v>
      </c>
      <c r="AB27" s="252">
        <f t="shared" si="17"/>
        <v>0</v>
      </c>
      <c r="AC27" s="252">
        <f t="shared" si="17"/>
        <v>4.0000000000000001E-3</v>
      </c>
      <c r="AD27" s="252">
        <f t="shared" si="17"/>
        <v>1E-3</v>
      </c>
      <c r="AE27" s="252">
        <f t="shared" si="17"/>
        <v>2E-3</v>
      </c>
      <c r="AF27" s="252">
        <f t="shared" si="17"/>
        <v>0</v>
      </c>
      <c r="AG27" s="252">
        <f t="shared" si="17"/>
        <v>1E-3</v>
      </c>
      <c r="AH27" s="252">
        <f t="shared" si="17"/>
        <v>5.0000000000000001E-3</v>
      </c>
      <c r="AI27" s="252">
        <f t="shared" si="17"/>
        <v>3.0000000000000001E-3</v>
      </c>
      <c r="AJ27" s="252">
        <f t="shared" si="17"/>
        <v>2E-3</v>
      </c>
      <c r="AK27" s="252">
        <f t="shared" si="17"/>
        <v>1E-3</v>
      </c>
      <c r="AL27" s="252">
        <f t="shared" si="17"/>
        <v>1E-3</v>
      </c>
      <c r="AM27" s="252">
        <f t="shared" si="17"/>
        <v>2E-3</v>
      </c>
      <c r="AN27" s="252">
        <f t="shared" si="17"/>
        <v>2E-3</v>
      </c>
      <c r="AO27" s="252">
        <f t="shared" si="17"/>
        <v>0</v>
      </c>
      <c r="AP27" s="252">
        <f t="shared" si="17"/>
        <v>1E-3</v>
      </c>
      <c r="AQ27" s="252">
        <f t="shared" si="17"/>
        <v>0</v>
      </c>
      <c r="AR27" s="252">
        <f t="shared" si="17"/>
        <v>0</v>
      </c>
      <c r="AS27" s="252">
        <f t="shared" si="17"/>
        <v>1E-3</v>
      </c>
      <c r="AT27" s="252">
        <f t="shared" si="17"/>
        <v>1E-3</v>
      </c>
      <c r="AU27" s="252">
        <f t="shared" si="17"/>
        <v>0</v>
      </c>
      <c r="AV27" s="252">
        <f t="shared" si="17"/>
        <v>1.2999999999999999E-2</v>
      </c>
      <c r="AW27" s="252">
        <f t="shared" si="17"/>
        <v>4.0000000000000001E-3</v>
      </c>
      <c r="AX27" s="252">
        <f t="shared" si="17"/>
        <v>7.0000000000000001E-3</v>
      </c>
      <c r="AY27" s="252">
        <f t="shared" si="17"/>
        <v>0.02</v>
      </c>
      <c r="AZ27" s="252">
        <f t="shared" si="17"/>
        <v>8.0000000000000002E-3</v>
      </c>
      <c r="BA27" s="252">
        <f t="shared" si="17"/>
        <v>1.0999999999999999E-2</v>
      </c>
      <c r="BB27" s="252">
        <f t="shared" si="17"/>
        <v>0.02</v>
      </c>
      <c r="BC27" s="252">
        <f t="shared" si="17"/>
        <v>8.9999999999999993E-3</v>
      </c>
      <c r="BD27" s="251">
        <f>ROUND(STDEV(BD23:BD25),2)</f>
        <v>0.01</v>
      </c>
      <c r="BE27" s="251">
        <f t="shared" ref="BE27:BJ27" si="18">ROUND(STDEV(BE23:BE25),2)</f>
        <v>0.02</v>
      </c>
      <c r="BF27" s="251">
        <f t="shared" si="18"/>
        <v>0.02</v>
      </c>
      <c r="BG27" s="251">
        <f t="shared" si="18"/>
        <v>0.03</v>
      </c>
      <c r="BH27" s="251">
        <f t="shared" si="18"/>
        <v>0.01</v>
      </c>
      <c r="BI27" s="251">
        <f t="shared" si="18"/>
        <v>0.01</v>
      </c>
      <c r="BJ27" s="251">
        <f t="shared" si="18"/>
        <v>0</v>
      </c>
      <c r="BK27" s="253"/>
      <c r="BL27" s="253"/>
    </row>
    <row r="28" spans="1:64">
      <c r="A28" s="254"/>
      <c r="B28" s="290"/>
      <c r="C28" s="290"/>
      <c r="D28" s="290"/>
      <c r="E28" s="290"/>
      <c r="F28" s="290"/>
      <c r="G28" s="290"/>
      <c r="H28" s="290"/>
      <c r="I28" s="290"/>
      <c r="J28" s="290"/>
      <c r="K28" s="290"/>
      <c r="L28" s="290"/>
      <c r="M28" s="290"/>
      <c r="N28" s="290"/>
      <c r="O28" s="290"/>
      <c r="P28" s="291"/>
      <c r="Q28" s="290"/>
      <c r="R28" s="290"/>
      <c r="S28" s="290"/>
      <c r="T28" s="290"/>
      <c r="U28" s="255" t="s">
        <v>212</v>
      </c>
      <c r="V28" s="256">
        <f t="shared" ref="V28:BJ28" si="19">ROUND((V27/V26),4)</f>
        <v>2.7799999999999998E-2</v>
      </c>
      <c r="W28" s="256">
        <f t="shared" si="19"/>
        <v>2.0799999999999999E-2</v>
      </c>
      <c r="X28" s="256">
        <f t="shared" si="19"/>
        <v>3.0300000000000001E-2</v>
      </c>
      <c r="Y28" s="256">
        <f t="shared" si="19"/>
        <v>4.5499999999999999E-2</v>
      </c>
      <c r="Z28" s="256">
        <f t="shared" si="19"/>
        <v>3.6400000000000002E-2</v>
      </c>
      <c r="AA28" s="256">
        <f t="shared" si="19"/>
        <v>3.4500000000000003E-2</v>
      </c>
      <c r="AB28" s="256">
        <f t="shared" si="19"/>
        <v>0</v>
      </c>
      <c r="AC28" s="256">
        <f t="shared" si="19"/>
        <v>0.21049999999999999</v>
      </c>
      <c r="AD28" s="256">
        <f t="shared" si="19"/>
        <v>0.5</v>
      </c>
      <c r="AE28" s="256">
        <f t="shared" si="19"/>
        <v>6.4500000000000002E-2</v>
      </c>
      <c r="AF28" s="256">
        <f t="shared" si="19"/>
        <v>0</v>
      </c>
      <c r="AG28" s="256">
        <f t="shared" si="19"/>
        <v>1.9599999999999999E-2</v>
      </c>
      <c r="AH28" s="256">
        <f t="shared" si="19"/>
        <v>2.0899999999999998E-2</v>
      </c>
      <c r="AI28" s="256">
        <f t="shared" si="19"/>
        <v>3.9E-2</v>
      </c>
      <c r="AJ28" s="256">
        <f t="shared" si="19"/>
        <v>0.22220000000000001</v>
      </c>
      <c r="AK28" s="256">
        <f t="shared" si="19"/>
        <v>2.5600000000000001E-2</v>
      </c>
      <c r="AL28" s="256">
        <f t="shared" si="19"/>
        <v>0.125</v>
      </c>
      <c r="AM28" s="256">
        <f t="shared" si="19"/>
        <v>4.3499999999999997E-2</v>
      </c>
      <c r="AN28" s="256">
        <f t="shared" si="19"/>
        <v>3.7699999999999997E-2</v>
      </c>
      <c r="AO28" s="256">
        <f t="shared" si="19"/>
        <v>0</v>
      </c>
      <c r="AP28" s="256">
        <f t="shared" si="19"/>
        <v>0.33329999999999999</v>
      </c>
      <c r="AQ28" s="256">
        <f t="shared" si="19"/>
        <v>0</v>
      </c>
      <c r="AR28" s="256">
        <f t="shared" si="19"/>
        <v>0</v>
      </c>
      <c r="AS28" s="256">
        <f t="shared" si="19"/>
        <v>0.16669999999999999</v>
      </c>
      <c r="AT28" s="256">
        <f t="shared" si="19"/>
        <v>0.5</v>
      </c>
      <c r="AU28" s="256">
        <f t="shared" si="19"/>
        <v>0</v>
      </c>
      <c r="AV28" s="256">
        <f t="shared" si="19"/>
        <v>2.76E-2</v>
      </c>
      <c r="AW28" s="256">
        <f t="shared" si="19"/>
        <v>4.1700000000000001E-2</v>
      </c>
      <c r="AX28" s="256">
        <f t="shared" si="19"/>
        <v>3.3799999999999997E-2</v>
      </c>
      <c r="AY28" s="256">
        <f t="shared" si="19"/>
        <v>2.9499999999999998E-2</v>
      </c>
      <c r="AZ28" s="256">
        <f t="shared" si="19"/>
        <v>2.64E-2</v>
      </c>
      <c r="BA28" s="256">
        <f t="shared" si="19"/>
        <v>2.4400000000000002E-2</v>
      </c>
      <c r="BB28" s="256">
        <f t="shared" si="19"/>
        <v>2.58E-2</v>
      </c>
      <c r="BC28" s="256">
        <f t="shared" si="19"/>
        <v>2.92E-2</v>
      </c>
      <c r="BD28" s="256">
        <f t="shared" si="19"/>
        <v>7.1999999999999998E-3</v>
      </c>
      <c r="BE28" s="256">
        <f t="shared" si="19"/>
        <v>2.9399999999999999E-2</v>
      </c>
      <c r="BF28" s="256">
        <f t="shared" si="19"/>
        <v>6.25E-2</v>
      </c>
      <c r="BG28" s="256">
        <f t="shared" si="19"/>
        <v>1.9400000000000001E-2</v>
      </c>
      <c r="BH28" s="256">
        <f t="shared" si="19"/>
        <v>7.6899999999999996E-2</v>
      </c>
      <c r="BI28" s="256">
        <f t="shared" si="19"/>
        <v>1.15E-2</v>
      </c>
      <c r="BJ28" s="256">
        <f t="shared" si="19"/>
        <v>0</v>
      </c>
      <c r="BK28" s="257">
        <f>V28</f>
        <v>2.7799999999999998E-2</v>
      </c>
      <c r="BL28" s="257">
        <f t="array" ref="BL28">AVERAGE(IF(V28:AG28&gt;-0.001,V28:AG28,""))</f>
        <v>8.2491666666666658E-2</v>
      </c>
    </row>
    <row r="29" spans="1:64">
      <c r="A29" s="283" t="s">
        <v>304</v>
      </c>
      <c r="B29" s="283" t="s">
        <v>349</v>
      </c>
      <c r="C29" s="283">
        <v>-9999</v>
      </c>
      <c r="D29" s="283" t="s">
        <v>350</v>
      </c>
      <c r="E29" s="283">
        <v>13</v>
      </c>
      <c r="F29" s="283">
        <v>2116</v>
      </c>
      <c r="G29" s="283">
        <v>113</v>
      </c>
      <c r="H29" s="283">
        <v>0</v>
      </c>
      <c r="I29" s="283">
        <v>0</v>
      </c>
      <c r="J29" s="283">
        <v>-9999</v>
      </c>
      <c r="K29" s="283" t="s">
        <v>351</v>
      </c>
      <c r="L29" s="283">
        <v>2017</v>
      </c>
      <c r="M29" s="283">
        <v>8</v>
      </c>
      <c r="N29" s="283">
        <v>1</v>
      </c>
      <c r="O29" s="283">
        <v>213</v>
      </c>
      <c r="P29" s="284">
        <v>0.91111111111111109</v>
      </c>
      <c r="Q29" s="283">
        <v>-32.5</v>
      </c>
      <c r="R29" s="283">
        <v>-169.1</v>
      </c>
      <c r="S29" s="283" t="s">
        <v>352</v>
      </c>
      <c r="T29" s="283" t="s">
        <v>265</v>
      </c>
      <c r="U29" s="283" t="s">
        <v>353</v>
      </c>
      <c r="V29" s="283">
        <v>0.155</v>
      </c>
      <c r="W29" s="283">
        <v>3.1E-2</v>
      </c>
      <c r="X29" s="283">
        <v>4.1000000000000002E-2</v>
      </c>
      <c r="Y29" s="283">
        <v>1.4E-2</v>
      </c>
      <c r="Z29" s="283">
        <v>2.7E-2</v>
      </c>
      <c r="AA29" s="283">
        <v>4.9000000000000002E-2</v>
      </c>
      <c r="AB29" s="283">
        <v>-8888</v>
      </c>
      <c r="AC29" s="283">
        <v>1.2E-2</v>
      </c>
      <c r="AD29" s="283">
        <v>2E-3</v>
      </c>
      <c r="AE29" s="283">
        <v>5.0000000000000001E-3</v>
      </c>
      <c r="AF29" s="283">
        <v>2E-3</v>
      </c>
      <c r="AG29" s="283">
        <v>4.8000000000000001E-2</v>
      </c>
      <c r="AH29" s="283">
        <v>0.09</v>
      </c>
      <c r="AI29" s="283">
        <v>6.3E-2</v>
      </c>
      <c r="AJ29" s="283">
        <v>2E-3</v>
      </c>
      <c r="AK29" s="283">
        <v>2.5000000000000001E-2</v>
      </c>
      <c r="AL29" s="283">
        <v>6.0000000000000001E-3</v>
      </c>
      <c r="AM29" s="283">
        <v>2.1000000000000001E-2</v>
      </c>
      <c r="AN29" s="283">
        <v>0.02</v>
      </c>
      <c r="AO29" s="283">
        <v>1E-3</v>
      </c>
      <c r="AP29" s="283">
        <v>1E-3</v>
      </c>
      <c r="AQ29" s="283">
        <v>1E-3</v>
      </c>
      <c r="AR29" s="283">
        <v>1E-3</v>
      </c>
      <c r="AS29" s="283">
        <v>2E-3</v>
      </c>
      <c r="AT29" s="283">
        <v>-8888</v>
      </c>
      <c r="AU29" s="283">
        <v>-8888</v>
      </c>
      <c r="AV29" s="283">
        <v>0.22700000000000001</v>
      </c>
      <c r="AW29" s="283">
        <v>7.5999999999999998E-2</v>
      </c>
      <c r="AX29" s="283">
        <v>8.3000000000000004E-2</v>
      </c>
      <c r="AY29" s="283">
        <v>0.31</v>
      </c>
      <c r="AZ29" s="283">
        <v>0.159</v>
      </c>
      <c r="BA29" s="283">
        <v>0.23100000000000001</v>
      </c>
      <c r="BB29" s="283">
        <v>0.38600000000000001</v>
      </c>
      <c r="BC29" s="283">
        <v>0.16200000000000001</v>
      </c>
      <c r="BD29" s="283">
        <v>1.49</v>
      </c>
      <c r="BE29" s="283">
        <v>0.52</v>
      </c>
      <c r="BF29" s="283">
        <v>0.48</v>
      </c>
      <c r="BG29" s="283">
        <v>1.43</v>
      </c>
      <c r="BH29" s="283">
        <v>0.2</v>
      </c>
      <c r="BI29" s="283">
        <v>0.8</v>
      </c>
      <c r="BJ29" s="283">
        <v>0.4</v>
      </c>
      <c r="BK29" s="285"/>
      <c r="BL29" s="285"/>
    </row>
    <row r="30" spans="1:64">
      <c r="A30" s="283" t="s">
        <v>305</v>
      </c>
      <c r="B30" s="283" t="s">
        <v>349</v>
      </c>
      <c r="C30" s="283">
        <v>-9999</v>
      </c>
      <c r="D30" s="283" t="s">
        <v>350</v>
      </c>
      <c r="E30" s="283">
        <v>13</v>
      </c>
      <c r="F30" s="283">
        <v>2118</v>
      </c>
      <c r="G30" s="283">
        <v>113</v>
      </c>
      <c r="H30" s="283">
        <v>0</v>
      </c>
      <c r="I30" s="283">
        <v>0</v>
      </c>
      <c r="J30" s="283">
        <v>-9999</v>
      </c>
      <c r="K30" s="283" t="s">
        <v>351</v>
      </c>
      <c r="L30" s="283">
        <v>2017</v>
      </c>
      <c r="M30" s="283">
        <v>8</v>
      </c>
      <c r="N30" s="283">
        <v>1</v>
      </c>
      <c r="O30" s="283">
        <v>213</v>
      </c>
      <c r="P30" s="284">
        <v>0.91111111111111109</v>
      </c>
      <c r="Q30" s="283">
        <v>-32.5</v>
      </c>
      <c r="R30" s="283">
        <v>-169.1</v>
      </c>
      <c r="S30" s="283" t="s">
        <v>352</v>
      </c>
      <c r="T30" s="283" t="s">
        <v>265</v>
      </c>
      <c r="U30" s="283" t="s">
        <v>353</v>
      </c>
      <c r="V30" s="283">
        <v>0.156</v>
      </c>
      <c r="W30" s="283">
        <v>0.03</v>
      </c>
      <c r="X30" s="283">
        <v>0.04</v>
      </c>
      <c r="Y30" s="283">
        <v>1.4E-2</v>
      </c>
      <c r="Z30" s="283">
        <v>2.5999999999999999E-2</v>
      </c>
      <c r="AA30" s="283">
        <v>4.8000000000000001E-2</v>
      </c>
      <c r="AB30" s="283">
        <v>-8888</v>
      </c>
      <c r="AC30" s="283">
        <v>1.2999999999999999E-2</v>
      </c>
      <c r="AD30" s="283">
        <v>2E-3</v>
      </c>
      <c r="AE30" s="283">
        <v>5.0000000000000001E-3</v>
      </c>
      <c r="AF30" s="283">
        <v>2E-3</v>
      </c>
      <c r="AG30" s="283">
        <v>4.9000000000000002E-2</v>
      </c>
      <c r="AH30" s="283">
        <v>0.09</v>
      </c>
      <c r="AI30" s="283">
        <v>6.5000000000000002E-2</v>
      </c>
      <c r="AJ30" s="283">
        <v>1E-3</v>
      </c>
      <c r="AK30" s="283">
        <v>2.5000000000000001E-2</v>
      </c>
      <c r="AL30" s="283">
        <v>5.0000000000000001E-3</v>
      </c>
      <c r="AM30" s="283">
        <v>0.02</v>
      </c>
      <c r="AN30" s="283">
        <v>0.02</v>
      </c>
      <c r="AO30" s="283">
        <v>1E-3</v>
      </c>
      <c r="AP30" s="283">
        <v>1E-3</v>
      </c>
      <c r="AQ30" s="283">
        <v>1E-3</v>
      </c>
      <c r="AR30" s="283">
        <v>1E-3</v>
      </c>
      <c r="AS30" s="283">
        <v>2E-3</v>
      </c>
      <c r="AT30" s="283">
        <v>-8888</v>
      </c>
      <c r="AU30" s="283">
        <v>-8888</v>
      </c>
      <c r="AV30" s="283">
        <v>0.22600000000000001</v>
      </c>
      <c r="AW30" s="283">
        <v>7.8E-2</v>
      </c>
      <c r="AX30" s="283">
        <v>8.1000000000000003E-2</v>
      </c>
      <c r="AY30" s="283">
        <v>0.307</v>
      </c>
      <c r="AZ30" s="283">
        <v>0.159</v>
      </c>
      <c r="BA30" s="283">
        <v>0.22900000000000001</v>
      </c>
      <c r="BB30" s="283">
        <v>0.38500000000000001</v>
      </c>
      <c r="BC30" s="283">
        <v>0.16</v>
      </c>
      <c r="BD30" s="283">
        <v>1.47</v>
      </c>
      <c r="BE30" s="283">
        <v>0.51</v>
      </c>
      <c r="BF30" s="283">
        <v>0.49</v>
      </c>
      <c r="BG30" s="283">
        <v>1.42</v>
      </c>
      <c r="BH30" s="283">
        <v>0.2</v>
      </c>
      <c r="BI30" s="283">
        <v>0.8</v>
      </c>
      <c r="BJ30" s="283">
        <v>0.41</v>
      </c>
      <c r="BK30" s="285"/>
      <c r="BL30" s="285"/>
    </row>
    <row r="31" spans="1:64">
      <c r="A31" s="248"/>
      <c r="B31" s="286"/>
      <c r="C31" s="286"/>
      <c r="D31" s="286"/>
      <c r="E31" s="286"/>
      <c r="F31" s="286"/>
      <c r="G31" s="286"/>
      <c r="H31" s="286"/>
      <c r="I31" s="286"/>
      <c r="J31" s="286"/>
      <c r="K31" s="286"/>
      <c r="L31" s="286"/>
      <c r="M31" s="286"/>
      <c r="N31" s="286"/>
      <c r="O31" s="286"/>
      <c r="P31" s="287"/>
      <c r="Q31" s="286"/>
      <c r="R31" s="286"/>
      <c r="S31" s="286"/>
      <c r="T31" s="286"/>
      <c r="U31" s="248" t="s">
        <v>22</v>
      </c>
      <c r="V31" s="248">
        <f>ROUND(AVERAGE(V29:V30),3)</f>
        <v>0.156</v>
      </c>
      <c r="W31" s="248">
        <f t="shared" ref="W31:BC31" si="20">ROUND(AVERAGE(W29:W30),3)</f>
        <v>3.1E-2</v>
      </c>
      <c r="X31" s="248">
        <f t="shared" si="20"/>
        <v>4.1000000000000002E-2</v>
      </c>
      <c r="Y31" s="248">
        <f t="shared" si="20"/>
        <v>1.4E-2</v>
      </c>
      <c r="Z31" s="248">
        <f t="shared" si="20"/>
        <v>2.7E-2</v>
      </c>
      <c r="AA31" s="248">
        <f t="shared" si="20"/>
        <v>4.9000000000000002E-2</v>
      </c>
      <c r="AB31" s="248">
        <f t="shared" si="20"/>
        <v>-8888</v>
      </c>
      <c r="AC31" s="248">
        <f t="shared" si="20"/>
        <v>1.2999999999999999E-2</v>
      </c>
      <c r="AD31" s="248">
        <f t="shared" si="20"/>
        <v>2E-3</v>
      </c>
      <c r="AE31" s="248">
        <f t="shared" si="20"/>
        <v>5.0000000000000001E-3</v>
      </c>
      <c r="AF31" s="248">
        <f t="shared" si="20"/>
        <v>2E-3</v>
      </c>
      <c r="AG31" s="248">
        <f t="shared" si="20"/>
        <v>4.9000000000000002E-2</v>
      </c>
      <c r="AH31" s="248">
        <f t="shared" si="20"/>
        <v>0.09</v>
      </c>
      <c r="AI31" s="248">
        <f t="shared" si="20"/>
        <v>6.4000000000000001E-2</v>
      </c>
      <c r="AJ31" s="248">
        <f t="shared" si="20"/>
        <v>2E-3</v>
      </c>
      <c r="AK31" s="248">
        <f t="shared" si="20"/>
        <v>2.5000000000000001E-2</v>
      </c>
      <c r="AL31" s="248">
        <f t="shared" si="20"/>
        <v>6.0000000000000001E-3</v>
      </c>
      <c r="AM31" s="248">
        <f t="shared" si="20"/>
        <v>2.1000000000000001E-2</v>
      </c>
      <c r="AN31" s="248">
        <f t="shared" si="20"/>
        <v>0.02</v>
      </c>
      <c r="AO31" s="248">
        <f t="shared" si="20"/>
        <v>1E-3</v>
      </c>
      <c r="AP31" s="248">
        <f t="shared" si="20"/>
        <v>1E-3</v>
      </c>
      <c r="AQ31" s="248">
        <f t="shared" si="20"/>
        <v>1E-3</v>
      </c>
      <c r="AR31" s="248">
        <f t="shared" si="20"/>
        <v>1E-3</v>
      </c>
      <c r="AS31" s="248">
        <f t="shared" si="20"/>
        <v>2E-3</v>
      </c>
      <c r="AT31" s="248">
        <f t="shared" si="20"/>
        <v>-8888</v>
      </c>
      <c r="AU31" s="248">
        <f t="shared" si="20"/>
        <v>-8888</v>
      </c>
      <c r="AV31" s="248">
        <f t="shared" si="20"/>
        <v>0.22700000000000001</v>
      </c>
      <c r="AW31" s="248">
        <f t="shared" si="20"/>
        <v>7.6999999999999999E-2</v>
      </c>
      <c r="AX31" s="248">
        <f t="shared" si="20"/>
        <v>8.2000000000000003E-2</v>
      </c>
      <c r="AY31" s="248">
        <f t="shared" si="20"/>
        <v>0.309</v>
      </c>
      <c r="AZ31" s="248">
        <f t="shared" si="20"/>
        <v>0.159</v>
      </c>
      <c r="BA31" s="248">
        <f t="shared" si="20"/>
        <v>0.23</v>
      </c>
      <c r="BB31" s="248">
        <f t="shared" si="20"/>
        <v>0.38600000000000001</v>
      </c>
      <c r="BC31" s="248">
        <f t="shared" si="20"/>
        <v>0.161</v>
      </c>
      <c r="BD31" s="247">
        <f>ROUND(AVERAGE(BD29:BD30),2)</f>
        <v>1.48</v>
      </c>
      <c r="BE31" s="247">
        <f t="shared" ref="BE31:BJ31" si="21">ROUND(AVERAGE(BE29:BE30),2)</f>
        <v>0.52</v>
      </c>
      <c r="BF31" s="247">
        <f t="shared" si="21"/>
        <v>0.49</v>
      </c>
      <c r="BG31" s="247">
        <f t="shared" si="21"/>
        <v>1.43</v>
      </c>
      <c r="BH31" s="247">
        <f t="shared" si="21"/>
        <v>0.2</v>
      </c>
      <c r="BI31" s="247">
        <f t="shared" si="21"/>
        <v>0.8</v>
      </c>
      <c r="BJ31" s="247">
        <f t="shared" si="21"/>
        <v>0.41</v>
      </c>
      <c r="BK31" s="249"/>
      <c r="BL31" s="249"/>
    </row>
    <row r="32" spans="1:64">
      <c r="A32" s="252"/>
      <c r="B32" s="288"/>
      <c r="C32" s="288"/>
      <c r="D32" s="288"/>
      <c r="E32" s="288"/>
      <c r="F32" s="288"/>
      <c r="G32" s="288"/>
      <c r="H32" s="288"/>
      <c r="I32" s="288"/>
      <c r="J32" s="288"/>
      <c r="K32" s="288"/>
      <c r="L32" s="288"/>
      <c r="M32" s="288"/>
      <c r="N32" s="288"/>
      <c r="O32" s="288"/>
      <c r="P32" s="289"/>
      <c r="Q32" s="288"/>
      <c r="R32" s="288"/>
      <c r="S32" s="288"/>
      <c r="T32" s="288"/>
      <c r="U32" s="252" t="s">
        <v>414</v>
      </c>
      <c r="V32" s="252">
        <f>ROUND(STDEV(V29:V30),3)</f>
        <v>1E-3</v>
      </c>
      <c r="W32" s="252">
        <f t="shared" ref="W32:BC32" si="22">ROUND(STDEV(W29:W30),3)</f>
        <v>1E-3</v>
      </c>
      <c r="X32" s="252">
        <f t="shared" si="22"/>
        <v>1E-3</v>
      </c>
      <c r="Y32" s="252">
        <f t="shared" si="22"/>
        <v>0</v>
      </c>
      <c r="Z32" s="252">
        <f t="shared" si="22"/>
        <v>1E-3</v>
      </c>
      <c r="AA32" s="252">
        <f t="shared" si="22"/>
        <v>1E-3</v>
      </c>
      <c r="AB32" s="252">
        <f t="shared" si="22"/>
        <v>0</v>
      </c>
      <c r="AC32" s="252">
        <f t="shared" si="22"/>
        <v>1E-3</v>
      </c>
      <c r="AD32" s="252">
        <f t="shared" si="22"/>
        <v>0</v>
      </c>
      <c r="AE32" s="252">
        <f t="shared" si="22"/>
        <v>0</v>
      </c>
      <c r="AF32" s="252">
        <f t="shared" si="22"/>
        <v>0</v>
      </c>
      <c r="AG32" s="252">
        <f t="shared" si="22"/>
        <v>1E-3</v>
      </c>
      <c r="AH32" s="252">
        <f t="shared" si="22"/>
        <v>0</v>
      </c>
      <c r="AI32" s="252">
        <f t="shared" si="22"/>
        <v>1E-3</v>
      </c>
      <c r="AJ32" s="252">
        <f t="shared" si="22"/>
        <v>1E-3</v>
      </c>
      <c r="AK32" s="252">
        <f t="shared" si="22"/>
        <v>0</v>
      </c>
      <c r="AL32" s="252">
        <f t="shared" si="22"/>
        <v>1E-3</v>
      </c>
      <c r="AM32" s="252">
        <f t="shared" si="22"/>
        <v>1E-3</v>
      </c>
      <c r="AN32" s="252">
        <f t="shared" si="22"/>
        <v>0</v>
      </c>
      <c r="AO32" s="252">
        <f t="shared" si="22"/>
        <v>0</v>
      </c>
      <c r="AP32" s="252">
        <f t="shared" si="22"/>
        <v>0</v>
      </c>
      <c r="AQ32" s="252">
        <f t="shared" si="22"/>
        <v>0</v>
      </c>
      <c r="AR32" s="252">
        <f t="shared" si="22"/>
        <v>0</v>
      </c>
      <c r="AS32" s="252">
        <f t="shared" si="22"/>
        <v>0</v>
      </c>
      <c r="AT32" s="252">
        <f t="shared" si="22"/>
        <v>0</v>
      </c>
      <c r="AU32" s="252">
        <f t="shared" si="22"/>
        <v>0</v>
      </c>
      <c r="AV32" s="252">
        <f t="shared" si="22"/>
        <v>1E-3</v>
      </c>
      <c r="AW32" s="252">
        <f t="shared" si="22"/>
        <v>1E-3</v>
      </c>
      <c r="AX32" s="252">
        <f t="shared" si="22"/>
        <v>1E-3</v>
      </c>
      <c r="AY32" s="252">
        <f t="shared" si="22"/>
        <v>2E-3</v>
      </c>
      <c r="AZ32" s="252">
        <f t="shared" si="22"/>
        <v>0</v>
      </c>
      <c r="BA32" s="252">
        <f t="shared" si="22"/>
        <v>1E-3</v>
      </c>
      <c r="BB32" s="252">
        <f t="shared" si="22"/>
        <v>1E-3</v>
      </c>
      <c r="BC32" s="252">
        <f t="shared" si="22"/>
        <v>1E-3</v>
      </c>
      <c r="BD32" s="251">
        <f>ROUND(STDEV(BD29:BD30),2)</f>
        <v>0.01</v>
      </c>
      <c r="BE32" s="251">
        <f t="shared" ref="BE32:BJ32" si="23">ROUND(STDEV(BE29:BE30),2)</f>
        <v>0.01</v>
      </c>
      <c r="BF32" s="251">
        <f t="shared" si="23"/>
        <v>0.01</v>
      </c>
      <c r="BG32" s="251">
        <f t="shared" si="23"/>
        <v>0.01</v>
      </c>
      <c r="BH32" s="251">
        <f t="shared" si="23"/>
        <v>0</v>
      </c>
      <c r="BI32" s="251">
        <f t="shared" si="23"/>
        <v>0</v>
      </c>
      <c r="BJ32" s="251">
        <f t="shared" si="23"/>
        <v>0.01</v>
      </c>
      <c r="BK32" s="253"/>
      <c r="BL32" s="253"/>
    </row>
    <row r="33" spans="1:64">
      <c r="A33" s="254"/>
      <c r="B33" s="290"/>
      <c r="C33" s="290"/>
      <c r="D33" s="290"/>
      <c r="E33" s="290"/>
      <c r="F33" s="290"/>
      <c r="G33" s="290"/>
      <c r="H33" s="290"/>
      <c r="I33" s="290"/>
      <c r="J33" s="290"/>
      <c r="K33" s="290"/>
      <c r="L33" s="290"/>
      <c r="M33" s="290"/>
      <c r="N33" s="290"/>
      <c r="O33" s="290"/>
      <c r="P33" s="291"/>
      <c r="Q33" s="290"/>
      <c r="R33" s="290"/>
      <c r="S33" s="290"/>
      <c r="T33" s="290"/>
      <c r="U33" s="255" t="s">
        <v>212</v>
      </c>
      <c r="V33" s="256">
        <f t="shared" ref="V33:BJ33" si="24">ROUND((V32/V31),4)</f>
        <v>6.4000000000000003E-3</v>
      </c>
      <c r="W33" s="256">
        <f t="shared" si="24"/>
        <v>3.2300000000000002E-2</v>
      </c>
      <c r="X33" s="256">
        <f t="shared" si="24"/>
        <v>2.4400000000000002E-2</v>
      </c>
      <c r="Y33" s="256">
        <f t="shared" si="24"/>
        <v>0</v>
      </c>
      <c r="Z33" s="256">
        <f t="shared" si="24"/>
        <v>3.6999999999999998E-2</v>
      </c>
      <c r="AA33" s="256">
        <f t="shared" si="24"/>
        <v>2.0400000000000001E-2</v>
      </c>
      <c r="AB33" s="256">
        <f t="shared" si="24"/>
        <v>0</v>
      </c>
      <c r="AC33" s="256">
        <f t="shared" si="24"/>
        <v>7.6899999999999996E-2</v>
      </c>
      <c r="AD33" s="256">
        <f t="shared" si="24"/>
        <v>0</v>
      </c>
      <c r="AE33" s="256">
        <f t="shared" si="24"/>
        <v>0</v>
      </c>
      <c r="AF33" s="256">
        <f t="shared" si="24"/>
        <v>0</v>
      </c>
      <c r="AG33" s="256">
        <f t="shared" si="24"/>
        <v>2.0400000000000001E-2</v>
      </c>
      <c r="AH33" s="256">
        <f t="shared" si="24"/>
        <v>0</v>
      </c>
      <c r="AI33" s="256">
        <f t="shared" si="24"/>
        <v>1.5599999999999999E-2</v>
      </c>
      <c r="AJ33" s="256">
        <f t="shared" si="24"/>
        <v>0.5</v>
      </c>
      <c r="AK33" s="256">
        <f t="shared" si="24"/>
        <v>0</v>
      </c>
      <c r="AL33" s="256">
        <f t="shared" si="24"/>
        <v>0.16669999999999999</v>
      </c>
      <c r="AM33" s="256">
        <f t="shared" si="24"/>
        <v>4.7600000000000003E-2</v>
      </c>
      <c r="AN33" s="256">
        <f t="shared" si="24"/>
        <v>0</v>
      </c>
      <c r="AO33" s="256">
        <f t="shared" si="24"/>
        <v>0</v>
      </c>
      <c r="AP33" s="256">
        <f t="shared" si="24"/>
        <v>0</v>
      </c>
      <c r="AQ33" s="256">
        <f t="shared" si="24"/>
        <v>0</v>
      </c>
      <c r="AR33" s="256">
        <f t="shared" si="24"/>
        <v>0</v>
      </c>
      <c r="AS33" s="256">
        <f t="shared" si="24"/>
        <v>0</v>
      </c>
      <c r="AT33" s="256">
        <f t="shared" si="24"/>
        <v>0</v>
      </c>
      <c r="AU33" s="256">
        <f t="shared" si="24"/>
        <v>0</v>
      </c>
      <c r="AV33" s="256">
        <f t="shared" si="24"/>
        <v>4.4000000000000003E-3</v>
      </c>
      <c r="AW33" s="256">
        <f t="shared" si="24"/>
        <v>1.2999999999999999E-2</v>
      </c>
      <c r="AX33" s="256">
        <f t="shared" si="24"/>
        <v>1.2200000000000001E-2</v>
      </c>
      <c r="AY33" s="256">
        <f t="shared" si="24"/>
        <v>6.4999999999999997E-3</v>
      </c>
      <c r="AZ33" s="256">
        <f t="shared" si="24"/>
        <v>0</v>
      </c>
      <c r="BA33" s="256">
        <f t="shared" si="24"/>
        <v>4.3E-3</v>
      </c>
      <c r="BB33" s="256">
        <f t="shared" si="24"/>
        <v>2.5999999999999999E-3</v>
      </c>
      <c r="BC33" s="256">
        <f t="shared" si="24"/>
        <v>6.1999999999999998E-3</v>
      </c>
      <c r="BD33" s="256">
        <f t="shared" si="24"/>
        <v>6.7999999999999996E-3</v>
      </c>
      <c r="BE33" s="256">
        <f t="shared" si="24"/>
        <v>1.9199999999999998E-2</v>
      </c>
      <c r="BF33" s="256">
        <f t="shared" si="24"/>
        <v>2.0400000000000001E-2</v>
      </c>
      <c r="BG33" s="256">
        <f t="shared" si="24"/>
        <v>7.0000000000000001E-3</v>
      </c>
      <c r="BH33" s="256">
        <f t="shared" si="24"/>
        <v>0</v>
      </c>
      <c r="BI33" s="256">
        <f t="shared" si="24"/>
        <v>0</v>
      </c>
      <c r="BJ33" s="256">
        <f t="shared" si="24"/>
        <v>2.4400000000000002E-2</v>
      </c>
      <c r="BK33" s="257">
        <f>V33</f>
        <v>6.4000000000000003E-3</v>
      </c>
      <c r="BL33" s="257">
        <f t="array" ref="BL33">AVERAGE(IF(V33:AG33&gt;-0.001,V33:AG33,""))</f>
        <v>1.8149999999999999E-2</v>
      </c>
    </row>
    <row r="34" spans="1:64">
      <c r="A34" s="283" t="s">
        <v>307</v>
      </c>
      <c r="B34" s="283" t="s">
        <v>349</v>
      </c>
      <c r="C34" s="283">
        <v>-9999</v>
      </c>
      <c r="D34" s="283" t="s">
        <v>350</v>
      </c>
      <c r="E34" s="283">
        <v>16</v>
      </c>
      <c r="F34" s="283">
        <v>2116</v>
      </c>
      <c r="G34" s="283">
        <v>120</v>
      </c>
      <c r="H34" s="283">
        <v>0</v>
      </c>
      <c r="I34" s="283">
        <v>0</v>
      </c>
      <c r="J34" s="283">
        <v>-9999</v>
      </c>
      <c r="K34" s="283" t="s">
        <v>351</v>
      </c>
      <c r="L34" s="283">
        <v>2017</v>
      </c>
      <c r="M34" s="283">
        <v>8</v>
      </c>
      <c r="N34" s="283">
        <v>4</v>
      </c>
      <c r="O34" s="283">
        <v>216</v>
      </c>
      <c r="P34" s="284">
        <v>0.1423611111111111</v>
      </c>
      <c r="Q34" s="283">
        <v>-32.5</v>
      </c>
      <c r="R34" s="283">
        <v>-164.48333333333332</v>
      </c>
      <c r="S34" s="283" t="s">
        <v>352</v>
      </c>
      <c r="T34" s="283" t="s">
        <v>265</v>
      </c>
      <c r="U34" s="283" t="s">
        <v>353</v>
      </c>
      <c r="V34" s="283">
        <v>0.20200000000000001</v>
      </c>
      <c r="W34" s="283">
        <v>3.4000000000000002E-2</v>
      </c>
      <c r="X34" s="283">
        <v>5.8000000000000003E-2</v>
      </c>
      <c r="Y34" s="283">
        <v>1.7999999999999999E-2</v>
      </c>
      <c r="Z34" s="283">
        <v>3.5999999999999997E-2</v>
      </c>
      <c r="AA34" s="283">
        <v>7.4999999999999997E-2</v>
      </c>
      <c r="AB34" s="283">
        <v>-8888</v>
      </c>
      <c r="AC34" s="283">
        <v>0.01</v>
      </c>
      <c r="AD34" s="283">
        <v>1E-3</v>
      </c>
      <c r="AE34" s="283">
        <v>8.0000000000000002E-3</v>
      </c>
      <c r="AF34" s="283">
        <v>3.0000000000000001E-3</v>
      </c>
      <c r="AG34" s="283">
        <v>6.4000000000000001E-2</v>
      </c>
      <c r="AH34" s="283">
        <v>0.125</v>
      </c>
      <c r="AI34" s="283">
        <v>7.4999999999999997E-2</v>
      </c>
      <c r="AJ34" s="283">
        <v>2E-3</v>
      </c>
      <c r="AK34" s="283">
        <v>2.9000000000000001E-2</v>
      </c>
      <c r="AL34" s="283">
        <v>5.0000000000000001E-3</v>
      </c>
      <c r="AM34" s="283">
        <v>3.1E-2</v>
      </c>
      <c r="AN34" s="283">
        <v>2.7E-2</v>
      </c>
      <c r="AO34" s="283">
        <v>1E-3</v>
      </c>
      <c r="AP34" s="283">
        <v>1E-3</v>
      </c>
      <c r="AQ34" s="283">
        <v>2E-3</v>
      </c>
      <c r="AR34" s="283">
        <v>3.0000000000000001E-3</v>
      </c>
      <c r="AS34" s="283">
        <v>2E-3</v>
      </c>
      <c r="AT34" s="283">
        <v>-8888</v>
      </c>
      <c r="AU34" s="283">
        <v>-8888</v>
      </c>
      <c r="AV34" s="283">
        <v>0.29399999999999998</v>
      </c>
      <c r="AW34" s="283">
        <v>9.2999999999999999E-2</v>
      </c>
      <c r="AX34" s="283">
        <v>0.122</v>
      </c>
      <c r="AY34" s="283">
        <v>0.41599999999999998</v>
      </c>
      <c r="AZ34" s="283">
        <v>0.215</v>
      </c>
      <c r="BA34" s="283">
        <v>0.307</v>
      </c>
      <c r="BB34" s="283">
        <v>0.50900000000000001</v>
      </c>
      <c r="BC34" s="283">
        <v>0.22</v>
      </c>
      <c r="BD34" s="283">
        <v>1.52</v>
      </c>
      <c r="BE34" s="283">
        <v>0.56999999999999995</v>
      </c>
      <c r="BF34" s="283">
        <v>0.43</v>
      </c>
      <c r="BG34" s="283">
        <v>1.37</v>
      </c>
      <c r="BH34" s="283">
        <v>0.18</v>
      </c>
      <c r="BI34" s="283">
        <v>0.82</v>
      </c>
      <c r="BJ34" s="283">
        <v>0.4</v>
      </c>
      <c r="BK34" s="285"/>
      <c r="BL34" s="285"/>
    </row>
    <row r="35" spans="1:64">
      <c r="A35" s="283" t="s">
        <v>308</v>
      </c>
      <c r="B35" s="283" t="s">
        <v>349</v>
      </c>
      <c r="C35" s="283">
        <v>-9999</v>
      </c>
      <c r="D35" s="283" t="s">
        <v>350</v>
      </c>
      <c r="E35" s="283">
        <v>16</v>
      </c>
      <c r="F35" s="283">
        <v>2118</v>
      </c>
      <c r="G35" s="283">
        <v>120</v>
      </c>
      <c r="H35" s="283">
        <v>0</v>
      </c>
      <c r="I35" s="283">
        <v>0</v>
      </c>
      <c r="J35" s="283">
        <v>-9999</v>
      </c>
      <c r="K35" s="283" t="s">
        <v>351</v>
      </c>
      <c r="L35" s="283">
        <v>2017</v>
      </c>
      <c r="M35" s="283">
        <v>8</v>
      </c>
      <c r="N35" s="283">
        <v>4</v>
      </c>
      <c r="O35" s="283">
        <v>216</v>
      </c>
      <c r="P35" s="284">
        <v>0.1423611111111111</v>
      </c>
      <c r="Q35" s="283">
        <v>-32.5</v>
      </c>
      <c r="R35" s="283">
        <v>-164.48333333333332</v>
      </c>
      <c r="S35" s="283" t="s">
        <v>352</v>
      </c>
      <c r="T35" s="283" t="s">
        <v>265</v>
      </c>
      <c r="U35" s="283" t="s">
        <v>353</v>
      </c>
      <c r="V35" s="283">
        <v>0.20100000000000001</v>
      </c>
      <c r="W35" s="283">
        <v>3.4000000000000002E-2</v>
      </c>
      <c r="X35" s="283">
        <v>5.8000000000000003E-2</v>
      </c>
      <c r="Y35" s="283">
        <v>1.7000000000000001E-2</v>
      </c>
      <c r="Z35" s="283">
        <v>3.5999999999999997E-2</v>
      </c>
      <c r="AA35" s="283">
        <v>7.4999999999999997E-2</v>
      </c>
      <c r="AB35" s="283">
        <v>-8888</v>
      </c>
      <c r="AC35" s="283">
        <v>0.01</v>
      </c>
      <c r="AD35" s="283">
        <v>1E-3</v>
      </c>
      <c r="AE35" s="283">
        <v>8.0000000000000002E-3</v>
      </c>
      <c r="AF35" s="283">
        <v>3.0000000000000001E-3</v>
      </c>
      <c r="AG35" s="283">
        <v>6.4000000000000001E-2</v>
      </c>
      <c r="AH35" s="283">
        <v>0.124</v>
      </c>
      <c r="AI35" s="283">
        <v>7.4999999999999997E-2</v>
      </c>
      <c r="AJ35" s="283">
        <v>2E-3</v>
      </c>
      <c r="AK35" s="283">
        <v>2.9000000000000001E-2</v>
      </c>
      <c r="AL35" s="283">
        <v>5.0000000000000001E-3</v>
      </c>
      <c r="AM35" s="283">
        <v>3.1E-2</v>
      </c>
      <c r="AN35" s="283">
        <v>2.7E-2</v>
      </c>
      <c r="AO35" s="283">
        <v>1E-3</v>
      </c>
      <c r="AP35" s="283">
        <v>1E-3</v>
      </c>
      <c r="AQ35" s="283">
        <v>2E-3</v>
      </c>
      <c r="AR35" s="283">
        <v>2E-3</v>
      </c>
      <c r="AS35" s="283">
        <v>3.0000000000000001E-3</v>
      </c>
      <c r="AT35" s="283">
        <v>-8888</v>
      </c>
      <c r="AU35" s="283">
        <v>-8888</v>
      </c>
      <c r="AV35" s="283">
        <v>0.29299999999999998</v>
      </c>
      <c r="AW35" s="283">
        <v>9.1999999999999998E-2</v>
      </c>
      <c r="AX35" s="283">
        <v>0.122</v>
      </c>
      <c r="AY35" s="283">
        <v>0.41499999999999998</v>
      </c>
      <c r="AZ35" s="283">
        <v>0.214</v>
      </c>
      <c r="BA35" s="283">
        <v>0.30599999999999999</v>
      </c>
      <c r="BB35" s="283">
        <v>0.50700000000000001</v>
      </c>
      <c r="BC35" s="283">
        <v>0.22</v>
      </c>
      <c r="BD35" s="283">
        <v>1.52</v>
      </c>
      <c r="BE35" s="283">
        <v>0.56999999999999995</v>
      </c>
      <c r="BF35" s="283">
        <v>0.43</v>
      </c>
      <c r="BG35" s="283">
        <v>1.37</v>
      </c>
      <c r="BH35" s="283">
        <v>0.18</v>
      </c>
      <c r="BI35" s="283">
        <v>0.82</v>
      </c>
      <c r="BJ35" s="283">
        <v>0.4</v>
      </c>
      <c r="BK35" s="285"/>
      <c r="BL35" s="285"/>
    </row>
    <row r="36" spans="1:64">
      <c r="A36" s="248"/>
      <c r="B36" s="286"/>
      <c r="C36" s="286"/>
      <c r="D36" s="286"/>
      <c r="E36" s="286"/>
      <c r="F36" s="286"/>
      <c r="G36" s="286"/>
      <c r="H36" s="286"/>
      <c r="I36" s="286"/>
      <c r="J36" s="286"/>
      <c r="K36" s="286"/>
      <c r="L36" s="286"/>
      <c r="M36" s="286"/>
      <c r="N36" s="286"/>
      <c r="O36" s="286"/>
      <c r="P36" s="287"/>
      <c r="Q36" s="286"/>
      <c r="R36" s="286"/>
      <c r="S36" s="286"/>
      <c r="T36" s="286"/>
      <c r="U36" s="248" t="s">
        <v>22</v>
      </c>
      <c r="V36" s="248">
        <f>ROUND(AVERAGE(V34:V35),3)</f>
        <v>0.20200000000000001</v>
      </c>
      <c r="W36" s="248">
        <f t="shared" ref="W36:BC36" si="25">ROUND(AVERAGE(W34:W35),3)</f>
        <v>3.4000000000000002E-2</v>
      </c>
      <c r="X36" s="248">
        <f t="shared" si="25"/>
        <v>5.8000000000000003E-2</v>
      </c>
      <c r="Y36" s="248">
        <f t="shared" si="25"/>
        <v>1.7999999999999999E-2</v>
      </c>
      <c r="Z36" s="248">
        <f t="shared" si="25"/>
        <v>3.5999999999999997E-2</v>
      </c>
      <c r="AA36" s="248">
        <f t="shared" si="25"/>
        <v>7.4999999999999997E-2</v>
      </c>
      <c r="AB36" s="248">
        <f t="shared" si="25"/>
        <v>-8888</v>
      </c>
      <c r="AC36" s="248">
        <f t="shared" si="25"/>
        <v>0.01</v>
      </c>
      <c r="AD36" s="248">
        <f t="shared" si="25"/>
        <v>1E-3</v>
      </c>
      <c r="AE36" s="248">
        <f t="shared" si="25"/>
        <v>8.0000000000000002E-3</v>
      </c>
      <c r="AF36" s="248">
        <f t="shared" si="25"/>
        <v>3.0000000000000001E-3</v>
      </c>
      <c r="AG36" s="248">
        <f t="shared" si="25"/>
        <v>6.4000000000000001E-2</v>
      </c>
      <c r="AH36" s="248">
        <f t="shared" si="25"/>
        <v>0.125</v>
      </c>
      <c r="AI36" s="248">
        <f t="shared" si="25"/>
        <v>7.4999999999999997E-2</v>
      </c>
      <c r="AJ36" s="248">
        <f t="shared" si="25"/>
        <v>2E-3</v>
      </c>
      <c r="AK36" s="248">
        <f t="shared" si="25"/>
        <v>2.9000000000000001E-2</v>
      </c>
      <c r="AL36" s="248">
        <f t="shared" si="25"/>
        <v>5.0000000000000001E-3</v>
      </c>
      <c r="AM36" s="248">
        <f t="shared" si="25"/>
        <v>3.1E-2</v>
      </c>
      <c r="AN36" s="248">
        <f t="shared" si="25"/>
        <v>2.7E-2</v>
      </c>
      <c r="AO36" s="248">
        <f t="shared" si="25"/>
        <v>1E-3</v>
      </c>
      <c r="AP36" s="248">
        <f t="shared" si="25"/>
        <v>1E-3</v>
      </c>
      <c r="AQ36" s="248">
        <f t="shared" si="25"/>
        <v>2E-3</v>
      </c>
      <c r="AR36" s="248">
        <f t="shared" si="25"/>
        <v>3.0000000000000001E-3</v>
      </c>
      <c r="AS36" s="248">
        <f t="shared" si="25"/>
        <v>3.0000000000000001E-3</v>
      </c>
      <c r="AT36" s="248">
        <f t="shared" si="25"/>
        <v>-8888</v>
      </c>
      <c r="AU36" s="248">
        <f t="shared" si="25"/>
        <v>-8888</v>
      </c>
      <c r="AV36" s="248">
        <f t="shared" si="25"/>
        <v>0.29399999999999998</v>
      </c>
      <c r="AW36" s="248">
        <f t="shared" si="25"/>
        <v>9.2999999999999999E-2</v>
      </c>
      <c r="AX36" s="248">
        <f t="shared" si="25"/>
        <v>0.122</v>
      </c>
      <c r="AY36" s="248">
        <f t="shared" si="25"/>
        <v>0.41599999999999998</v>
      </c>
      <c r="AZ36" s="248">
        <f t="shared" si="25"/>
        <v>0.215</v>
      </c>
      <c r="BA36" s="248">
        <f t="shared" si="25"/>
        <v>0.307</v>
      </c>
      <c r="BB36" s="248">
        <f t="shared" si="25"/>
        <v>0.50800000000000001</v>
      </c>
      <c r="BC36" s="248">
        <f t="shared" si="25"/>
        <v>0.22</v>
      </c>
      <c r="BD36" s="247">
        <f>ROUND(AVERAGE(BD34:BD35),2)</f>
        <v>1.52</v>
      </c>
      <c r="BE36" s="247">
        <f t="shared" ref="BE36:BJ36" si="26">ROUND(AVERAGE(BE34:BE35),2)</f>
        <v>0.56999999999999995</v>
      </c>
      <c r="BF36" s="247">
        <f t="shared" si="26"/>
        <v>0.43</v>
      </c>
      <c r="BG36" s="247">
        <f t="shared" si="26"/>
        <v>1.37</v>
      </c>
      <c r="BH36" s="247">
        <f t="shared" si="26"/>
        <v>0.18</v>
      </c>
      <c r="BI36" s="247">
        <f t="shared" si="26"/>
        <v>0.82</v>
      </c>
      <c r="BJ36" s="247">
        <f t="shared" si="26"/>
        <v>0.4</v>
      </c>
      <c r="BK36" s="249"/>
      <c r="BL36" s="249"/>
    </row>
    <row r="37" spans="1:64">
      <c r="A37" s="252"/>
      <c r="B37" s="288"/>
      <c r="C37" s="288"/>
      <c r="D37" s="288"/>
      <c r="E37" s="288"/>
      <c r="F37" s="288"/>
      <c r="G37" s="288"/>
      <c r="H37" s="288"/>
      <c r="I37" s="288"/>
      <c r="J37" s="288"/>
      <c r="K37" s="288"/>
      <c r="L37" s="288"/>
      <c r="M37" s="288"/>
      <c r="N37" s="288"/>
      <c r="O37" s="288"/>
      <c r="P37" s="289"/>
      <c r="Q37" s="288"/>
      <c r="R37" s="288"/>
      <c r="S37" s="288"/>
      <c r="T37" s="288"/>
      <c r="U37" s="252" t="s">
        <v>414</v>
      </c>
      <c r="V37" s="252">
        <f>ROUND(STDEV(V34:V35),3)</f>
        <v>1E-3</v>
      </c>
      <c r="W37" s="252">
        <f t="shared" ref="W37:BC37" si="27">ROUND(STDEV(W34:W35),3)</f>
        <v>0</v>
      </c>
      <c r="X37" s="252">
        <f t="shared" si="27"/>
        <v>0</v>
      </c>
      <c r="Y37" s="252">
        <f t="shared" si="27"/>
        <v>1E-3</v>
      </c>
      <c r="Z37" s="252">
        <f t="shared" si="27"/>
        <v>0</v>
      </c>
      <c r="AA37" s="252">
        <f t="shared" si="27"/>
        <v>0</v>
      </c>
      <c r="AB37" s="252">
        <f t="shared" si="27"/>
        <v>0</v>
      </c>
      <c r="AC37" s="252">
        <f t="shared" si="27"/>
        <v>0</v>
      </c>
      <c r="AD37" s="252">
        <f t="shared" si="27"/>
        <v>0</v>
      </c>
      <c r="AE37" s="252">
        <f t="shared" si="27"/>
        <v>0</v>
      </c>
      <c r="AF37" s="252">
        <f t="shared" si="27"/>
        <v>0</v>
      </c>
      <c r="AG37" s="252">
        <f t="shared" si="27"/>
        <v>0</v>
      </c>
      <c r="AH37" s="252">
        <f t="shared" si="27"/>
        <v>1E-3</v>
      </c>
      <c r="AI37" s="252">
        <f t="shared" si="27"/>
        <v>0</v>
      </c>
      <c r="AJ37" s="252">
        <f t="shared" si="27"/>
        <v>0</v>
      </c>
      <c r="AK37" s="252">
        <f t="shared" si="27"/>
        <v>0</v>
      </c>
      <c r="AL37" s="252">
        <f t="shared" si="27"/>
        <v>0</v>
      </c>
      <c r="AM37" s="252">
        <f t="shared" si="27"/>
        <v>0</v>
      </c>
      <c r="AN37" s="252">
        <f t="shared" si="27"/>
        <v>0</v>
      </c>
      <c r="AO37" s="252">
        <f t="shared" si="27"/>
        <v>0</v>
      </c>
      <c r="AP37" s="252">
        <f t="shared" si="27"/>
        <v>0</v>
      </c>
      <c r="AQ37" s="252">
        <f t="shared" si="27"/>
        <v>0</v>
      </c>
      <c r="AR37" s="252">
        <f t="shared" si="27"/>
        <v>1E-3</v>
      </c>
      <c r="AS37" s="252">
        <f t="shared" si="27"/>
        <v>1E-3</v>
      </c>
      <c r="AT37" s="252">
        <f t="shared" si="27"/>
        <v>0</v>
      </c>
      <c r="AU37" s="252">
        <f t="shared" si="27"/>
        <v>0</v>
      </c>
      <c r="AV37" s="252">
        <f t="shared" si="27"/>
        <v>1E-3</v>
      </c>
      <c r="AW37" s="252">
        <f t="shared" si="27"/>
        <v>1E-3</v>
      </c>
      <c r="AX37" s="252">
        <f t="shared" si="27"/>
        <v>0</v>
      </c>
      <c r="AY37" s="252">
        <f t="shared" si="27"/>
        <v>1E-3</v>
      </c>
      <c r="AZ37" s="252">
        <f t="shared" si="27"/>
        <v>1E-3</v>
      </c>
      <c r="BA37" s="252">
        <f t="shared" si="27"/>
        <v>1E-3</v>
      </c>
      <c r="BB37" s="252">
        <f t="shared" si="27"/>
        <v>1E-3</v>
      </c>
      <c r="BC37" s="252">
        <f t="shared" si="27"/>
        <v>0</v>
      </c>
      <c r="BD37" s="251">
        <f>ROUND(STDEV(BD34:BD35),2)</f>
        <v>0</v>
      </c>
      <c r="BE37" s="251">
        <f t="shared" ref="BE37:BJ37" si="28">ROUND(STDEV(BE34:BE35),2)</f>
        <v>0</v>
      </c>
      <c r="BF37" s="251">
        <f t="shared" si="28"/>
        <v>0</v>
      </c>
      <c r="BG37" s="251">
        <f t="shared" si="28"/>
        <v>0</v>
      </c>
      <c r="BH37" s="251">
        <f t="shared" si="28"/>
        <v>0</v>
      </c>
      <c r="BI37" s="251">
        <f t="shared" si="28"/>
        <v>0</v>
      </c>
      <c r="BJ37" s="251">
        <f t="shared" si="28"/>
        <v>0</v>
      </c>
      <c r="BK37" s="253"/>
      <c r="BL37" s="253"/>
    </row>
    <row r="38" spans="1:64">
      <c r="A38" s="254"/>
      <c r="B38" s="290"/>
      <c r="C38" s="290"/>
      <c r="D38" s="290"/>
      <c r="E38" s="290"/>
      <c r="F38" s="290"/>
      <c r="G38" s="290"/>
      <c r="H38" s="290"/>
      <c r="I38" s="290"/>
      <c r="J38" s="290"/>
      <c r="K38" s="290"/>
      <c r="L38" s="290"/>
      <c r="M38" s="290"/>
      <c r="N38" s="290"/>
      <c r="O38" s="290"/>
      <c r="P38" s="291"/>
      <c r="Q38" s="290"/>
      <c r="R38" s="290"/>
      <c r="S38" s="290"/>
      <c r="T38" s="290"/>
      <c r="U38" s="255" t="s">
        <v>212</v>
      </c>
      <c r="V38" s="256">
        <f t="shared" ref="V38:BJ38" si="29">ROUND((V37/V36),4)</f>
        <v>5.0000000000000001E-3</v>
      </c>
      <c r="W38" s="256">
        <f t="shared" si="29"/>
        <v>0</v>
      </c>
      <c r="X38" s="256">
        <f t="shared" si="29"/>
        <v>0</v>
      </c>
      <c r="Y38" s="256">
        <f t="shared" si="29"/>
        <v>5.5599999999999997E-2</v>
      </c>
      <c r="Z38" s="256">
        <f t="shared" si="29"/>
        <v>0</v>
      </c>
      <c r="AA38" s="256">
        <f t="shared" si="29"/>
        <v>0</v>
      </c>
      <c r="AB38" s="256">
        <f t="shared" si="29"/>
        <v>0</v>
      </c>
      <c r="AC38" s="256">
        <f t="shared" si="29"/>
        <v>0</v>
      </c>
      <c r="AD38" s="256">
        <f t="shared" si="29"/>
        <v>0</v>
      </c>
      <c r="AE38" s="256">
        <f t="shared" si="29"/>
        <v>0</v>
      </c>
      <c r="AF38" s="256">
        <f t="shared" si="29"/>
        <v>0</v>
      </c>
      <c r="AG38" s="256">
        <f t="shared" si="29"/>
        <v>0</v>
      </c>
      <c r="AH38" s="256">
        <f t="shared" si="29"/>
        <v>8.0000000000000002E-3</v>
      </c>
      <c r="AI38" s="256">
        <f t="shared" si="29"/>
        <v>0</v>
      </c>
      <c r="AJ38" s="256">
        <f t="shared" si="29"/>
        <v>0</v>
      </c>
      <c r="AK38" s="256">
        <f t="shared" si="29"/>
        <v>0</v>
      </c>
      <c r="AL38" s="256">
        <f t="shared" si="29"/>
        <v>0</v>
      </c>
      <c r="AM38" s="256">
        <f t="shared" si="29"/>
        <v>0</v>
      </c>
      <c r="AN38" s="256">
        <f t="shared" si="29"/>
        <v>0</v>
      </c>
      <c r="AO38" s="256">
        <f t="shared" si="29"/>
        <v>0</v>
      </c>
      <c r="AP38" s="256">
        <f t="shared" si="29"/>
        <v>0</v>
      </c>
      <c r="AQ38" s="256">
        <f t="shared" si="29"/>
        <v>0</v>
      </c>
      <c r="AR38" s="256">
        <f t="shared" si="29"/>
        <v>0.33329999999999999</v>
      </c>
      <c r="AS38" s="256">
        <f t="shared" si="29"/>
        <v>0.33329999999999999</v>
      </c>
      <c r="AT38" s="256">
        <f t="shared" si="29"/>
        <v>0</v>
      </c>
      <c r="AU38" s="256">
        <f t="shared" si="29"/>
        <v>0</v>
      </c>
      <c r="AV38" s="256">
        <f t="shared" si="29"/>
        <v>3.3999999999999998E-3</v>
      </c>
      <c r="AW38" s="256">
        <f t="shared" si="29"/>
        <v>1.0800000000000001E-2</v>
      </c>
      <c r="AX38" s="256">
        <f t="shared" si="29"/>
        <v>0</v>
      </c>
      <c r="AY38" s="256">
        <f t="shared" si="29"/>
        <v>2.3999999999999998E-3</v>
      </c>
      <c r="AZ38" s="256">
        <f t="shared" si="29"/>
        <v>4.7000000000000002E-3</v>
      </c>
      <c r="BA38" s="256">
        <f t="shared" si="29"/>
        <v>3.3E-3</v>
      </c>
      <c r="BB38" s="256">
        <f t="shared" si="29"/>
        <v>2E-3</v>
      </c>
      <c r="BC38" s="256">
        <f t="shared" si="29"/>
        <v>0</v>
      </c>
      <c r="BD38" s="256">
        <f t="shared" si="29"/>
        <v>0</v>
      </c>
      <c r="BE38" s="256">
        <f t="shared" si="29"/>
        <v>0</v>
      </c>
      <c r="BF38" s="256">
        <f t="shared" si="29"/>
        <v>0</v>
      </c>
      <c r="BG38" s="256">
        <f t="shared" si="29"/>
        <v>0</v>
      </c>
      <c r="BH38" s="256">
        <f t="shared" si="29"/>
        <v>0</v>
      </c>
      <c r="BI38" s="256">
        <f t="shared" si="29"/>
        <v>0</v>
      </c>
      <c r="BJ38" s="256">
        <f t="shared" si="29"/>
        <v>0</v>
      </c>
      <c r="BK38" s="257">
        <f>V38</f>
        <v>5.0000000000000001E-3</v>
      </c>
      <c r="BL38" s="257">
        <f t="array" ref="BL38">AVERAGE(IF(V38:AG38&gt;-0.001,V38:AG38,""))</f>
        <v>5.0499999999999998E-3</v>
      </c>
    </row>
    <row r="39" spans="1:64">
      <c r="A39" s="283" t="s">
        <v>310</v>
      </c>
      <c r="B39" s="283" t="s">
        <v>349</v>
      </c>
      <c r="C39" s="283">
        <v>-9999</v>
      </c>
      <c r="D39" s="283" t="s">
        <v>350</v>
      </c>
      <c r="E39" s="283">
        <v>19</v>
      </c>
      <c r="F39" s="283">
        <v>2118</v>
      </c>
      <c r="G39" s="283">
        <v>124</v>
      </c>
      <c r="H39" s="283">
        <v>0</v>
      </c>
      <c r="I39" s="283">
        <v>0</v>
      </c>
      <c r="J39" s="283">
        <v>-9999</v>
      </c>
      <c r="K39" s="283" t="s">
        <v>351</v>
      </c>
      <c r="L39" s="283">
        <v>2017</v>
      </c>
      <c r="M39" s="283">
        <v>8</v>
      </c>
      <c r="N39" s="283">
        <v>6</v>
      </c>
      <c r="O39" s="283">
        <v>218</v>
      </c>
      <c r="P39" s="284">
        <v>0.88541666666666663</v>
      </c>
      <c r="Q39" s="283">
        <v>-32.5</v>
      </c>
      <c r="R39" s="283">
        <v>-161.83333333333334</v>
      </c>
      <c r="S39" s="283" t="s">
        <v>352</v>
      </c>
      <c r="T39" s="283" t="s">
        <v>265</v>
      </c>
      <c r="U39" s="283" t="s">
        <v>353</v>
      </c>
      <c r="V39" s="283">
        <v>0.13700000000000001</v>
      </c>
      <c r="W39" s="283">
        <v>2.5999999999999999E-2</v>
      </c>
      <c r="X39" s="283">
        <v>0.04</v>
      </c>
      <c r="Y39" s="283">
        <v>1.2E-2</v>
      </c>
      <c r="Z39" s="283">
        <v>2.7E-2</v>
      </c>
      <c r="AA39" s="283">
        <v>4.7E-2</v>
      </c>
      <c r="AB39" s="283">
        <v>-8888</v>
      </c>
      <c r="AC39" s="283">
        <v>0.01</v>
      </c>
      <c r="AD39" s="283">
        <v>1E-3</v>
      </c>
      <c r="AE39" s="283">
        <v>6.0000000000000001E-3</v>
      </c>
      <c r="AF39" s="283">
        <v>2E-3</v>
      </c>
      <c r="AG39" s="283">
        <v>3.5999999999999997E-2</v>
      </c>
      <c r="AH39" s="283">
        <v>8.7999999999999995E-2</v>
      </c>
      <c r="AI39" s="283">
        <v>4.8000000000000001E-2</v>
      </c>
      <c r="AJ39" s="283">
        <v>1E-3</v>
      </c>
      <c r="AK39" s="283">
        <v>2.1999999999999999E-2</v>
      </c>
      <c r="AL39" s="283">
        <v>4.0000000000000001E-3</v>
      </c>
      <c r="AM39" s="283">
        <v>0.02</v>
      </c>
      <c r="AN39" s="283">
        <v>0.02</v>
      </c>
      <c r="AO39" s="283">
        <v>-8888</v>
      </c>
      <c r="AP39" s="283">
        <v>1E-3</v>
      </c>
      <c r="AQ39" s="283">
        <v>1E-3</v>
      </c>
      <c r="AR39" s="283">
        <v>1E-3</v>
      </c>
      <c r="AS39" s="283">
        <v>2E-3</v>
      </c>
      <c r="AT39" s="283">
        <v>-8888</v>
      </c>
      <c r="AU39" s="283">
        <v>-8888</v>
      </c>
      <c r="AV39" s="283">
        <v>0.20300000000000001</v>
      </c>
      <c r="AW39" s="283">
        <v>5.8999999999999997E-2</v>
      </c>
      <c r="AX39" s="283">
        <v>8.2000000000000003E-2</v>
      </c>
      <c r="AY39" s="283">
        <v>0.28499999999999998</v>
      </c>
      <c r="AZ39" s="283">
        <v>0.14099999999999999</v>
      </c>
      <c r="BA39" s="283">
        <v>0.20699999999999999</v>
      </c>
      <c r="BB39" s="283">
        <v>0.34399999999999997</v>
      </c>
      <c r="BC39" s="283">
        <v>0.14399999999999999</v>
      </c>
      <c r="BD39" s="283">
        <v>1.51</v>
      </c>
      <c r="BE39" s="283">
        <v>0.57999999999999996</v>
      </c>
      <c r="BF39" s="283">
        <v>0.42</v>
      </c>
      <c r="BG39" s="283">
        <v>1.44</v>
      </c>
      <c r="BH39" s="283">
        <v>0.17</v>
      </c>
      <c r="BI39" s="283">
        <v>0.83</v>
      </c>
      <c r="BJ39" s="283">
        <v>0.4</v>
      </c>
      <c r="BK39" s="285"/>
      <c r="BL39" s="285"/>
    </row>
    <row r="40" spans="1:64">
      <c r="A40" s="283" t="s">
        <v>311</v>
      </c>
      <c r="B40" s="283" t="s">
        <v>349</v>
      </c>
      <c r="C40" s="283">
        <v>-9999</v>
      </c>
      <c r="D40" s="283" t="s">
        <v>350</v>
      </c>
      <c r="E40" s="283">
        <v>19</v>
      </c>
      <c r="F40" s="283">
        <v>2130</v>
      </c>
      <c r="G40" s="283">
        <v>124</v>
      </c>
      <c r="H40" s="283">
        <v>0</v>
      </c>
      <c r="I40" s="283">
        <v>0</v>
      </c>
      <c r="J40" s="283">
        <v>-9999</v>
      </c>
      <c r="K40" s="283" t="s">
        <v>351</v>
      </c>
      <c r="L40" s="283">
        <v>2017</v>
      </c>
      <c r="M40" s="283">
        <v>8</v>
      </c>
      <c r="N40" s="283">
        <v>6</v>
      </c>
      <c r="O40" s="283">
        <v>218</v>
      </c>
      <c r="P40" s="284">
        <v>0.88541666666666663</v>
      </c>
      <c r="Q40" s="283">
        <v>-32.5</v>
      </c>
      <c r="R40" s="283">
        <v>-161.83333333333334</v>
      </c>
      <c r="S40" s="283" t="s">
        <v>352</v>
      </c>
      <c r="T40" s="283" t="s">
        <v>265</v>
      </c>
      <c r="U40" s="283" t="s">
        <v>353</v>
      </c>
      <c r="V40" s="283">
        <v>0.13800000000000001</v>
      </c>
      <c r="W40" s="283">
        <v>2.5999999999999999E-2</v>
      </c>
      <c r="X40" s="283">
        <v>0.04</v>
      </c>
      <c r="Y40" s="283">
        <v>1.2E-2</v>
      </c>
      <c r="Z40" s="283">
        <v>2.7E-2</v>
      </c>
      <c r="AA40" s="283">
        <v>4.8000000000000001E-2</v>
      </c>
      <c r="AB40" s="283">
        <v>-8888</v>
      </c>
      <c r="AC40" s="283">
        <v>0.01</v>
      </c>
      <c r="AD40" s="283">
        <v>1E-3</v>
      </c>
      <c r="AE40" s="283">
        <v>6.0000000000000001E-3</v>
      </c>
      <c r="AF40" s="283">
        <v>3.0000000000000001E-3</v>
      </c>
      <c r="AG40" s="283">
        <v>3.5999999999999997E-2</v>
      </c>
      <c r="AH40" s="283">
        <v>0.09</v>
      </c>
      <c r="AI40" s="283">
        <v>4.7E-2</v>
      </c>
      <c r="AJ40" s="283">
        <v>1E-3</v>
      </c>
      <c r="AK40" s="283">
        <v>2.1999999999999999E-2</v>
      </c>
      <c r="AL40" s="283">
        <v>4.0000000000000001E-3</v>
      </c>
      <c r="AM40" s="283">
        <v>0.02</v>
      </c>
      <c r="AN40" s="283">
        <v>0.02</v>
      </c>
      <c r="AO40" s="283">
        <v>-8888</v>
      </c>
      <c r="AP40" s="283">
        <v>1E-3</v>
      </c>
      <c r="AQ40" s="283">
        <v>1E-3</v>
      </c>
      <c r="AR40" s="283">
        <v>1E-3</v>
      </c>
      <c r="AS40" s="283">
        <v>3.0000000000000001E-3</v>
      </c>
      <c r="AT40" s="283">
        <v>-8888</v>
      </c>
      <c r="AU40" s="283">
        <v>-8888</v>
      </c>
      <c r="AV40" s="283">
        <v>0.20399999999999999</v>
      </c>
      <c r="AW40" s="283">
        <v>5.8999999999999997E-2</v>
      </c>
      <c r="AX40" s="283">
        <v>8.4000000000000005E-2</v>
      </c>
      <c r="AY40" s="283">
        <v>0.28799999999999998</v>
      </c>
      <c r="AZ40" s="283">
        <v>0.14299999999999999</v>
      </c>
      <c r="BA40" s="283">
        <v>0.20899999999999999</v>
      </c>
      <c r="BB40" s="283">
        <v>0.34699999999999998</v>
      </c>
      <c r="BC40" s="283">
        <v>0.14599999999999999</v>
      </c>
      <c r="BD40" s="283">
        <v>1.51</v>
      </c>
      <c r="BE40" s="283">
        <v>0.59</v>
      </c>
      <c r="BF40" s="283">
        <v>0.41</v>
      </c>
      <c r="BG40" s="283">
        <v>1.43</v>
      </c>
      <c r="BH40" s="283">
        <v>0.17</v>
      </c>
      <c r="BI40" s="283">
        <v>0.83</v>
      </c>
      <c r="BJ40" s="283">
        <v>0.4</v>
      </c>
      <c r="BK40" s="285"/>
      <c r="BL40" s="285"/>
    </row>
    <row r="41" spans="1:64">
      <c r="A41" s="248"/>
      <c r="B41" s="286"/>
      <c r="C41" s="286"/>
      <c r="D41" s="286"/>
      <c r="E41" s="286"/>
      <c r="F41" s="286"/>
      <c r="G41" s="286"/>
      <c r="H41" s="286"/>
      <c r="I41" s="286"/>
      <c r="J41" s="286"/>
      <c r="K41" s="286"/>
      <c r="L41" s="286"/>
      <c r="M41" s="286"/>
      <c r="N41" s="286"/>
      <c r="O41" s="286"/>
      <c r="P41" s="287"/>
      <c r="Q41" s="286"/>
      <c r="R41" s="286"/>
      <c r="S41" s="286"/>
      <c r="T41" s="286"/>
      <c r="U41" s="248" t="s">
        <v>22</v>
      </c>
      <c r="V41" s="248">
        <f>ROUND(AVERAGE(V39:V40),3)</f>
        <v>0.13800000000000001</v>
      </c>
      <c r="W41" s="248">
        <f t="shared" ref="W41:BC41" si="30">ROUND(AVERAGE(W39:W40),3)</f>
        <v>2.5999999999999999E-2</v>
      </c>
      <c r="X41" s="248">
        <f t="shared" si="30"/>
        <v>0.04</v>
      </c>
      <c r="Y41" s="248">
        <f t="shared" si="30"/>
        <v>1.2E-2</v>
      </c>
      <c r="Z41" s="248">
        <f t="shared" si="30"/>
        <v>2.7E-2</v>
      </c>
      <c r="AA41" s="248">
        <f t="shared" si="30"/>
        <v>4.8000000000000001E-2</v>
      </c>
      <c r="AB41" s="248">
        <f t="shared" si="30"/>
        <v>-8888</v>
      </c>
      <c r="AC41" s="248">
        <f t="shared" si="30"/>
        <v>0.01</v>
      </c>
      <c r="AD41" s="248">
        <f t="shared" si="30"/>
        <v>1E-3</v>
      </c>
      <c r="AE41" s="248">
        <f t="shared" si="30"/>
        <v>6.0000000000000001E-3</v>
      </c>
      <c r="AF41" s="248">
        <f t="shared" si="30"/>
        <v>3.0000000000000001E-3</v>
      </c>
      <c r="AG41" s="248">
        <f t="shared" si="30"/>
        <v>3.5999999999999997E-2</v>
      </c>
      <c r="AH41" s="248">
        <f t="shared" si="30"/>
        <v>8.8999999999999996E-2</v>
      </c>
      <c r="AI41" s="248">
        <f t="shared" si="30"/>
        <v>4.8000000000000001E-2</v>
      </c>
      <c r="AJ41" s="248">
        <f t="shared" si="30"/>
        <v>1E-3</v>
      </c>
      <c r="AK41" s="248">
        <f t="shared" si="30"/>
        <v>2.1999999999999999E-2</v>
      </c>
      <c r="AL41" s="248">
        <f t="shared" si="30"/>
        <v>4.0000000000000001E-3</v>
      </c>
      <c r="AM41" s="248">
        <f t="shared" si="30"/>
        <v>0.02</v>
      </c>
      <c r="AN41" s="248">
        <f t="shared" si="30"/>
        <v>0.02</v>
      </c>
      <c r="AO41" s="248">
        <f t="shared" si="30"/>
        <v>-8888</v>
      </c>
      <c r="AP41" s="248">
        <f t="shared" si="30"/>
        <v>1E-3</v>
      </c>
      <c r="AQ41" s="248">
        <f t="shared" si="30"/>
        <v>1E-3</v>
      </c>
      <c r="AR41" s="248">
        <f t="shared" si="30"/>
        <v>1E-3</v>
      </c>
      <c r="AS41" s="248">
        <f t="shared" si="30"/>
        <v>3.0000000000000001E-3</v>
      </c>
      <c r="AT41" s="248">
        <f t="shared" si="30"/>
        <v>-8888</v>
      </c>
      <c r="AU41" s="248">
        <f t="shared" si="30"/>
        <v>-8888</v>
      </c>
      <c r="AV41" s="248">
        <f t="shared" si="30"/>
        <v>0.20399999999999999</v>
      </c>
      <c r="AW41" s="248">
        <f t="shared" si="30"/>
        <v>5.8999999999999997E-2</v>
      </c>
      <c r="AX41" s="248">
        <f t="shared" si="30"/>
        <v>8.3000000000000004E-2</v>
      </c>
      <c r="AY41" s="248">
        <f t="shared" si="30"/>
        <v>0.28699999999999998</v>
      </c>
      <c r="AZ41" s="248">
        <f t="shared" si="30"/>
        <v>0.14199999999999999</v>
      </c>
      <c r="BA41" s="248">
        <f t="shared" si="30"/>
        <v>0.20799999999999999</v>
      </c>
      <c r="BB41" s="248">
        <f t="shared" si="30"/>
        <v>0.34599999999999997</v>
      </c>
      <c r="BC41" s="248">
        <f t="shared" si="30"/>
        <v>0.14499999999999999</v>
      </c>
      <c r="BD41" s="247">
        <f>ROUND(AVERAGE(BD39:BD40),2)</f>
        <v>1.51</v>
      </c>
      <c r="BE41" s="247">
        <f t="shared" ref="BE41:BJ41" si="31">ROUND(AVERAGE(BE39:BE40),2)</f>
        <v>0.59</v>
      </c>
      <c r="BF41" s="247">
        <f t="shared" si="31"/>
        <v>0.42</v>
      </c>
      <c r="BG41" s="247">
        <f t="shared" si="31"/>
        <v>1.44</v>
      </c>
      <c r="BH41" s="247">
        <f t="shared" si="31"/>
        <v>0.17</v>
      </c>
      <c r="BI41" s="247">
        <f t="shared" si="31"/>
        <v>0.83</v>
      </c>
      <c r="BJ41" s="247">
        <f t="shared" si="31"/>
        <v>0.4</v>
      </c>
      <c r="BK41" s="249"/>
      <c r="BL41" s="249"/>
    </row>
    <row r="42" spans="1:64">
      <c r="A42" s="252"/>
      <c r="B42" s="288"/>
      <c r="C42" s="288"/>
      <c r="D42" s="288"/>
      <c r="E42" s="288"/>
      <c r="F42" s="288"/>
      <c r="G42" s="288"/>
      <c r="H42" s="288"/>
      <c r="I42" s="288"/>
      <c r="J42" s="288"/>
      <c r="K42" s="288"/>
      <c r="L42" s="288"/>
      <c r="M42" s="288"/>
      <c r="N42" s="288"/>
      <c r="O42" s="288"/>
      <c r="P42" s="289"/>
      <c r="Q42" s="288"/>
      <c r="R42" s="288"/>
      <c r="S42" s="288"/>
      <c r="T42" s="288"/>
      <c r="U42" s="252" t="s">
        <v>414</v>
      </c>
      <c r="V42" s="252">
        <f>ROUND(STDEV(V39:V40),3)</f>
        <v>1E-3</v>
      </c>
      <c r="W42" s="252">
        <f t="shared" ref="W42:BC42" si="32">ROUND(STDEV(W39:W40),3)</f>
        <v>0</v>
      </c>
      <c r="X42" s="252">
        <f t="shared" si="32"/>
        <v>0</v>
      </c>
      <c r="Y42" s="252">
        <f t="shared" si="32"/>
        <v>0</v>
      </c>
      <c r="Z42" s="252">
        <f t="shared" si="32"/>
        <v>0</v>
      </c>
      <c r="AA42" s="252">
        <f t="shared" si="32"/>
        <v>1E-3</v>
      </c>
      <c r="AB42" s="252">
        <f t="shared" si="32"/>
        <v>0</v>
      </c>
      <c r="AC42" s="252">
        <f t="shared" si="32"/>
        <v>0</v>
      </c>
      <c r="AD42" s="252">
        <f t="shared" si="32"/>
        <v>0</v>
      </c>
      <c r="AE42" s="252">
        <f t="shared" si="32"/>
        <v>0</v>
      </c>
      <c r="AF42" s="252">
        <f t="shared" si="32"/>
        <v>1E-3</v>
      </c>
      <c r="AG42" s="252">
        <f t="shared" si="32"/>
        <v>0</v>
      </c>
      <c r="AH42" s="252">
        <f t="shared" si="32"/>
        <v>1E-3</v>
      </c>
      <c r="AI42" s="252">
        <f t="shared" si="32"/>
        <v>1E-3</v>
      </c>
      <c r="AJ42" s="252">
        <f t="shared" si="32"/>
        <v>0</v>
      </c>
      <c r="AK42" s="252">
        <f t="shared" si="32"/>
        <v>0</v>
      </c>
      <c r="AL42" s="252">
        <f t="shared" si="32"/>
        <v>0</v>
      </c>
      <c r="AM42" s="252">
        <f t="shared" si="32"/>
        <v>0</v>
      </c>
      <c r="AN42" s="252">
        <f t="shared" si="32"/>
        <v>0</v>
      </c>
      <c r="AO42" s="252">
        <f t="shared" si="32"/>
        <v>0</v>
      </c>
      <c r="AP42" s="252">
        <f t="shared" si="32"/>
        <v>0</v>
      </c>
      <c r="AQ42" s="252">
        <f t="shared" si="32"/>
        <v>0</v>
      </c>
      <c r="AR42" s="252">
        <f t="shared" si="32"/>
        <v>0</v>
      </c>
      <c r="AS42" s="252">
        <f t="shared" si="32"/>
        <v>1E-3</v>
      </c>
      <c r="AT42" s="252">
        <f t="shared" si="32"/>
        <v>0</v>
      </c>
      <c r="AU42" s="252">
        <f t="shared" si="32"/>
        <v>0</v>
      </c>
      <c r="AV42" s="252">
        <f t="shared" si="32"/>
        <v>1E-3</v>
      </c>
      <c r="AW42" s="252">
        <f t="shared" si="32"/>
        <v>0</v>
      </c>
      <c r="AX42" s="252">
        <f t="shared" si="32"/>
        <v>1E-3</v>
      </c>
      <c r="AY42" s="252">
        <f t="shared" si="32"/>
        <v>2E-3</v>
      </c>
      <c r="AZ42" s="252">
        <f t="shared" si="32"/>
        <v>1E-3</v>
      </c>
      <c r="BA42" s="252">
        <f t="shared" si="32"/>
        <v>1E-3</v>
      </c>
      <c r="BB42" s="252">
        <f t="shared" si="32"/>
        <v>2E-3</v>
      </c>
      <c r="BC42" s="252">
        <f t="shared" si="32"/>
        <v>1E-3</v>
      </c>
      <c r="BD42" s="251">
        <f>ROUND(STDEV(BD39:BD40),2)</f>
        <v>0</v>
      </c>
      <c r="BE42" s="251">
        <f t="shared" ref="BE42:BJ42" si="33">ROUND(STDEV(BE39:BE40),2)</f>
        <v>0.01</v>
      </c>
      <c r="BF42" s="251">
        <f t="shared" si="33"/>
        <v>0.01</v>
      </c>
      <c r="BG42" s="251">
        <f t="shared" si="33"/>
        <v>0.01</v>
      </c>
      <c r="BH42" s="251">
        <f t="shared" si="33"/>
        <v>0</v>
      </c>
      <c r="BI42" s="251">
        <f t="shared" si="33"/>
        <v>0</v>
      </c>
      <c r="BJ42" s="251">
        <f t="shared" si="33"/>
        <v>0</v>
      </c>
      <c r="BK42" s="253"/>
      <c r="BL42" s="253"/>
    </row>
    <row r="43" spans="1:64">
      <c r="A43" s="254"/>
      <c r="B43" s="290"/>
      <c r="C43" s="290"/>
      <c r="D43" s="290"/>
      <c r="E43" s="290"/>
      <c r="F43" s="290"/>
      <c r="G43" s="290"/>
      <c r="H43" s="290"/>
      <c r="I43" s="290"/>
      <c r="J43" s="290"/>
      <c r="K43" s="290"/>
      <c r="L43" s="290"/>
      <c r="M43" s="290"/>
      <c r="N43" s="290"/>
      <c r="O43" s="290"/>
      <c r="P43" s="291"/>
      <c r="Q43" s="290"/>
      <c r="R43" s="290"/>
      <c r="S43" s="290"/>
      <c r="T43" s="290"/>
      <c r="U43" s="255" t="s">
        <v>212</v>
      </c>
      <c r="V43" s="256">
        <f t="shared" ref="V43:BJ43" si="34">ROUND((V42/V41),4)</f>
        <v>7.1999999999999998E-3</v>
      </c>
      <c r="W43" s="256">
        <f t="shared" si="34"/>
        <v>0</v>
      </c>
      <c r="X43" s="256">
        <f t="shared" si="34"/>
        <v>0</v>
      </c>
      <c r="Y43" s="256">
        <f t="shared" si="34"/>
        <v>0</v>
      </c>
      <c r="Z43" s="256">
        <f t="shared" si="34"/>
        <v>0</v>
      </c>
      <c r="AA43" s="256">
        <f t="shared" si="34"/>
        <v>2.0799999999999999E-2</v>
      </c>
      <c r="AB43" s="256">
        <f t="shared" si="34"/>
        <v>0</v>
      </c>
      <c r="AC43" s="256">
        <f t="shared" si="34"/>
        <v>0</v>
      </c>
      <c r="AD43" s="256">
        <f t="shared" si="34"/>
        <v>0</v>
      </c>
      <c r="AE43" s="256">
        <f t="shared" si="34"/>
        <v>0</v>
      </c>
      <c r="AF43" s="256">
        <f t="shared" si="34"/>
        <v>0.33329999999999999</v>
      </c>
      <c r="AG43" s="256">
        <f t="shared" si="34"/>
        <v>0</v>
      </c>
      <c r="AH43" s="256">
        <f t="shared" si="34"/>
        <v>1.12E-2</v>
      </c>
      <c r="AI43" s="256">
        <f t="shared" si="34"/>
        <v>2.0799999999999999E-2</v>
      </c>
      <c r="AJ43" s="256">
        <f t="shared" si="34"/>
        <v>0</v>
      </c>
      <c r="AK43" s="256">
        <f t="shared" si="34"/>
        <v>0</v>
      </c>
      <c r="AL43" s="256">
        <f t="shared" si="34"/>
        <v>0</v>
      </c>
      <c r="AM43" s="256">
        <f t="shared" si="34"/>
        <v>0</v>
      </c>
      <c r="AN43" s="256">
        <f t="shared" si="34"/>
        <v>0</v>
      </c>
      <c r="AO43" s="256">
        <f t="shared" si="34"/>
        <v>0</v>
      </c>
      <c r="AP43" s="256">
        <f t="shared" si="34"/>
        <v>0</v>
      </c>
      <c r="AQ43" s="256">
        <f t="shared" si="34"/>
        <v>0</v>
      </c>
      <c r="AR43" s="256">
        <f t="shared" si="34"/>
        <v>0</v>
      </c>
      <c r="AS43" s="256">
        <f t="shared" si="34"/>
        <v>0.33329999999999999</v>
      </c>
      <c r="AT43" s="256">
        <f t="shared" si="34"/>
        <v>0</v>
      </c>
      <c r="AU43" s="256">
        <f t="shared" si="34"/>
        <v>0</v>
      </c>
      <c r="AV43" s="256">
        <f t="shared" si="34"/>
        <v>4.8999999999999998E-3</v>
      </c>
      <c r="AW43" s="256">
        <f t="shared" si="34"/>
        <v>0</v>
      </c>
      <c r="AX43" s="256">
        <f t="shared" si="34"/>
        <v>1.2E-2</v>
      </c>
      <c r="AY43" s="256">
        <f t="shared" si="34"/>
        <v>7.0000000000000001E-3</v>
      </c>
      <c r="AZ43" s="256">
        <f t="shared" si="34"/>
        <v>7.0000000000000001E-3</v>
      </c>
      <c r="BA43" s="256">
        <f t="shared" si="34"/>
        <v>4.7999999999999996E-3</v>
      </c>
      <c r="BB43" s="256">
        <f t="shared" si="34"/>
        <v>5.7999999999999996E-3</v>
      </c>
      <c r="BC43" s="256">
        <f t="shared" si="34"/>
        <v>6.8999999999999999E-3</v>
      </c>
      <c r="BD43" s="256">
        <f t="shared" si="34"/>
        <v>0</v>
      </c>
      <c r="BE43" s="256">
        <f t="shared" si="34"/>
        <v>1.6899999999999998E-2</v>
      </c>
      <c r="BF43" s="256">
        <f t="shared" si="34"/>
        <v>2.3800000000000002E-2</v>
      </c>
      <c r="BG43" s="256">
        <f t="shared" si="34"/>
        <v>6.8999999999999999E-3</v>
      </c>
      <c r="BH43" s="256">
        <f t="shared" si="34"/>
        <v>0</v>
      </c>
      <c r="BI43" s="256">
        <f t="shared" si="34"/>
        <v>0</v>
      </c>
      <c r="BJ43" s="256">
        <f t="shared" si="34"/>
        <v>0</v>
      </c>
      <c r="BK43" s="257">
        <f>V43</f>
        <v>7.1999999999999998E-3</v>
      </c>
      <c r="BL43" s="257">
        <f t="array" ref="BL43">AVERAGE(IF(V43:AG43&gt;-0.001,V43:AG43,""))</f>
        <v>3.0108333333333331E-2</v>
      </c>
    </row>
    <row r="44" spans="1:64">
      <c r="A44" s="283" t="s">
        <v>314</v>
      </c>
      <c r="B44" s="283" t="s">
        <v>349</v>
      </c>
      <c r="C44" s="283">
        <v>-9999</v>
      </c>
      <c r="D44" s="283" t="s">
        <v>350</v>
      </c>
      <c r="E44" s="283">
        <v>23</v>
      </c>
      <c r="F44" s="283">
        <v>2116</v>
      </c>
      <c r="G44" s="283">
        <v>134</v>
      </c>
      <c r="H44" s="283">
        <v>33</v>
      </c>
      <c r="I44" s="283">
        <v>20</v>
      </c>
      <c r="J44" s="283">
        <v>-9999</v>
      </c>
      <c r="K44" s="283" t="s">
        <v>351</v>
      </c>
      <c r="L44" s="283">
        <v>2017</v>
      </c>
      <c r="M44" s="283">
        <v>8</v>
      </c>
      <c r="N44" s="283">
        <v>10</v>
      </c>
      <c r="O44" s="283">
        <v>222</v>
      </c>
      <c r="P44" s="284">
        <v>0.73888888888888893</v>
      </c>
      <c r="Q44" s="283">
        <v>-32.5</v>
      </c>
      <c r="R44" s="283">
        <v>-154.93333333333334</v>
      </c>
      <c r="S44" s="283" t="s">
        <v>352</v>
      </c>
      <c r="T44" s="283" t="s">
        <v>265</v>
      </c>
      <c r="U44" s="283" t="s">
        <v>353</v>
      </c>
      <c r="V44" s="283">
        <v>0.14699999999999999</v>
      </c>
      <c r="W44" s="283">
        <v>2.4E-2</v>
      </c>
      <c r="X44" s="283">
        <v>4.4999999999999998E-2</v>
      </c>
      <c r="Y44" s="283">
        <v>1.0999999999999999E-2</v>
      </c>
      <c r="Z44" s="283">
        <v>2.8000000000000001E-2</v>
      </c>
      <c r="AA44" s="283">
        <v>5.8000000000000003E-2</v>
      </c>
      <c r="AB44" s="283">
        <v>-8888</v>
      </c>
      <c r="AC44" s="283">
        <v>8.9999999999999993E-3</v>
      </c>
      <c r="AD44" s="283">
        <v>1E-3</v>
      </c>
      <c r="AE44" s="283">
        <v>7.0000000000000001E-3</v>
      </c>
      <c r="AF44" s="283">
        <v>3.0000000000000001E-3</v>
      </c>
      <c r="AG44" s="283">
        <v>3.6999999999999998E-2</v>
      </c>
      <c r="AH44" s="283">
        <v>0.104</v>
      </c>
      <c r="AI44" s="283">
        <v>4.1000000000000002E-2</v>
      </c>
      <c r="AJ44" s="283">
        <v>2E-3</v>
      </c>
      <c r="AK44" s="283">
        <v>2.1999999999999999E-2</v>
      </c>
      <c r="AL44" s="283">
        <v>2E-3</v>
      </c>
      <c r="AM44" s="283">
        <v>2.1999999999999999E-2</v>
      </c>
      <c r="AN44" s="283">
        <v>2.3E-2</v>
      </c>
      <c r="AO44" s="283">
        <v>1E-3</v>
      </c>
      <c r="AP44" s="283">
        <v>1E-3</v>
      </c>
      <c r="AQ44" s="283">
        <v>2E-3</v>
      </c>
      <c r="AR44" s="283">
        <v>1E-3</v>
      </c>
      <c r="AS44" s="283">
        <v>1E-3</v>
      </c>
      <c r="AT44" s="283">
        <v>-8888</v>
      </c>
      <c r="AU44" s="283">
        <v>-8888</v>
      </c>
      <c r="AV44" s="283">
        <v>0.216</v>
      </c>
      <c r="AW44" s="283">
        <v>5.8000000000000003E-2</v>
      </c>
      <c r="AX44" s="283">
        <v>9.6000000000000002E-2</v>
      </c>
      <c r="AY44" s="283">
        <v>0.312</v>
      </c>
      <c r="AZ44" s="283">
        <v>0.154</v>
      </c>
      <c r="BA44" s="283">
        <v>0.223</v>
      </c>
      <c r="BB44" s="283">
        <v>0.37</v>
      </c>
      <c r="BC44" s="283">
        <v>0.157</v>
      </c>
      <c r="BD44" s="283">
        <v>1.52</v>
      </c>
      <c r="BE44" s="283">
        <v>0.62</v>
      </c>
      <c r="BF44" s="283">
        <v>0.38</v>
      </c>
      <c r="BG44" s="283">
        <v>1.4</v>
      </c>
      <c r="BH44" s="283">
        <v>0.16</v>
      </c>
      <c r="BI44" s="283">
        <v>0.84</v>
      </c>
      <c r="BJ44" s="283">
        <v>0.4</v>
      </c>
      <c r="BK44" s="285"/>
      <c r="BL44" s="285"/>
    </row>
    <row r="45" spans="1:64">
      <c r="A45" s="283" t="s">
        <v>315</v>
      </c>
      <c r="B45" s="283" t="s">
        <v>349</v>
      </c>
      <c r="C45" s="283">
        <v>-9999</v>
      </c>
      <c r="D45" s="283" t="s">
        <v>350</v>
      </c>
      <c r="E45" s="283">
        <v>23</v>
      </c>
      <c r="F45" s="283">
        <v>2118</v>
      </c>
      <c r="G45" s="283">
        <v>134</v>
      </c>
      <c r="H45" s="283">
        <v>33</v>
      </c>
      <c r="I45" s="283">
        <v>20</v>
      </c>
      <c r="J45" s="283">
        <v>-9999</v>
      </c>
      <c r="K45" s="283" t="s">
        <v>351</v>
      </c>
      <c r="L45" s="283">
        <v>2017</v>
      </c>
      <c r="M45" s="283">
        <v>8</v>
      </c>
      <c r="N45" s="283">
        <v>10</v>
      </c>
      <c r="O45" s="283">
        <v>222</v>
      </c>
      <c r="P45" s="284">
        <v>0.73888888888888893</v>
      </c>
      <c r="Q45" s="283">
        <v>-32.5</v>
      </c>
      <c r="R45" s="283">
        <v>-154.93333333333334</v>
      </c>
      <c r="S45" s="283" t="s">
        <v>352</v>
      </c>
      <c r="T45" s="283" t="s">
        <v>265</v>
      </c>
      <c r="U45" s="283" t="s">
        <v>353</v>
      </c>
      <c r="V45" s="283">
        <v>0.14399999999999999</v>
      </c>
      <c r="W45" s="283">
        <v>2.4E-2</v>
      </c>
      <c r="X45" s="283">
        <v>4.8000000000000001E-2</v>
      </c>
      <c r="Y45" s="283">
        <v>0.01</v>
      </c>
      <c r="Z45" s="283">
        <v>2.9000000000000001E-2</v>
      </c>
      <c r="AA45" s="283">
        <v>0.06</v>
      </c>
      <c r="AB45" s="283">
        <v>-8888</v>
      </c>
      <c r="AC45" s="283">
        <v>8.9999999999999993E-3</v>
      </c>
      <c r="AD45" s="283">
        <v>1E-3</v>
      </c>
      <c r="AE45" s="283">
        <v>7.0000000000000001E-3</v>
      </c>
      <c r="AF45" s="283">
        <v>3.0000000000000001E-3</v>
      </c>
      <c r="AG45" s="283">
        <v>3.7999999999999999E-2</v>
      </c>
      <c r="AH45" s="283">
        <v>0.10199999999999999</v>
      </c>
      <c r="AI45" s="283">
        <v>0.04</v>
      </c>
      <c r="AJ45" s="283">
        <v>2E-3</v>
      </c>
      <c r="AK45" s="283">
        <v>2.1999999999999999E-2</v>
      </c>
      <c r="AL45" s="283">
        <v>2E-3</v>
      </c>
      <c r="AM45" s="283">
        <v>2.3E-2</v>
      </c>
      <c r="AN45" s="283">
        <v>2.5000000000000001E-2</v>
      </c>
      <c r="AO45" s="283">
        <v>1E-3</v>
      </c>
      <c r="AP45" s="283">
        <v>1E-3</v>
      </c>
      <c r="AQ45" s="283">
        <v>2E-3</v>
      </c>
      <c r="AR45" s="283">
        <v>1E-3</v>
      </c>
      <c r="AS45" s="283">
        <v>1E-3</v>
      </c>
      <c r="AT45" s="283">
        <v>-8888</v>
      </c>
      <c r="AU45" s="283">
        <v>-8888</v>
      </c>
      <c r="AV45" s="283">
        <v>0.216</v>
      </c>
      <c r="AW45" s="283">
        <v>5.8000000000000003E-2</v>
      </c>
      <c r="AX45" s="283">
        <v>9.9000000000000005E-2</v>
      </c>
      <c r="AY45" s="283">
        <v>0.315</v>
      </c>
      <c r="AZ45" s="283">
        <v>0.157</v>
      </c>
      <c r="BA45" s="283">
        <v>0.22900000000000001</v>
      </c>
      <c r="BB45" s="283">
        <v>0.373</v>
      </c>
      <c r="BC45" s="283">
        <v>0.161</v>
      </c>
      <c r="BD45" s="283">
        <v>1.59</v>
      </c>
      <c r="BE45" s="283">
        <v>0.63</v>
      </c>
      <c r="BF45" s="283">
        <v>0.37</v>
      </c>
      <c r="BG45" s="283">
        <v>1.38</v>
      </c>
      <c r="BH45" s="283">
        <v>0.16</v>
      </c>
      <c r="BI45" s="283">
        <v>0.84</v>
      </c>
      <c r="BJ45" s="283">
        <v>0.39</v>
      </c>
      <c r="BK45" s="285"/>
      <c r="BL45" s="285"/>
    </row>
    <row r="46" spans="1:64">
      <c r="A46" s="248"/>
      <c r="B46" s="286"/>
      <c r="C46" s="286"/>
      <c r="D46" s="286"/>
      <c r="E46" s="286"/>
      <c r="F46" s="286"/>
      <c r="G46" s="286"/>
      <c r="H46" s="286"/>
      <c r="I46" s="286"/>
      <c r="J46" s="286"/>
      <c r="K46" s="286"/>
      <c r="L46" s="286"/>
      <c r="M46" s="286"/>
      <c r="N46" s="286"/>
      <c r="O46" s="286"/>
      <c r="P46" s="287"/>
      <c r="Q46" s="286"/>
      <c r="R46" s="286"/>
      <c r="S46" s="286"/>
      <c r="T46" s="286"/>
      <c r="U46" s="248" t="s">
        <v>22</v>
      </c>
      <c r="V46" s="248">
        <f>ROUND(AVERAGE(V44:V45),3)</f>
        <v>0.14599999999999999</v>
      </c>
      <c r="W46" s="248">
        <f t="shared" ref="W46:BC46" si="35">ROUND(AVERAGE(W44:W45),3)</f>
        <v>2.4E-2</v>
      </c>
      <c r="X46" s="248">
        <f t="shared" si="35"/>
        <v>4.7E-2</v>
      </c>
      <c r="Y46" s="248">
        <f t="shared" si="35"/>
        <v>1.0999999999999999E-2</v>
      </c>
      <c r="Z46" s="248">
        <f t="shared" si="35"/>
        <v>2.9000000000000001E-2</v>
      </c>
      <c r="AA46" s="248">
        <f t="shared" si="35"/>
        <v>5.8999999999999997E-2</v>
      </c>
      <c r="AB46" s="248">
        <f t="shared" si="35"/>
        <v>-8888</v>
      </c>
      <c r="AC46" s="248">
        <f t="shared" si="35"/>
        <v>8.9999999999999993E-3</v>
      </c>
      <c r="AD46" s="248">
        <f t="shared" si="35"/>
        <v>1E-3</v>
      </c>
      <c r="AE46" s="248">
        <f t="shared" si="35"/>
        <v>7.0000000000000001E-3</v>
      </c>
      <c r="AF46" s="248">
        <f t="shared" si="35"/>
        <v>3.0000000000000001E-3</v>
      </c>
      <c r="AG46" s="248">
        <f t="shared" si="35"/>
        <v>3.7999999999999999E-2</v>
      </c>
      <c r="AH46" s="248">
        <f t="shared" si="35"/>
        <v>0.10299999999999999</v>
      </c>
      <c r="AI46" s="248">
        <f t="shared" si="35"/>
        <v>4.1000000000000002E-2</v>
      </c>
      <c r="AJ46" s="248">
        <f t="shared" si="35"/>
        <v>2E-3</v>
      </c>
      <c r="AK46" s="248">
        <f t="shared" si="35"/>
        <v>2.1999999999999999E-2</v>
      </c>
      <c r="AL46" s="248">
        <f t="shared" si="35"/>
        <v>2E-3</v>
      </c>
      <c r="AM46" s="248">
        <f t="shared" si="35"/>
        <v>2.3E-2</v>
      </c>
      <c r="AN46" s="248">
        <f t="shared" si="35"/>
        <v>2.4E-2</v>
      </c>
      <c r="AO46" s="248">
        <f t="shared" si="35"/>
        <v>1E-3</v>
      </c>
      <c r="AP46" s="248">
        <f t="shared" si="35"/>
        <v>1E-3</v>
      </c>
      <c r="AQ46" s="248">
        <f t="shared" si="35"/>
        <v>2E-3</v>
      </c>
      <c r="AR46" s="248">
        <f t="shared" si="35"/>
        <v>1E-3</v>
      </c>
      <c r="AS46" s="248">
        <f t="shared" si="35"/>
        <v>1E-3</v>
      </c>
      <c r="AT46" s="248">
        <f t="shared" si="35"/>
        <v>-8888</v>
      </c>
      <c r="AU46" s="248">
        <f t="shared" si="35"/>
        <v>-8888</v>
      </c>
      <c r="AV46" s="248">
        <f t="shared" si="35"/>
        <v>0.216</v>
      </c>
      <c r="AW46" s="248">
        <f t="shared" si="35"/>
        <v>5.8000000000000003E-2</v>
      </c>
      <c r="AX46" s="248">
        <f t="shared" si="35"/>
        <v>9.8000000000000004E-2</v>
      </c>
      <c r="AY46" s="248">
        <f t="shared" si="35"/>
        <v>0.314</v>
      </c>
      <c r="AZ46" s="248">
        <f t="shared" si="35"/>
        <v>0.156</v>
      </c>
      <c r="BA46" s="248">
        <f t="shared" si="35"/>
        <v>0.22600000000000001</v>
      </c>
      <c r="BB46" s="248">
        <f t="shared" si="35"/>
        <v>0.372</v>
      </c>
      <c r="BC46" s="248">
        <f t="shared" si="35"/>
        <v>0.159</v>
      </c>
      <c r="BD46" s="247">
        <f>ROUND(AVERAGE(BD44:BD45),2)</f>
        <v>1.56</v>
      </c>
      <c r="BE46" s="247">
        <f t="shared" ref="BE46:BJ46" si="36">ROUND(AVERAGE(BE44:BE45),2)</f>
        <v>0.63</v>
      </c>
      <c r="BF46" s="247">
        <f t="shared" si="36"/>
        <v>0.38</v>
      </c>
      <c r="BG46" s="247">
        <f t="shared" si="36"/>
        <v>1.39</v>
      </c>
      <c r="BH46" s="247">
        <f t="shared" si="36"/>
        <v>0.16</v>
      </c>
      <c r="BI46" s="247">
        <f t="shared" si="36"/>
        <v>0.84</v>
      </c>
      <c r="BJ46" s="247">
        <f t="shared" si="36"/>
        <v>0.4</v>
      </c>
      <c r="BK46" s="249"/>
      <c r="BL46" s="249"/>
    </row>
    <row r="47" spans="1:64">
      <c r="A47" s="252"/>
      <c r="B47" s="288"/>
      <c r="C47" s="288"/>
      <c r="D47" s="288"/>
      <c r="E47" s="288"/>
      <c r="F47" s="288"/>
      <c r="G47" s="288"/>
      <c r="H47" s="288"/>
      <c r="I47" s="288"/>
      <c r="J47" s="288"/>
      <c r="K47" s="288"/>
      <c r="L47" s="288"/>
      <c r="M47" s="288"/>
      <c r="N47" s="288"/>
      <c r="O47" s="288"/>
      <c r="P47" s="289"/>
      <c r="Q47" s="288"/>
      <c r="R47" s="288"/>
      <c r="S47" s="288"/>
      <c r="T47" s="288"/>
      <c r="U47" s="252" t="s">
        <v>414</v>
      </c>
      <c r="V47" s="252">
        <f>ROUND(STDEV(V44:V45),3)</f>
        <v>2E-3</v>
      </c>
      <c r="W47" s="252">
        <f t="shared" ref="W47:BC47" si="37">ROUND(STDEV(W44:W45),3)</f>
        <v>0</v>
      </c>
      <c r="X47" s="252">
        <f t="shared" si="37"/>
        <v>2E-3</v>
      </c>
      <c r="Y47" s="252">
        <f t="shared" si="37"/>
        <v>1E-3</v>
      </c>
      <c r="Z47" s="252">
        <f t="shared" si="37"/>
        <v>1E-3</v>
      </c>
      <c r="AA47" s="252">
        <f t="shared" si="37"/>
        <v>1E-3</v>
      </c>
      <c r="AB47" s="252">
        <f t="shared" si="37"/>
        <v>0</v>
      </c>
      <c r="AC47" s="252">
        <f t="shared" si="37"/>
        <v>0</v>
      </c>
      <c r="AD47" s="252">
        <f t="shared" si="37"/>
        <v>0</v>
      </c>
      <c r="AE47" s="252">
        <f t="shared" si="37"/>
        <v>0</v>
      </c>
      <c r="AF47" s="252">
        <f t="shared" si="37"/>
        <v>0</v>
      </c>
      <c r="AG47" s="252">
        <f t="shared" si="37"/>
        <v>1E-3</v>
      </c>
      <c r="AH47" s="252">
        <f t="shared" si="37"/>
        <v>1E-3</v>
      </c>
      <c r="AI47" s="252">
        <f t="shared" si="37"/>
        <v>1E-3</v>
      </c>
      <c r="AJ47" s="252">
        <f t="shared" si="37"/>
        <v>0</v>
      </c>
      <c r="AK47" s="252">
        <f t="shared" si="37"/>
        <v>0</v>
      </c>
      <c r="AL47" s="252">
        <f t="shared" si="37"/>
        <v>0</v>
      </c>
      <c r="AM47" s="252">
        <f t="shared" si="37"/>
        <v>1E-3</v>
      </c>
      <c r="AN47" s="252">
        <f t="shared" si="37"/>
        <v>1E-3</v>
      </c>
      <c r="AO47" s="252">
        <f t="shared" si="37"/>
        <v>0</v>
      </c>
      <c r="AP47" s="252">
        <f t="shared" si="37"/>
        <v>0</v>
      </c>
      <c r="AQ47" s="252">
        <f t="shared" si="37"/>
        <v>0</v>
      </c>
      <c r="AR47" s="252">
        <f t="shared" si="37"/>
        <v>0</v>
      </c>
      <c r="AS47" s="252">
        <f t="shared" si="37"/>
        <v>0</v>
      </c>
      <c r="AT47" s="252">
        <f t="shared" si="37"/>
        <v>0</v>
      </c>
      <c r="AU47" s="252">
        <f t="shared" si="37"/>
        <v>0</v>
      </c>
      <c r="AV47" s="252">
        <f t="shared" si="37"/>
        <v>0</v>
      </c>
      <c r="AW47" s="252">
        <f t="shared" si="37"/>
        <v>0</v>
      </c>
      <c r="AX47" s="252">
        <f t="shared" si="37"/>
        <v>2E-3</v>
      </c>
      <c r="AY47" s="252">
        <f t="shared" si="37"/>
        <v>2E-3</v>
      </c>
      <c r="AZ47" s="252">
        <f t="shared" si="37"/>
        <v>2E-3</v>
      </c>
      <c r="BA47" s="252">
        <f t="shared" si="37"/>
        <v>4.0000000000000001E-3</v>
      </c>
      <c r="BB47" s="252">
        <f t="shared" si="37"/>
        <v>2E-3</v>
      </c>
      <c r="BC47" s="252">
        <f t="shared" si="37"/>
        <v>3.0000000000000001E-3</v>
      </c>
      <c r="BD47" s="251">
        <f>ROUND(STDEV(BD44:BD45),2)</f>
        <v>0.05</v>
      </c>
      <c r="BE47" s="251">
        <f t="shared" ref="BE47:BJ47" si="38">ROUND(STDEV(BE44:BE45),2)</f>
        <v>0.01</v>
      </c>
      <c r="BF47" s="251">
        <f t="shared" si="38"/>
        <v>0.01</v>
      </c>
      <c r="BG47" s="251">
        <f t="shared" si="38"/>
        <v>0.01</v>
      </c>
      <c r="BH47" s="251">
        <f t="shared" si="38"/>
        <v>0</v>
      </c>
      <c r="BI47" s="251">
        <f t="shared" si="38"/>
        <v>0</v>
      </c>
      <c r="BJ47" s="251">
        <f t="shared" si="38"/>
        <v>0.01</v>
      </c>
      <c r="BK47" s="253"/>
      <c r="BL47" s="253"/>
    </row>
    <row r="48" spans="1:64">
      <c r="A48" s="254"/>
      <c r="B48" s="290"/>
      <c r="C48" s="290"/>
      <c r="D48" s="290"/>
      <c r="E48" s="290"/>
      <c r="F48" s="290"/>
      <c r="G48" s="290"/>
      <c r="H48" s="290"/>
      <c r="I48" s="290"/>
      <c r="J48" s="290"/>
      <c r="K48" s="290"/>
      <c r="L48" s="290"/>
      <c r="M48" s="290"/>
      <c r="N48" s="290"/>
      <c r="O48" s="290"/>
      <c r="P48" s="291"/>
      <c r="Q48" s="290"/>
      <c r="R48" s="290"/>
      <c r="S48" s="290"/>
      <c r="T48" s="290"/>
      <c r="U48" s="255" t="s">
        <v>212</v>
      </c>
      <c r="V48" s="256">
        <f t="shared" ref="V48:BJ48" si="39">ROUND((V47/V46),4)</f>
        <v>1.37E-2</v>
      </c>
      <c r="W48" s="256">
        <f t="shared" si="39"/>
        <v>0</v>
      </c>
      <c r="X48" s="256">
        <f t="shared" si="39"/>
        <v>4.2599999999999999E-2</v>
      </c>
      <c r="Y48" s="256">
        <f t="shared" si="39"/>
        <v>9.0899999999999995E-2</v>
      </c>
      <c r="Z48" s="256">
        <f t="shared" si="39"/>
        <v>3.4500000000000003E-2</v>
      </c>
      <c r="AA48" s="256">
        <f t="shared" si="39"/>
        <v>1.6899999999999998E-2</v>
      </c>
      <c r="AB48" s="256">
        <f t="shared" si="39"/>
        <v>0</v>
      </c>
      <c r="AC48" s="256">
        <f t="shared" si="39"/>
        <v>0</v>
      </c>
      <c r="AD48" s="256">
        <f t="shared" si="39"/>
        <v>0</v>
      </c>
      <c r="AE48" s="256">
        <f t="shared" si="39"/>
        <v>0</v>
      </c>
      <c r="AF48" s="256">
        <f t="shared" si="39"/>
        <v>0</v>
      </c>
      <c r="AG48" s="256">
        <f t="shared" si="39"/>
        <v>2.63E-2</v>
      </c>
      <c r="AH48" s="256">
        <f t="shared" si="39"/>
        <v>9.7000000000000003E-3</v>
      </c>
      <c r="AI48" s="256">
        <f t="shared" si="39"/>
        <v>2.4400000000000002E-2</v>
      </c>
      <c r="AJ48" s="256">
        <f t="shared" si="39"/>
        <v>0</v>
      </c>
      <c r="AK48" s="256">
        <f t="shared" si="39"/>
        <v>0</v>
      </c>
      <c r="AL48" s="256">
        <f t="shared" si="39"/>
        <v>0</v>
      </c>
      <c r="AM48" s="256">
        <f t="shared" si="39"/>
        <v>4.3499999999999997E-2</v>
      </c>
      <c r="AN48" s="256">
        <f t="shared" si="39"/>
        <v>4.1700000000000001E-2</v>
      </c>
      <c r="AO48" s="256">
        <f t="shared" si="39"/>
        <v>0</v>
      </c>
      <c r="AP48" s="256">
        <f t="shared" si="39"/>
        <v>0</v>
      </c>
      <c r="AQ48" s="256">
        <f t="shared" si="39"/>
        <v>0</v>
      </c>
      <c r="AR48" s="256">
        <f t="shared" si="39"/>
        <v>0</v>
      </c>
      <c r="AS48" s="256">
        <f t="shared" si="39"/>
        <v>0</v>
      </c>
      <c r="AT48" s="256">
        <f t="shared" si="39"/>
        <v>0</v>
      </c>
      <c r="AU48" s="256">
        <f t="shared" si="39"/>
        <v>0</v>
      </c>
      <c r="AV48" s="256">
        <f t="shared" si="39"/>
        <v>0</v>
      </c>
      <c r="AW48" s="256">
        <f t="shared" si="39"/>
        <v>0</v>
      </c>
      <c r="AX48" s="256">
        <f t="shared" si="39"/>
        <v>2.0400000000000001E-2</v>
      </c>
      <c r="AY48" s="256">
        <f t="shared" si="39"/>
        <v>6.4000000000000003E-3</v>
      </c>
      <c r="AZ48" s="256">
        <f t="shared" si="39"/>
        <v>1.2800000000000001E-2</v>
      </c>
      <c r="BA48" s="256">
        <f t="shared" si="39"/>
        <v>1.77E-2</v>
      </c>
      <c r="BB48" s="256">
        <f t="shared" si="39"/>
        <v>5.4000000000000003E-3</v>
      </c>
      <c r="BC48" s="256">
        <f t="shared" si="39"/>
        <v>1.89E-2</v>
      </c>
      <c r="BD48" s="256">
        <f t="shared" si="39"/>
        <v>3.2099999999999997E-2</v>
      </c>
      <c r="BE48" s="256">
        <f t="shared" si="39"/>
        <v>1.5900000000000001E-2</v>
      </c>
      <c r="BF48" s="256">
        <f t="shared" si="39"/>
        <v>2.63E-2</v>
      </c>
      <c r="BG48" s="256">
        <f t="shared" si="39"/>
        <v>7.1999999999999998E-3</v>
      </c>
      <c r="BH48" s="256">
        <f t="shared" si="39"/>
        <v>0</v>
      </c>
      <c r="BI48" s="256">
        <f t="shared" si="39"/>
        <v>0</v>
      </c>
      <c r="BJ48" s="256">
        <f t="shared" si="39"/>
        <v>2.5000000000000001E-2</v>
      </c>
      <c r="BK48" s="257">
        <f>V48</f>
        <v>1.37E-2</v>
      </c>
      <c r="BL48" s="257">
        <f t="array" ref="BL48">AVERAGE(IF(V48:AG48&gt;-0.001,V48:AG48,""))</f>
        <v>1.8741666666666667E-2</v>
      </c>
    </row>
    <row r="49" spans="1:64">
      <c r="A49" s="283" t="s">
        <v>317</v>
      </c>
      <c r="B49" s="283" t="s">
        <v>349</v>
      </c>
      <c r="C49" s="283">
        <v>-9999</v>
      </c>
      <c r="D49" s="283" t="s">
        <v>350</v>
      </c>
      <c r="E49" s="283">
        <v>26</v>
      </c>
      <c r="F49" s="283">
        <v>2116</v>
      </c>
      <c r="G49" s="283">
        <v>138</v>
      </c>
      <c r="H49" s="283">
        <v>0</v>
      </c>
      <c r="I49" s="283">
        <v>0</v>
      </c>
      <c r="J49" s="283">
        <v>-9999</v>
      </c>
      <c r="K49" s="283" t="s">
        <v>351</v>
      </c>
      <c r="L49" s="283">
        <v>2017</v>
      </c>
      <c r="M49" s="283">
        <v>8</v>
      </c>
      <c r="N49" s="283">
        <v>11</v>
      </c>
      <c r="O49" s="283">
        <v>223</v>
      </c>
      <c r="P49" s="284">
        <v>0.90208333333333324</v>
      </c>
      <c r="Q49" s="283">
        <v>-32.5</v>
      </c>
      <c r="R49" s="283">
        <v>-152.25</v>
      </c>
      <c r="S49" s="283" t="s">
        <v>352</v>
      </c>
      <c r="T49" s="283" t="s">
        <v>265</v>
      </c>
      <c r="U49" s="283" t="s">
        <v>353</v>
      </c>
      <c r="V49" s="283">
        <v>0.12</v>
      </c>
      <c r="W49" s="283">
        <v>2.1000000000000001E-2</v>
      </c>
      <c r="X49" s="283">
        <v>3.3000000000000002E-2</v>
      </c>
      <c r="Y49" s="283">
        <v>0.01</v>
      </c>
      <c r="Z49" s="283">
        <v>2.1000000000000001E-2</v>
      </c>
      <c r="AA49" s="283">
        <v>4.1000000000000002E-2</v>
      </c>
      <c r="AB49" s="283">
        <v>-8888</v>
      </c>
      <c r="AC49" s="283">
        <v>1.2E-2</v>
      </c>
      <c r="AD49" s="283">
        <v>2E-3</v>
      </c>
      <c r="AE49" s="283">
        <v>5.0000000000000001E-3</v>
      </c>
      <c r="AF49" s="283">
        <v>3.0000000000000001E-3</v>
      </c>
      <c r="AG49" s="283">
        <v>0.04</v>
      </c>
      <c r="AH49" s="283">
        <v>7.5999999999999998E-2</v>
      </c>
      <c r="AI49" s="283">
        <v>4.2999999999999997E-2</v>
      </c>
      <c r="AJ49" s="283">
        <v>1E-3</v>
      </c>
      <c r="AK49" s="283">
        <v>1.9E-2</v>
      </c>
      <c r="AL49" s="283">
        <v>2E-3</v>
      </c>
      <c r="AM49" s="283">
        <v>1.7000000000000001E-2</v>
      </c>
      <c r="AN49" s="283">
        <v>1.6E-2</v>
      </c>
      <c r="AO49" s="283">
        <v>1E-3</v>
      </c>
      <c r="AP49" s="283">
        <v>1E-3</v>
      </c>
      <c r="AQ49" s="283">
        <v>1E-3</v>
      </c>
      <c r="AR49" s="283">
        <v>1E-3</v>
      </c>
      <c r="AS49" s="283">
        <v>2E-3</v>
      </c>
      <c r="AT49" s="283">
        <v>-8888</v>
      </c>
      <c r="AU49" s="283">
        <v>-8888</v>
      </c>
      <c r="AV49" s="283">
        <v>0.17399999999999999</v>
      </c>
      <c r="AW49" s="283">
        <v>6.4000000000000001E-2</v>
      </c>
      <c r="AX49" s="283">
        <v>7.0000000000000007E-2</v>
      </c>
      <c r="AY49" s="283">
        <v>0.24399999999999999</v>
      </c>
      <c r="AZ49" s="283">
        <v>0.13400000000000001</v>
      </c>
      <c r="BA49" s="283">
        <v>0.188</v>
      </c>
      <c r="BB49" s="283">
        <v>0.308</v>
      </c>
      <c r="BC49" s="283">
        <v>0.13100000000000001</v>
      </c>
      <c r="BD49" s="283">
        <v>1.57</v>
      </c>
      <c r="BE49" s="283">
        <v>0.52</v>
      </c>
      <c r="BF49" s="283">
        <v>0.48</v>
      </c>
      <c r="BG49" s="283">
        <v>1.3</v>
      </c>
      <c r="BH49" s="283">
        <v>0.21</v>
      </c>
      <c r="BI49" s="283">
        <v>0.79</v>
      </c>
      <c r="BJ49" s="283">
        <v>0.39</v>
      </c>
      <c r="BK49" s="285"/>
      <c r="BL49" s="285"/>
    </row>
    <row r="50" spans="1:64">
      <c r="A50" s="283" t="s">
        <v>318</v>
      </c>
      <c r="B50" s="283" t="s">
        <v>349</v>
      </c>
      <c r="C50" s="283">
        <v>-9999</v>
      </c>
      <c r="D50" s="283" t="s">
        <v>350</v>
      </c>
      <c r="E50" s="283">
        <v>26</v>
      </c>
      <c r="F50" s="283">
        <v>2118</v>
      </c>
      <c r="G50" s="283">
        <v>138</v>
      </c>
      <c r="H50" s="283">
        <v>0</v>
      </c>
      <c r="I50" s="283">
        <v>0</v>
      </c>
      <c r="J50" s="283">
        <v>-9999</v>
      </c>
      <c r="K50" s="283" t="s">
        <v>351</v>
      </c>
      <c r="L50" s="283">
        <v>2017</v>
      </c>
      <c r="M50" s="283">
        <v>8</v>
      </c>
      <c r="N50" s="283">
        <v>11</v>
      </c>
      <c r="O50" s="283">
        <v>223</v>
      </c>
      <c r="P50" s="284">
        <v>0.90208333333333324</v>
      </c>
      <c r="Q50" s="283">
        <v>-32.5</v>
      </c>
      <c r="R50" s="283">
        <v>-152.25</v>
      </c>
      <c r="S50" s="283" t="s">
        <v>352</v>
      </c>
      <c r="T50" s="283" t="s">
        <v>265</v>
      </c>
      <c r="U50" s="283" t="s">
        <v>353</v>
      </c>
      <c r="V50" s="283">
        <v>0.12</v>
      </c>
      <c r="W50" s="283">
        <v>0.02</v>
      </c>
      <c r="X50" s="283">
        <v>3.3000000000000002E-2</v>
      </c>
      <c r="Y50" s="283">
        <v>1.0999999999999999E-2</v>
      </c>
      <c r="Z50" s="283">
        <v>2.1000000000000001E-2</v>
      </c>
      <c r="AA50" s="283">
        <v>4.2000000000000003E-2</v>
      </c>
      <c r="AB50" s="283">
        <v>-8888</v>
      </c>
      <c r="AC50" s="283">
        <v>1.2E-2</v>
      </c>
      <c r="AD50" s="283">
        <v>2E-3</v>
      </c>
      <c r="AE50" s="283">
        <v>5.0000000000000001E-3</v>
      </c>
      <c r="AF50" s="283">
        <v>2E-3</v>
      </c>
      <c r="AG50" s="283">
        <v>0.04</v>
      </c>
      <c r="AH50" s="283">
        <v>7.5999999999999998E-2</v>
      </c>
      <c r="AI50" s="283">
        <v>4.2999999999999997E-2</v>
      </c>
      <c r="AJ50" s="283">
        <v>1E-3</v>
      </c>
      <c r="AK50" s="283">
        <v>1.7999999999999999E-2</v>
      </c>
      <c r="AL50" s="283">
        <v>2E-3</v>
      </c>
      <c r="AM50" s="283">
        <v>1.7000000000000001E-2</v>
      </c>
      <c r="AN50" s="283">
        <v>1.6E-2</v>
      </c>
      <c r="AO50" s="283">
        <v>1E-3</v>
      </c>
      <c r="AP50" s="283">
        <v>1E-3</v>
      </c>
      <c r="AQ50" s="283">
        <v>1E-3</v>
      </c>
      <c r="AR50" s="283">
        <v>1E-3</v>
      </c>
      <c r="AS50" s="283">
        <v>1E-3</v>
      </c>
      <c r="AT50" s="283">
        <v>-8888</v>
      </c>
      <c r="AU50" s="283">
        <v>-8888</v>
      </c>
      <c r="AV50" s="283">
        <v>0.17299999999999999</v>
      </c>
      <c r="AW50" s="283">
        <v>6.5000000000000002E-2</v>
      </c>
      <c r="AX50" s="283">
        <v>7.0000000000000007E-2</v>
      </c>
      <c r="AY50" s="283">
        <v>0.24299999999999999</v>
      </c>
      <c r="AZ50" s="283">
        <v>0.13500000000000001</v>
      </c>
      <c r="BA50" s="283">
        <v>0.188</v>
      </c>
      <c r="BB50" s="283">
        <v>0.308</v>
      </c>
      <c r="BC50" s="283">
        <v>0.13</v>
      </c>
      <c r="BD50" s="283">
        <v>1.57</v>
      </c>
      <c r="BE50" s="283">
        <v>0.52</v>
      </c>
      <c r="BF50" s="283">
        <v>0.48</v>
      </c>
      <c r="BG50" s="283">
        <v>1.28</v>
      </c>
      <c r="BH50" s="283">
        <v>0.21</v>
      </c>
      <c r="BI50" s="283">
        <v>0.79</v>
      </c>
      <c r="BJ50" s="283">
        <v>0.39</v>
      </c>
      <c r="BK50" s="285"/>
      <c r="BL50" s="285"/>
    </row>
    <row r="51" spans="1:64">
      <c r="A51" s="248"/>
      <c r="B51" s="286"/>
      <c r="C51" s="286"/>
      <c r="D51" s="286"/>
      <c r="E51" s="286"/>
      <c r="F51" s="286"/>
      <c r="G51" s="286"/>
      <c r="H51" s="286"/>
      <c r="I51" s="286"/>
      <c r="J51" s="286"/>
      <c r="K51" s="286"/>
      <c r="L51" s="286"/>
      <c r="M51" s="286"/>
      <c r="N51" s="286"/>
      <c r="O51" s="286"/>
      <c r="P51" s="287"/>
      <c r="Q51" s="286"/>
      <c r="R51" s="286"/>
      <c r="S51" s="286"/>
      <c r="T51" s="286"/>
      <c r="U51" s="248" t="s">
        <v>22</v>
      </c>
      <c r="V51" s="248">
        <f>ROUND(AVERAGE(V49:V50),3)</f>
        <v>0.12</v>
      </c>
      <c r="W51" s="248">
        <f t="shared" ref="W51:BC51" si="40">ROUND(AVERAGE(W49:W50),3)</f>
        <v>2.1000000000000001E-2</v>
      </c>
      <c r="X51" s="248">
        <f t="shared" si="40"/>
        <v>3.3000000000000002E-2</v>
      </c>
      <c r="Y51" s="248">
        <f t="shared" si="40"/>
        <v>1.0999999999999999E-2</v>
      </c>
      <c r="Z51" s="248">
        <f t="shared" si="40"/>
        <v>2.1000000000000001E-2</v>
      </c>
      <c r="AA51" s="248">
        <f t="shared" si="40"/>
        <v>4.2000000000000003E-2</v>
      </c>
      <c r="AB51" s="248">
        <f t="shared" si="40"/>
        <v>-8888</v>
      </c>
      <c r="AC51" s="248">
        <f t="shared" si="40"/>
        <v>1.2E-2</v>
      </c>
      <c r="AD51" s="248">
        <f t="shared" si="40"/>
        <v>2E-3</v>
      </c>
      <c r="AE51" s="248">
        <f t="shared" si="40"/>
        <v>5.0000000000000001E-3</v>
      </c>
      <c r="AF51" s="248">
        <f t="shared" si="40"/>
        <v>3.0000000000000001E-3</v>
      </c>
      <c r="AG51" s="248">
        <f t="shared" si="40"/>
        <v>0.04</v>
      </c>
      <c r="AH51" s="248">
        <f t="shared" si="40"/>
        <v>7.5999999999999998E-2</v>
      </c>
      <c r="AI51" s="248">
        <f t="shared" si="40"/>
        <v>4.2999999999999997E-2</v>
      </c>
      <c r="AJ51" s="248">
        <f t="shared" si="40"/>
        <v>1E-3</v>
      </c>
      <c r="AK51" s="248">
        <f t="shared" si="40"/>
        <v>1.9E-2</v>
      </c>
      <c r="AL51" s="248">
        <f t="shared" si="40"/>
        <v>2E-3</v>
      </c>
      <c r="AM51" s="248">
        <f t="shared" si="40"/>
        <v>1.7000000000000001E-2</v>
      </c>
      <c r="AN51" s="248">
        <f t="shared" si="40"/>
        <v>1.6E-2</v>
      </c>
      <c r="AO51" s="248">
        <f t="shared" si="40"/>
        <v>1E-3</v>
      </c>
      <c r="AP51" s="248">
        <f t="shared" si="40"/>
        <v>1E-3</v>
      </c>
      <c r="AQ51" s="248">
        <f t="shared" si="40"/>
        <v>1E-3</v>
      </c>
      <c r="AR51" s="248">
        <f t="shared" si="40"/>
        <v>1E-3</v>
      </c>
      <c r="AS51" s="248">
        <f t="shared" si="40"/>
        <v>2E-3</v>
      </c>
      <c r="AT51" s="248">
        <f t="shared" si="40"/>
        <v>-8888</v>
      </c>
      <c r="AU51" s="248">
        <f t="shared" si="40"/>
        <v>-8888</v>
      </c>
      <c r="AV51" s="248">
        <f t="shared" si="40"/>
        <v>0.17399999999999999</v>
      </c>
      <c r="AW51" s="248">
        <f t="shared" si="40"/>
        <v>6.5000000000000002E-2</v>
      </c>
      <c r="AX51" s="248">
        <f t="shared" si="40"/>
        <v>7.0000000000000007E-2</v>
      </c>
      <c r="AY51" s="248">
        <f t="shared" si="40"/>
        <v>0.24399999999999999</v>
      </c>
      <c r="AZ51" s="248">
        <f t="shared" si="40"/>
        <v>0.13500000000000001</v>
      </c>
      <c r="BA51" s="248">
        <f t="shared" si="40"/>
        <v>0.188</v>
      </c>
      <c r="BB51" s="248">
        <f t="shared" si="40"/>
        <v>0.308</v>
      </c>
      <c r="BC51" s="248">
        <f t="shared" si="40"/>
        <v>0.13100000000000001</v>
      </c>
      <c r="BD51" s="247">
        <f>ROUND(AVERAGE(BD49:BD50),2)</f>
        <v>1.57</v>
      </c>
      <c r="BE51" s="247">
        <f t="shared" ref="BE51:BJ51" si="41">ROUND(AVERAGE(BE49:BE50),2)</f>
        <v>0.52</v>
      </c>
      <c r="BF51" s="247">
        <f t="shared" si="41"/>
        <v>0.48</v>
      </c>
      <c r="BG51" s="247">
        <f t="shared" si="41"/>
        <v>1.29</v>
      </c>
      <c r="BH51" s="247">
        <f t="shared" si="41"/>
        <v>0.21</v>
      </c>
      <c r="BI51" s="247">
        <f t="shared" si="41"/>
        <v>0.79</v>
      </c>
      <c r="BJ51" s="247">
        <f t="shared" si="41"/>
        <v>0.39</v>
      </c>
      <c r="BK51" s="249"/>
      <c r="BL51" s="249"/>
    </row>
    <row r="52" spans="1:64">
      <c r="A52" s="252"/>
      <c r="B52" s="288"/>
      <c r="C52" s="288"/>
      <c r="D52" s="288"/>
      <c r="E52" s="288"/>
      <c r="F52" s="288"/>
      <c r="G52" s="288"/>
      <c r="H52" s="288"/>
      <c r="I52" s="288"/>
      <c r="J52" s="288"/>
      <c r="K52" s="288"/>
      <c r="L52" s="288"/>
      <c r="M52" s="288"/>
      <c r="N52" s="288"/>
      <c r="O52" s="288"/>
      <c r="P52" s="289"/>
      <c r="Q52" s="288"/>
      <c r="R52" s="288"/>
      <c r="S52" s="288"/>
      <c r="T52" s="288"/>
      <c r="U52" s="252" t="s">
        <v>414</v>
      </c>
      <c r="V52" s="252">
        <f>ROUND(STDEV(V49:V50),3)</f>
        <v>0</v>
      </c>
      <c r="W52" s="252">
        <f t="shared" ref="W52:BC52" si="42">ROUND(STDEV(W49:W50),3)</f>
        <v>1E-3</v>
      </c>
      <c r="X52" s="252">
        <f t="shared" si="42"/>
        <v>0</v>
      </c>
      <c r="Y52" s="252">
        <f t="shared" si="42"/>
        <v>1E-3</v>
      </c>
      <c r="Z52" s="252">
        <f t="shared" si="42"/>
        <v>0</v>
      </c>
      <c r="AA52" s="252">
        <f t="shared" si="42"/>
        <v>1E-3</v>
      </c>
      <c r="AB52" s="252">
        <f t="shared" si="42"/>
        <v>0</v>
      </c>
      <c r="AC52" s="252">
        <f t="shared" si="42"/>
        <v>0</v>
      </c>
      <c r="AD52" s="252">
        <f t="shared" si="42"/>
        <v>0</v>
      </c>
      <c r="AE52" s="252">
        <f t="shared" si="42"/>
        <v>0</v>
      </c>
      <c r="AF52" s="252">
        <f t="shared" si="42"/>
        <v>1E-3</v>
      </c>
      <c r="AG52" s="252">
        <f t="shared" si="42"/>
        <v>0</v>
      </c>
      <c r="AH52" s="252">
        <f t="shared" si="42"/>
        <v>0</v>
      </c>
      <c r="AI52" s="252">
        <f t="shared" si="42"/>
        <v>0</v>
      </c>
      <c r="AJ52" s="252">
        <f t="shared" si="42"/>
        <v>0</v>
      </c>
      <c r="AK52" s="252">
        <f t="shared" si="42"/>
        <v>1E-3</v>
      </c>
      <c r="AL52" s="252">
        <f t="shared" si="42"/>
        <v>0</v>
      </c>
      <c r="AM52" s="252">
        <f t="shared" si="42"/>
        <v>0</v>
      </c>
      <c r="AN52" s="252">
        <f t="shared" si="42"/>
        <v>0</v>
      </c>
      <c r="AO52" s="252">
        <f t="shared" si="42"/>
        <v>0</v>
      </c>
      <c r="AP52" s="252">
        <f t="shared" si="42"/>
        <v>0</v>
      </c>
      <c r="AQ52" s="252">
        <f t="shared" si="42"/>
        <v>0</v>
      </c>
      <c r="AR52" s="252">
        <f t="shared" si="42"/>
        <v>0</v>
      </c>
      <c r="AS52" s="252">
        <f t="shared" si="42"/>
        <v>1E-3</v>
      </c>
      <c r="AT52" s="252">
        <f t="shared" si="42"/>
        <v>0</v>
      </c>
      <c r="AU52" s="252">
        <f t="shared" si="42"/>
        <v>0</v>
      </c>
      <c r="AV52" s="252">
        <f t="shared" si="42"/>
        <v>1E-3</v>
      </c>
      <c r="AW52" s="252">
        <f t="shared" si="42"/>
        <v>1E-3</v>
      </c>
      <c r="AX52" s="252">
        <f t="shared" si="42"/>
        <v>0</v>
      </c>
      <c r="AY52" s="252">
        <f t="shared" si="42"/>
        <v>1E-3</v>
      </c>
      <c r="AZ52" s="252">
        <f t="shared" si="42"/>
        <v>1E-3</v>
      </c>
      <c r="BA52" s="252">
        <f t="shared" si="42"/>
        <v>0</v>
      </c>
      <c r="BB52" s="252">
        <f t="shared" si="42"/>
        <v>0</v>
      </c>
      <c r="BC52" s="252">
        <f t="shared" si="42"/>
        <v>1E-3</v>
      </c>
      <c r="BD52" s="251">
        <f>ROUND(STDEV(BD49:BD50),2)</f>
        <v>0</v>
      </c>
      <c r="BE52" s="251">
        <f t="shared" ref="BE52:BJ52" si="43">ROUND(STDEV(BE49:BE50),2)</f>
        <v>0</v>
      </c>
      <c r="BF52" s="251">
        <f t="shared" si="43"/>
        <v>0</v>
      </c>
      <c r="BG52" s="251">
        <f t="shared" si="43"/>
        <v>0.01</v>
      </c>
      <c r="BH52" s="251">
        <f t="shared" si="43"/>
        <v>0</v>
      </c>
      <c r="BI52" s="251">
        <f t="shared" si="43"/>
        <v>0</v>
      </c>
      <c r="BJ52" s="251">
        <f t="shared" si="43"/>
        <v>0</v>
      </c>
      <c r="BK52" s="253"/>
      <c r="BL52" s="253"/>
    </row>
    <row r="53" spans="1:64">
      <c r="A53" s="254"/>
      <c r="B53" s="290"/>
      <c r="C53" s="290"/>
      <c r="D53" s="290"/>
      <c r="E53" s="290"/>
      <c r="F53" s="290"/>
      <c r="G53" s="290"/>
      <c r="H53" s="290"/>
      <c r="I53" s="290"/>
      <c r="J53" s="290"/>
      <c r="K53" s="290"/>
      <c r="L53" s="290"/>
      <c r="M53" s="290"/>
      <c r="N53" s="290"/>
      <c r="O53" s="290"/>
      <c r="P53" s="291"/>
      <c r="Q53" s="290"/>
      <c r="R53" s="290"/>
      <c r="S53" s="290"/>
      <c r="T53" s="290"/>
      <c r="U53" s="255" t="s">
        <v>212</v>
      </c>
      <c r="V53" s="256">
        <f t="shared" ref="V53:BJ53" si="44">ROUND((V52/V51),4)</f>
        <v>0</v>
      </c>
      <c r="W53" s="256">
        <f t="shared" si="44"/>
        <v>4.7600000000000003E-2</v>
      </c>
      <c r="X53" s="256">
        <f t="shared" si="44"/>
        <v>0</v>
      </c>
      <c r="Y53" s="256">
        <f t="shared" si="44"/>
        <v>9.0899999999999995E-2</v>
      </c>
      <c r="Z53" s="256">
        <f t="shared" si="44"/>
        <v>0</v>
      </c>
      <c r="AA53" s="256">
        <f t="shared" si="44"/>
        <v>2.3800000000000002E-2</v>
      </c>
      <c r="AB53" s="256">
        <f t="shared" si="44"/>
        <v>0</v>
      </c>
      <c r="AC53" s="256">
        <f t="shared" si="44"/>
        <v>0</v>
      </c>
      <c r="AD53" s="256">
        <f t="shared" si="44"/>
        <v>0</v>
      </c>
      <c r="AE53" s="256">
        <f t="shared" si="44"/>
        <v>0</v>
      </c>
      <c r="AF53" s="256">
        <f t="shared" si="44"/>
        <v>0.33329999999999999</v>
      </c>
      <c r="AG53" s="256">
        <f t="shared" si="44"/>
        <v>0</v>
      </c>
      <c r="AH53" s="256">
        <f t="shared" si="44"/>
        <v>0</v>
      </c>
      <c r="AI53" s="256">
        <f t="shared" si="44"/>
        <v>0</v>
      </c>
      <c r="AJ53" s="256">
        <f t="shared" si="44"/>
        <v>0</v>
      </c>
      <c r="AK53" s="256">
        <f t="shared" si="44"/>
        <v>5.2600000000000001E-2</v>
      </c>
      <c r="AL53" s="256">
        <f t="shared" si="44"/>
        <v>0</v>
      </c>
      <c r="AM53" s="256">
        <f t="shared" si="44"/>
        <v>0</v>
      </c>
      <c r="AN53" s="256">
        <f t="shared" si="44"/>
        <v>0</v>
      </c>
      <c r="AO53" s="256">
        <f t="shared" si="44"/>
        <v>0</v>
      </c>
      <c r="AP53" s="256">
        <f t="shared" si="44"/>
        <v>0</v>
      </c>
      <c r="AQ53" s="256">
        <f t="shared" si="44"/>
        <v>0</v>
      </c>
      <c r="AR53" s="256">
        <f t="shared" si="44"/>
        <v>0</v>
      </c>
      <c r="AS53" s="256">
        <f t="shared" si="44"/>
        <v>0.5</v>
      </c>
      <c r="AT53" s="256">
        <f t="shared" si="44"/>
        <v>0</v>
      </c>
      <c r="AU53" s="256">
        <f t="shared" si="44"/>
        <v>0</v>
      </c>
      <c r="AV53" s="256">
        <f t="shared" si="44"/>
        <v>5.7000000000000002E-3</v>
      </c>
      <c r="AW53" s="256">
        <f t="shared" si="44"/>
        <v>1.54E-2</v>
      </c>
      <c r="AX53" s="256">
        <f t="shared" si="44"/>
        <v>0</v>
      </c>
      <c r="AY53" s="256">
        <f t="shared" si="44"/>
        <v>4.1000000000000003E-3</v>
      </c>
      <c r="AZ53" s="256">
        <f t="shared" si="44"/>
        <v>7.4000000000000003E-3</v>
      </c>
      <c r="BA53" s="256">
        <f t="shared" si="44"/>
        <v>0</v>
      </c>
      <c r="BB53" s="256">
        <f t="shared" si="44"/>
        <v>0</v>
      </c>
      <c r="BC53" s="256">
        <f t="shared" si="44"/>
        <v>7.6E-3</v>
      </c>
      <c r="BD53" s="256">
        <f t="shared" si="44"/>
        <v>0</v>
      </c>
      <c r="BE53" s="256">
        <f t="shared" si="44"/>
        <v>0</v>
      </c>
      <c r="BF53" s="256">
        <f t="shared" si="44"/>
        <v>0</v>
      </c>
      <c r="BG53" s="256">
        <f t="shared" si="44"/>
        <v>7.7999999999999996E-3</v>
      </c>
      <c r="BH53" s="256">
        <f t="shared" si="44"/>
        <v>0</v>
      </c>
      <c r="BI53" s="256">
        <f t="shared" si="44"/>
        <v>0</v>
      </c>
      <c r="BJ53" s="256">
        <f t="shared" si="44"/>
        <v>0</v>
      </c>
      <c r="BK53" s="257">
        <f>V53</f>
        <v>0</v>
      </c>
      <c r="BL53" s="257">
        <f t="array" ref="BL53">AVERAGE(IF(V53:AG53&gt;-0.001,V53:AG53,""))</f>
        <v>4.1299999999999996E-2</v>
      </c>
    </row>
    <row r="54" spans="1:64">
      <c r="A54" s="283" t="s">
        <v>320</v>
      </c>
      <c r="B54" s="283" t="s">
        <v>349</v>
      </c>
      <c r="C54" s="283">
        <v>-9999</v>
      </c>
      <c r="D54" s="283" t="s">
        <v>350</v>
      </c>
      <c r="E54" s="283">
        <v>29</v>
      </c>
      <c r="F54" s="283">
        <v>2118</v>
      </c>
      <c r="G54" s="283">
        <v>143.05000000000001</v>
      </c>
      <c r="H54" s="283">
        <v>0</v>
      </c>
      <c r="I54" s="283">
        <v>0</v>
      </c>
      <c r="J54" s="283">
        <v>-9999</v>
      </c>
      <c r="K54" s="283" t="s">
        <v>351</v>
      </c>
      <c r="L54" s="283">
        <v>2017</v>
      </c>
      <c r="M54" s="283">
        <v>8</v>
      </c>
      <c r="N54" s="283">
        <v>13</v>
      </c>
      <c r="O54" s="283">
        <v>225</v>
      </c>
      <c r="P54" s="284">
        <v>0.8652777777777777</v>
      </c>
      <c r="Q54" s="283">
        <v>-31.633333333333333</v>
      </c>
      <c r="R54" s="283">
        <v>-148.9</v>
      </c>
      <c r="S54" s="283" t="s">
        <v>352</v>
      </c>
      <c r="T54" s="283" t="s">
        <v>265</v>
      </c>
      <c r="U54" s="283" t="s">
        <v>353</v>
      </c>
      <c r="V54" s="283">
        <v>0.106</v>
      </c>
      <c r="W54" s="283">
        <v>0.02</v>
      </c>
      <c r="X54" s="283">
        <v>2.5999999999999999E-2</v>
      </c>
      <c r="Y54" s="283">
        <v>8.9999999999999993E-3</v>
      </c>
      <c r="Z54" s="283">
        <v>1.7000000000000001E-2</v>
      </c>
      <c r="AA54" s="283">
        <v>3.4000000000000002E-2</v>
      </c>
      <c r="AB54" s="283">
        <v>-8888</v>
      </c>
      <c r="AC54" s="283">
        <v>0.01</v>
      </c>
      <c r="AD54" s="283">
        <v>3.0000000000000001E-3</v>
      </c>
      <c r="AE54" s="283">
        <v>4.0000000000000001E-3</v>
      </c>
      <c r="AF54" s="283">
        <v>2E-3</v>
      </c>
      <c r="AG54" s="283">
        <v>3.7999999999999999E-2</v>
      </c>
      <c r="AH54" s="283">
        <v>6.6000000000000003E-2</v>
      </c>
      <c r="AI54" s="283">
        <v>3.9E-2</v>
      </c>
      <c r="AJ54" s="283">
        <v>1E-3</v>
      </c>
      <c r="AK54" s="283">
        <v>1.7999999999999999E-2</v>
      </c>
      <c r="AL54" s="283">
        <v>2E-3</v>
      </c>
      <c r="AM54" s="283">
        <v>1.2999999999999999E-2</v>
      </c>
      <c r="AN54" s="283">
        <v>1.2999999999999999E-2</v>
      </c>
      <c r="AO54" s="283">
        <v>1E-3</v>
      </c>
      <c r="AP54" s="283">
        <v>1E-3</v>
      </c>
      <c r="AQ54" s="283">
        <v>1E-3</v>
      </c>
      <c r="AR54" s="283">
        <v>1E-3</v>
      </c>
      <c r="AS54" s="283">
        <v>-8888</v>
      </c>
      <c r="AT54" s="283">
        <v>-8888</v>
      </c>
      <c r="AU54" s="283">
        <v>-8888</v>
      </c>
      <c r="AV54" s="283">
        <v>0.152</v>
      </c>
      <c r="AW54" s="283">
        <v>0.06</v>
      </c>
      <c r="AX54" s="283">
        <v>5.7000000000000002E-2</v>
      </c>
      <c r="AY54" s="283">
        <v>0.20899999999999999</v>
      </c>
      <c r="AZ54" s="283">
        <v>0.11700000000000001</v>
      </c>
      <c r="BA54" s="283">
        <v>0.16300000000000001</v>
      </c>
      <c r="BB54" s="283">
        <v>0.26900000000000002</v>
      </c>
      <c r="BC54" s="283">
        <v>0.115</v>
      </c>
      <c r="BD54" s="283">
        <v>1.54</v>
      </c>
      <c r="BE54" s="283">
        <v>0.49</v>
      </c>
      <c r="BF54" s="283">
        <v>0.51</v>
      </c>
      <c r="BG54" s="283">
        <v>1.3</v>
      </c>
      <c r="BH54" s="283">
        <v>0.22</v>
      </c>
      <c r="BI54" s="283">
        <v>0.78</v>
      </c>
      <c r="BJ54" s="283">
        <v>0.39</v>
      </c>
      <c r="BK54" s="285"/>
      <c r="BL54" s="285"/>
    </row>
    <row r="55" spans="1:64">
      <c r="A55" s="283" t="s">
        <v>322</v>
      </c>
      <c r="B55" s="283" t="s">
        <v>349</v>
      </c>
      <c r="C55" s="283">
        <v>-9999</v>
      </c>
      <c r="D55" s="283" t="s">
        <v>350</v>
      </c>
      <c r="E55" s="283">
        <v>29</v>
      </c>
      <c r="F55" s="283">
        <v>2130</v>
      </c>
      <c r="G55" s="283">
        <v>143.05000000000001</v>
      </c>
      <c r="H55" s="283">
        <v>0</v>
      </c>
      <c r="I55" s="283">
        <v>0</v>
      </c>
      <c r="J55" s="283">
        <v>-9999</v>
      </c>
      <c r="K55" s="283" t="s">
        <v>351</v>
      </c>
      <c r="L55" s="283">
        <v>2017</v>
      </c>
      <c r="M55" s="283">
        <v>8</v>
      </c>
      <c r="N55" s="283">
        <v>13</v>
      </c>
      <c r="O55" s="283">
        <v>225</v>
      </c>
      <c r="P55" s="284">
        <v>0.8652777777777777</v>
      </c>
      <c r="Q55" s="283">
        <v>-31.633333333333333</v>
      </c>
      <c r="R55" s="283">
        <v>-148.9</v>
      </c>
      <c r="S55" s="283" t="s">
        <v>352</v>
      </c>
      <c r="T55" s="283" t="s">
        <v>265</v>
      </c>
      <c r="U55" s="283" t="s">
        <v>353</v>
      </c>
      <c r="V55" s="283">
        <v>0.10100000000000001</v>
      </c>
      <c r="W55" s="283">
        <v>1.9E-2</v>
      </c>
      <c r="X55" s="283">
        <v>2.4E-2</v>
      </c>
      <c r="Y55" s="283">
        <v>8.9999999999999993E-3</v>
      </c>
      <c r="Z55" s="283">
        <v>1.6E-2</v>
      </c>
      <c r="AA55" s="283">
        <v>3.2000000000000001E-2</v>
      </c>
      <c r="AB55" s="283">
        <v>-8888</v>
      </c>
      <c r="AC55" s="283">
        <v>0.01</v>
      </c>
      <c r="AD55" s="283">
        <v>3.0000000000000001E-3</v>
      </c>
      <c r="AE55" s="283">
        <v>4.0000000000000001E-3</v>
      </c>
      <c r="AF55" s="283">
        <v>2E-3</v>
      </c>
      <c r="AG55" s="283">
        <v>3.7999999999999999E-2</v>
      </c>
      <c r="AH55" s="283">
        <v>6.3E-2</v>
      </c>
      <c r="AI55" s="283">
        <v>3.6999999999999998E-2</v>
      </c>
      <c r="AJ55" s="283">
        <v>1E-3</v>
      </c>
      <c r="AK55" s="283">
        <v>1.7000000000000001E-2</v>
      </c>
      <c r="AL55" s="283">
        <v>2E-3</v>
      </c>
      <c r="AM55" s="283">
        <v>1.2E-2</v>
      </c>
      <c r="AN55" s="283">
        <v>1.2E-2</v>
      </c>
      <c r="AO55" s="283">
        <v>1E-3</v>
      </c>
      <c r="AP55" s="283">
        <v>1E-3</v>
      </c>
      <c r="AQ55" s="283">
        <v>1E-3</v>
      </c>
      <c r="AR55" s="283">
        <v>1E-3</v>
      </c>
      <c r="AS55" s="283">
        <v>-8888</v>
      </c>
      <c r="AT55" s="283">
        <v>-8888</v>
      </c>
      <c r="AU55" s="283">
        <v>-8888</v>
      </c>
      <c r="AV55" s="283">
        <v>0.14399999999999999</v>
      </c>
      <c r="AW55" s="283">
        <v>0.06</v>
      </c>
      <c r="AX55" s="283">
        <v>5.3999999999999999E-2</v>
      </c>
      <c r="AY55" s="283">
        <v>0.19800000000000001</v>
      </c>
      <c r="AZ55" s="283">
        <v>0.114</v>
      </c>
      <c r="BA55" s="283">
        <v>0.157</v>
      </c>
      <c r="BB55" s="283">
        <v>0.25800000000000001</v>
      </c>
      <c r="BC55" s="283">
        <v>0.111</v>
      </c>
      <c r="BD55" s="283">
        <v>1.55</v>
      </c>
      <c r="BE55" s="283">
        <v>0.47</v>
      </c>
      <c r="BF55" s="283">
        <v>0.53</v>
      </c>
      <c r="BG55" s="283">
        <v>1.26</v>
      </c>
      <c r="BH55" s="283">
        <v>0.23</v>
      </c>
      <c r="BI55" s="283">
        <v>0.77</v>
      </c>
      <c r="BJ55" s="283">
        <v>0.39</v>
      </c>
      <c r="BK55" s="285"/>
      <c r="BL55" s="285"/>
    </row>
    <row r="56" spans="1:64">
      <c r="A56" s="248"/>
      <c r="B56" s="286"/>
      <c r="C56" s="286"/>
      <c r="D56" s="286"/>
      <c r="E56" s="286"/>
      <c r="F56" s="286"/>
      <c r="G56" s="286"/>
      <c r="H56" s="286"/>
      <c r="I56" s="286"/>
      <c r="J56" s="286"/>
      <c r="K56" s="286"/>
      <c r="L56" s="286"/>
      <c r="M56" s="286"/>
      <c r="N56" s="286"/>
      <c r="O56" s="286"/>
      <c r="P56" s="287"/>
      <c r="Q56" s="286"/>
      <c r="R56" s="286"/>
      <c r="S56" s="286"/>
      <c r="T56" s="286"/>
      <c r="U56" s="248" t="s">
        <v>22</v>
      </c>
      <c r="V56" s="248">
        <f>ROUND(AVERAGE(V54:V55),3)</f>
        <v>0.104</v>
      </c>
      <c r="W56" s="248">
        <f t="shared" ref="W56:BC56" si="45">ROUND(AVERAGE(W54:W55),3)</f>
        <v>0.02</v>
      </c>
      <c r="X56" s="248">
        <f t="shared" si="45"/>
        <v>2.5000000000000001E-2</v>
      </c>
      <c r="Y56" s="248">
        <f t="shared" si="45"/>
        <v>8.9999999999999993E-3</v>
      </c>
      <c r="Z56" s="248">
        <f t="shared" si="45"/>
        <v>1.7000000000000001E-2</v>
      </c>
      <c r="AA56" s="248">
        <f t="shared" si="45"/>
        <v>3.3000000000000002E-2</v>
      </c>
      <c r="AB56" s="248">
        <f t="shared" si="45"/>
        <v>-8888</v>
      </c>
      <c r="AC56" s="248">
        <f t="shared" si="45"/>
        <v>0.01</v>
      </c>
      <c r="AD56" s="248">
        <f t="shared" si="45"/>
        <v>3.0000000000000001E-3</v>
      </c>
      <c r="AE56" s="248">
        <f t="shared" si="45"/>
        <v>4.0000000000000001E-3</v>
      </c>
      <c r="AF56" s="248">
        <f t="shared" si="45"/>
        <v>2E-3</v>
      </c>
      <c r="AG56" s="248">
        <f t="shared" si="45"/>
        <v>3.7999999999999999E-2</v>
      </c>
      <c r="AH56" s="248">
        <f t="shared" si="45"/>
        <v>6.5000000000000002E-2</v>
      </c>
      <c r="AI56" s="248">
        <f t="shared" si="45"/>
        <v>3.7999999999999999E-2</v>
      </c>
      <c r="AJ56" s="248">
        <f t="shared" si="45"/>
        <v>1E-3</v>
      </c>
      <c r="AK56" s="248">
        <f t="shared" si="45"/>
        <v>1.7999999999999999E-2</v>
      </c>
      <c r="AL56" s="248">
        <f t="shared" si="45"/>
        <v>2E-3</v>
      </c>
      <c r="AM56" s="248">
        <f t="shared" si="45"/>
        <v>1.2999999999999999E-2</v>
      </c>
      <c r="AN56" s="248">
        <f t="shared" si="45"/>
        <v>1.2999999999999999E-2</v>
      </c>
      <c r="AO56" s="248">
        <f t="shared" si="45"/>
        <v>1E-3</v>
      </c>
      <c r="AP56" s="248">
        <f t="shared" si="45"/>
        <v>1E-3</v>
      </c>
      <c r="AQ56" s="248">
        <f t="shared" si="45"/>
        <v>1E-3</v>
      </c>
      <c r="AR56" s="248">
        <f t="shared" si="45"/>
        <v>1E-3</v>
      </c>
      <c r="AS56" s="248">
        <f t="shared" si="45"/>
        <v>-8888</v>
      </c>
      <c r="AT56" s="248">
        <f t="shared" si="45"/>
        <v>-8888</v>
      </c>
      <c r="AU56" s="248">
        <f t="shared" si="45"/>
        <v>-8888</v>
      </c>
      <c r="AV56" s="248">
        <f t="shared" si="45"/>
        <v>0.14799999999999999</v>
      </c>
      <c r="AW56" s="248">
        <f t="shared" si="45"/>
        <v>0.06</v>
      </c>
      <c r="AX56" s="248">
        <f t="shared" si="45"/>
        <v>5.6000000000000001E-2</v>
      </c>
      <c r="AY56" s="248">
        <f t="shared" si="45"/>
        <v>0.20399999999999999</v>
      </c>
      <c r="AZ56" s="248">
        <f t="shared" si="45"/>
        <v>0.11600000000000001</v>
      </c>
      <c r="BA56" s="248">
        <f t="shared" si="45"/>
        <v>0.16</v>
      </c>
      <c r="BB56" s="248">
        <f t="shared" si="45"/>
        <v>0.26400000000000001</v>
      </c>
      <c r="BC56" s="248">
        <f t="shared" si="45"/>
        <v>0.113</v>
      </c>
      <c r="BD56" s="247">
        <f>ROUND(AVERAGE(BD54:BD55),2)</f>
        <v>1.55</v>
      </c>
      <c r="BE56" s="247">
        <f t="shared" ref="BE56:BJ56" si="46">ROUND(AVERAGE(BE54:BE55),2)</f>
        <v>0.48</v>
      </c>
      <c r="BF56" s="247">
        <f t="shared" si="46"/>
        <v>0.52</v>
      </c>
      <c r="BG56" s="247">
        <f t="shared" si="46"/>
        <v>1.28</v>
      </c>
      <c r="BH56" s="247">
        <f t="shared" si="46"/>
        <v>0.23</v>
      </c>
      <c r="BI56" s="247">
        <f t="shared" si="46"/>
        <v>0.78</v>
      </c>
      <c r="BJ56" s="247">
        <f t="shared" si="46"/>
        <v>0.39</v>
      </c>
      <c r="BK56" s="249"/>
      <c r="BL56" s="249"/>
    </row>
    <row r="57" spans="1:64">
      <c r="A57" s="252"/>
      <c r="B57" s="288"/>
      <c r="C57" s="288"/>
      <c r="D57" s="288"/>
      <c r="E57" s="288"/>
      <c r="F57" s="288"/>
      <c r="G57" s="288"/>
      <c r="H57" s="288"/>
      <c r="I57" s="288"/>
      <c r="J57" s="288"/>
      <c r="K57" s="288"/>
      <c r="L57" s="288"/>
      <c r="M57" s="288"/>
      <c r="N57" s="288"/>
      <c r="O57" s="288"/>
      <c r="P57" s="289"/>
      <c r="Q57" s="288"/>
      <c r="R57" s="288"/>
      <c r="S57" s="288"/>
      <c r="T57" s="288"/>
      <c r="U57" s="252" t="s">
        <v>414</v>
      </c>
      <c r="V57" s="252">
        <f>ROUND(STDEV(V54:V55),3)</f>
        <v>4.0000000000000001E-3</v>
      </c>
      <c r="W57" s="252">
        <f t="shared" ref="W57:BC57" si="47">ROUND(STDEV(W54:W55),3)</f>
        <v>1E-3</v>
      </c>
      <c r="X57" s="252">
        <f t="shared" si="47"/>
        <v>1E-3</v>
      </c>
      <c r="Y57" s="252">
        <f t="shared" si="47"/>
        <v>0</v>
      </c>
      <c r="Z57" s="252">
        <f t="shared" si="47"/>
        <v>1E-3</v>
      </c>
      <c r="AA57" s="252">
        <f t="shared" si="47"/>
        <v>1E-3</v>
      </c>
      <c r="AB57" s="252">
        <f t="shared" si="47"/>
        <v>0</v>
      </c>
      <c r="AC57" s="252">
        <f t="shared" si="47"/>
        <v>0</v>
      </c>
      <c r="AD57" s="252">
        <f t="shared" si="47"/>
        <v>0</v>
      </c>
      <c r="AE57" s="252">
        <f t="shared" si="47"/>
        <v>0</v>
      </c>
      <c r="AF57" s="252">
        <f t="shared" si="47"/>
        <v>0</v>
      </c>
      <c r="AG57" s="252">
        <f t="shared" si="47"/>
        <v>0</v>
      </c>
      <c r="AH57" s="252">
        <f t="shared" si="47"/>
        <v>2E-3</v>
      </c>
      <c r="AI57" s="252">
        <f t="shared" si="47"/>
        <v>1E-3</v>
      </c>
      <c r="AJ57" s="252">
        <f t="shared" si="47"/>
        <v>0</v>
      </c>
      <c r="AK57" s="252">
        <f t="shared" si="47"/>
        <v>1E-3</v>
      </c>
      <c r="AL57" s="252">
        <f t="shared" si="47"/>
        <v>0</v>
      </c>
      <c r="AM57" s="252">
        <f t="shared" si="47"/>
        <v>1E-3</v>
      </c>
      <c r="AN57" s="252">
        <f t="shared" si="47"/>
        <v>1E-3</v>
      </c>
      <c r="AO57" s="252">
        <f t="shared" si="47"/>
        <v>0</v>
      </c>
      <c r="AP57" s="252">
        <f t="shared" si="47"/>
        <v>0</v>
      </c>
      <c r="AQ57" s="252">
        <f t="shared" si="47"/>
        <v>0</v>
      </c>
      <c r="AR57" s="252">
        <f t="shared" si="47"/>
        <v>0</v>
      </c>
      <c r="AS57" s="252">
        <f t="shared" si="47"/>
        <v>0</v>
      </c>
      <c r="AT57" s="252">
        <f t="shared" si="47"/>
        <v>0</v>
      </c>
      <c r="AU57" s="252">
        <f t="shared" si="47"/>
        <v>0</v>
      </c>
      <c r="AV57" s="252">
        <f t="shared" si="47"/>
        <v>6.0000000000000001E-3</v>
      </c>
      <c r="AW57" s="252">
        <f t="shared" si="47"/>
        <v>0</v>
      </c>
      <c r="AX57" s="252">
        <f t="shared" si="47"/>
        <v>2E-3</v>
      </c>
      <c r="AY57" s="252">
        <f t="shared" si="47"/>
        <v>8.0000000000000002E-3</v>
      </c>
      <c r="AZ57" s="252">
        <f t="shared" si="47"/>
        <v>2E-3</v>
      </c>
      <c r="BA57" s="252">
        <f t="shared" si="47"/>
        <v>4.0000000000000001E-3</v>
      </c>
      <c r="BB57" s="252">
        <f t="shared" si="47"/>
        <v>8.0000000000000002E-3</v>
      </c>
      <c r="BC57" s="252">
        <f t="shared" si="47"/>
        <v>3.0000000000000001E-3</v>
      </c>
      <c r="BD57" s="251">
        <f>ROUND(STDEV(BD54:BD55),2)</f>
        <v>0.01</v>
      </c>
      <c r="BE57" s="251">
        <f t="shared" ref="BE57:BJ57" si="48">ROUND(STDEV(BE54:BE55),2)</f>
        <v>0.01</v>
      </c>
      <c r="BF57" s="251">
        <f t="shared" si="48"/>
        <v>0.01</v>
      </c>
      <c r="BG57" s="251">
        <f t="shared" si="48"/>
        <v>0.03</v>
      </c>
      <c r="BH57" s="251">
        <f t="shared" si="48"/>
        <v>0.01</v>
      </c>
      <c r="BI57" s="251">
        <f t="shared" si="48"/>
        <v>0.01</v>
      </c>
      <c r="BJ57" s="251">
        <f t="shared" si="48"/>
        <v>0</v>
      </c>
      <c r="BK57" s="253"/>
      <c r="BL57" s="253"/>
    </row>
    <row r="58" spans="1:64">
      <c r="A58" s="254"/>
      <c r="B58" s="290"/>
      <c r="C58" s="290"/>
      <c r="D58" s="290"/>
      <c r="E58" s="290"/>
      <c r="F58" s="290"/>
      <c r="G58" s="290"/>
      <c r="H58" s="290"/>
      <c r="I58" s="290"/>
      <c r="J58" s="290"/>
      <c r="K58" s="290"/>
      <c r="L58" s="290"/>
      <c r="M58" s="290"/>
      <c r="N58" s="290"/>
      <c r="O58" s="290"/>
      <c r="P58" s="291"/>
      <c r="Q58" s="290"/>
      <c r="R58" s="290"/>
      <c r="S58" s="290"/>
      <c r="T58" s="290"/>
      <c r="U58" s="255" t="s">
        <v>212</v>
      </c>
      <c r="V58" s="256">
        <f t="shared" ref="V58:BJ58" si="49">ROUND((V57/V56),4)</f>
        <v>3.85E-2</v>
      </c>
      <c r="W58" s="256">
        <f t="shared" si="49"/>
        <v>0.05</v>
      </c>
      <c r="X58" s="256">
        <f t="shared" si="49"/>
        <v>0.04</v>
      </c>
      <c r="Y58" s="256">
        <f t="shared" si="49"/>
        <v>0</v>
      </c>
      <c r="Z58" s="256">
        <f t="shared" si="49"/>
        <v>5.8799999999999998E-2</v>
      </c>
      <c r="AA58" s="256">
        <f t="shared" si="49"/>
        <v>3.0300000000000001E-2</v>
      </c>
      <c r="AB58" s="256">
        <f t="shared" si="49"/>
        <v>0</v>
      </c>
      <c r="AC58" s="256">
        <f t="shared" si="49"/>
        <v>0</v>
      </c>
      <c r="AD58" s="256">
        <f t="shared" si="49"/>
        <v>0</v>
      </c>
      <c r="AE58" s="256">
        <f t="shared" si="49"/>
        <v>0</v>
      </c>
      <c r="AF58" s="256">
        <f t="shared" si="49"/>
        <v>0</v>
      </c>
      <c r="AG58" s="256">
        <f t="shared" si="49"/>
        <v>0</v>
      </c>
      <c r="AH58" s="256">
        <f t="shared" si="49"/>
        <v>3.0800000000000001E-2</v>
      </c>
      <c r="AI58" s="256">
        <f t="shared" si="49"/>
        <v>2.63E-2</v>
      </c>
      <c r="AJ58" s="256">
        <f t="shared" si="49"/>
        <v>0</v>
      </c>
      <c r="AK58" s="256">
        <f t="shared" si="49"/>
        <v>5.5599999999999997E-2</v>
      </c>
      <c r="AL58" s="256">
        <f t="shared" si="49"/>
        <v>0</v>
      </c>
      <c r="AM58" s="256">
        <f t="shared" si="49"/>
        <v>7.6899999999999996E-2</v>
      </c>
      <c r="AN58" s="256">
        <f t="shared" si="49"/>
        <v>7.6899999999999996E-2</v>
      </c>
      <c r="AO58" s="256">
        <f t="shared" si="49"/>
        <v>0</v>
      </c>
      <c r="AP58" s="256">
        <f t="shared" si="49"/>
        <v>0</v>
      </c>
      <c r="AQ58" s="256">
        <f t="shared" si="49"/>
        <v>0</v>
      </c>
      <c r="AR58" s="256">
        <f t="shared" si="49"/>
        <v>0</v>
      </c>
      <c r="AS58" s="256">
        <f t="shared" si="49"/>
        <v>0</v>
      </c>
      <c r="AT58" s="256">
        <f t="shared" si="49"/>
        <v>0</v>
      </c>
      <c r="AU58" s="256">
        <f t="shared" si="49"/>
        <v>0</v>
      </c>
      <c r="AV58" s="256">
        <f t="shared" si="49"/>
        <v>4.0500000000000001E-2</v>
      </c>
      <c r="AW58" s="256">
        <f t="shared" si="49"/>
        <v>0</v>
      </c>
      <c r="AX58" s="256">
        <f t="shared" si="49"/>
        <v>3.5700000000000003E-2</v>
      </c>
      <c r="AY58" s="256">
        <f t="shared" si="49"/>
        <v>3.9199999999999999E-2</v>
      </c>
      <c r="AZ58" s="256">
        <f t="shared" si="49"/>
        <v>1.72E-2</v>
      </c>
      <c r="BA58" s="256">
        <f t="shared" si="49"/>
        <v>2.5000000000000001E-2</v>
      </c>
      <c r="BB58" s="256">
        <f t="shared" si="49"/>
        <v>3.0300000000000001E-2</v>
      </c>
      <c r="BC58" s="256">
        <f t="shared" si="49"/>
        <v>2.6499999999999999E-2</v>
      </c>
      <c r="BD58" s="256">
        <f t="shared" si="49"/>
        <v>6.4999999999999997E-3</v>
      </c>
      <c r="BE58" s="256">
        <f t="shared" si="49"/>
        <v>2.0799999999999999E-2</v>
      </c>
      <c r="BF58" s="256">
        <f t="shared" si="49"/>
        <v>1.9199999999999998E-2</v>
      </c>
      <c r="BG58" s="256">
        <f t="shared" si="49"/>
        <v>2.3400000000000001E-2</v>
      </c>
      <c r="BH58" s="256">
        <f t="shared" si="49"/>
        <v>4.3499999999999997E-2</v>
      </c>
      <c r="BI58" s="256">
        <f t="shared" si="49"/>
        <v>1.2800000000000001E-2</v>
      </c>
      <c r="BJ58" s="256">
        <f t="shared" si="49"/>
        <v>0</v>
      </c>
      <c r="BK58" s="257">
        <f>V58</f>
        <v>3.85E-2</v>
      </c>
      <c r="BL58" s="257">
        <f t="array" ref="BL58">AVERAGE(IF(V58:AG58&gt;-0.001,V58:AG58,""))</f>
        <v>1.8133333333333331E-2</v>
      </c>
    </row>
    <row r="59" spans="1:64" ht="15">
      <c r="A59" s="283" t="s">
        <v>329</v>
      </c>
      <c r="B59" s="173" t="s">
        <v>356</v>
      </c>
      <c r="C59" s="173" t="s">
        <v>368</v>
      </c>
      <c r="D59" s="188" t="s">
        <v>357</v>
      </c>
      <c r="E59" s="179" t="s">
        <v>266</v>
      </c>
      <c r="F59" s="187">
        <v>1000</v>
      </c>
      <c r="G59" s="174" t="s">
        <v>365</v>
      </c>
      <c r="H59" s="174">
        <v>24</v>
      </c>
      <c r="I59" s="174">
        <v>-9999</v>
      </c>
      <c r="J59" s="173" t="s">
        <v>361</v>
      </c>
      <c r="K59" s="173">
        <v>-9999</v>
      </c>
      <c r="L59" s="189">
        <v>2017</v>
      </c>
      <c r="M59" s="173" t="s">
        <v>359</v>
      </c>
      <c r="N59" s="173">
        <v>17</v>
      </c>
      <c r="O59" s="173">
        <v>107</v>
      </c>
      <c r="P59" s="176">
        <v>0.75486111111111109</v>
      </c>
      <c r="Q59" s="174">
        <v>172.00014999999999</v>
      </c>
      <c r="R59" s="174">
        <v>-65.500100000000003</v>
      </c>
      <c r="S59" s="173" t="s">
        <v>264</v>
      </c>
      <c r="T59" s="173" t="s">
        <v>265</v>
      </c>
      <c r="U59" s="178">
        <v>-9999</v>
      </c>
      <c r="V59" s="283">
        <v>0.49</v>
      </c>
      <c r="W59" s="283">
        <v>-8888</v>
      </c>
      <c r="X59" s="283">
        <v>0.248</v>
      </c>
      <c r="Y59" s="283">
        <v>8.9999999999999993E-3</v>
      </c>
      <c r="Z59" s="283">
        <v>3.6999999999999998E-2</v>
      </c>
      <c r="AA59" s="283">
        <v>8.3000000000000004E-2</v>
      </c>
      <c r="AB59" s="283">
        <v>4.0000000000000001E-3</v>
      </c>
      <c r="AC59" s="283">
        <v>4.2000000000000003E-2</v>
      </c>
      <c r="AD59" s="283">
        <v>2E-3</v>
      </c>
      <c r="AE59" s="283">
        <v>0.307</v>
      </c>
      <c r="AF59" s="283">
        <v>6.0000000000000001E-3</v>
      </c>
      <c r="AG59" s="283">
        <v>-8888</v>
      </c>
      <c r="AH59" s="283">
        <v>0.44700000000000001</v>
      </c>
      <c r="AI59" s="283">
        <v>-8888</v>
      </c>
      <c r="AJ59" s="283">
        <v>4.2999999999999997E-2</v>
      </c>
      <c r="AK59" s="283">
        <v>-8888</v>
      </c>
      <c r="AL59" s="283">
        <v>-8888</v>
      </c>
      <c r="AM59" s="283">
        <v>0.14599999999999999</v>
      </c>
      <c r="AN59" s="283">
        <v>0.10199999999999999</v>
      </c>
      <c r="AO59" s="283">
        <v>-8888</v>
      </c>
      <c r="AP59" s="283">
        <v>-8888</v>
      </c>
      <c r="AQ59" s="283">
        <v>-8888</v>
      </c>
      <c r="AR59" s="283">
        <v>4.0000000000000001E-3</v>
      </c>
      <c r="AS59" s="283">
        <v>5.6000000000000001E-2</v>
      </c>
      <c r="AT59" s="283">
        <v>-8888</v>
      </c>
      <c r="AU59" s="283">
        <v>-8888</v>
      </c>
      <c r="AV59" s="283">
        <v>0.73799999999999999</v>
      </c>
      <c r="AW59" s="283">
        <v>5.7000000000000002E-2</v>
      </c>
      <c r="AX59" s="283">
        <v>0.433</v>
      </c>
      <c r="AY59" s="283">
        <v>1.171</v>
      </c>
      <c r="AZ59" s="283">
        <v>0.49</v>
      </c>
      <c r="BA59" s="283">
        <v>0.73799999999999999</v>
      </c>
      <c r="BB59" s="283">
        <v>1.228</v>
      </c>
      <c r="BC59" s="283">
        <v>0.437</v>
      </c>
      <c r="BD59" s="283">
        <v>1.51</v>
      </c>
      <c r="BE59" s="283">
        <v>0.88</v>
      </c>
      <c r="BF59" s="283">
        <v>0.12</v>
      </c>
      <c r="BG59" s="283">
        <v>1.51</v>
      </c>
      <c r="BH59" s="283">
        <v>0.05</v>
      </c>
      <c r="BI59" s="283">
        <v>0.95</v>
      </c>
      <c r="BJ59" s="283">
        <v>0.4</v>
      </c>
      <c r="BK59" s="285"/>
      <c r="BL59" s="285"/>
    </row>
    <row r="60" spans="1:64" ht="15">
      <c r="A60" s="283" t="s">
        <v>330</v>
      </c>
      <c r="B60" s="165" t="s">
        <v>356</v>
      </c>
      <c r="C60" s="165" t="s">
        <v>367</v>
      </c>
      <c r="D60" s="167" t="s">
        <v>357</v>
      </c>
      <c r="E60" s="179" t="s">
        <v>266</v>
      </c>
      <c r="F60" s="180">
        <v>1000</v>
      </c>
      <c r="G60" s="180" t="s">
        <v>365</v>
      </c>
      <c r="H60" s="180">
        <v>24</v>
      </c>
      <c r="I60" s="180">
        <v>2.9329999999999998</v>
      </c>
      <c r="J60" s="173" t="s">
        <v>361</v>
      </c>
      <c r="K60" s="173">
        <v>-9999</v>
      </c>
      <c r="L60" s="144">
        <v>2017</v>
      </c>
      <c r="M60" s="165" t="s">
        <v>359</v>
      </c>
      <c r="N60" s="165">
        <v>17</v>
      </c>
      <c r="O60" s="165">
        <v>107</v>
      </c>
      <c r="P60" s="182">
        <v>0.75486111111111109</v>
      </c>
      <c r="Q60" s="180">
        <v>172.00014999999999</v>
      </c>
      <c r="R60" s="180">
        <v>-65.500100000000003</v>
      </c>
      <c r="S60" s="165" t="s">
        <v>264</v>
      </c>
      <c r="T60" s="165" t="s">
        <v>265</v>
      </c>
      <c r="U60" s="178">
        <v>-9999</v>
      </c>
      <c r="V60" s="283">
        <v>0.505</v>
      </c>
      <c r="W60" s="283">
        <v>-8888</v>
      </c>
      <c r="X60" s="283">
        <v>0.25900000000000001</v>
      </c>
      <c r="Y60" s="283">
        <v>8.9999999999999993E-3</v>
      </c>
      <c r="Z60" s="283">
        <v>3.7999999999999999E-2</v>
      </c>
      <c r="AA60" s="283">
        <v>8.5999999999999993E-2</v>
      </c>
      <c r="AB60" s="283">
        <v>5.0000000000000001E-3</v>
      </c>
      <c r="AC60" s="283">
        <v>4.2999999999999997E-2</v>
      </c>
      <c r="AD60" s="283">
        <v>2E-3</v>
      </c>
      <c r="AE60" s="283">
        <v>0.31900000000000001</v>
      </c>
      <c r="AF60" s="283">
        <v>6.0000000000000001E-3</v>
      </c>
      <c r="AG60" s="283">
        <v>-8888</v>
      </c>
      <c r="AH60" s="283">
        <v>0.45800000000000002</v>
      </c>
      <c r="AI60" s="283">
        <v>-8888</v>
      </c>
      <c r="AJ60" s="283">
        <v>4.7E-2</v>
      </c>
      <c r="AK60" s="283">
        <v>-8888</v>
      </c>
      <c r="AL60" s="283">
        <v>-8888</v>
      </c>
      <c r="AM60" s="283">
        <v>0.153</v>
      </c>
      <c r="AN60" s="283">
        <v>0.106</v>
      </c>
      <c r="AO60" s="283">
        <v>-8888</v>
      </c>
      <c r="AP60" s="283">
        <v>-8888</v>
      </c>
      <c r="AQ60" s="283">
        <v>-8888</v>
      </c>
      <c r="AR60" s="283">
        <v>4.0000000000000001E-3</v>
      </c>
      <c r="AS60" s="283">
        <v>0.06</v>
      </c>
      <c r="AT60" s="283">
        <v>-8888</v>
      </c>
      <c r="AU60" s="283">
        <v>-8888</v>
      </c>
      <c r="AV60" s="283">
        <v>0.76400000000000001</v>
      </c>
      <c r="AW60" s="283">
        <v>5.8999999999999997E-2</v>
      </c>
      <c r="AX60" s="283">
        <v>0.44900000000000001</v>
      </c>
      <c r="AY60" s="283">
        <v>1.2130000000000001</v>
      </c>
      <c r="AZ60" s="283">
        <v>0.50800000000000001</v>
      </c>
      <c r="BA60" s="283">
        <v>0.76700000000000002</v>
      </c>
      <c r="BB60" s="283">
        <v>1.272</v>
      </c>
      <c r="BC60" s="283">
        <v>0.45400000000000001</v>
      </c>
      <c r="BD60" s="283">
        <v>1.52</v>
      </c>
      <c r="BE60" s="283">
        <v>0.88</v>
      </c>
      <c r="BF60" s="283">
        <v>0.12</v>
      </c>
      <c r="BG60" s="283">
        <v>1.5</v>
      </c>
      <c r="BH60" s="283">
        <v>0.05</v>
      </c>
      <c r="BI60" s="283">
        <v>0.95</v>
      </c>
      <c r="BJ60" s="283">
        <v>0.4</v>
      </c>
      <c r="BK60" s="285"/>
      <c r="BL60" s="285"/>
    </row>
    <row r="61" spans="1:64">
      <c r="A61" s="248"/>
      <c r="B61" s="286"/>
      <c r="C61" s="286"/>
      <c r="D61" s="286"/>
      <c r="E61" s="286"/>
      <c r="F61" s="286"/>
      <c r="G61" s="286"/>
      <c r="H61" s="286"/>
      <c r="I61" s="286"/>
      <c r="J61" s="286"/>
      <c r="K61" s="286"/>
      <c r="L61" s="286"/>
      <c r="M61" s="286"/>
      <c r="N61" s="286"/>
      <c r="O61" s="286"/>
      <c r="P61" s="287"/>
      <c r="Q61" s="286"/>
      <c r="R61" s="286"/>
      <c r="S61" s="286"/>
      <c r="T61" s="286"/>
      <c r="U61" s="248" t="s">
        <v>22</v>
      </c>
      <c r="V61" s="248">
        <f>ROUND(AVERAGE(V59:V60),3)</f>
        <v>0.498</v>
      </c>
      <c r="W61" s="248">
        <f t="shared" ref="W61:BC61" si="50">ROUND(AVERAGE(W59:W60),3)</f>
        <v>-8888</v>
      </c>
      <c r="X61" s="248">
        <f t="shared" si="50"/>
        <v>0.254</v>
      </c>
      <c r="Y61" s="248">
        <f t="shared" si="50"/>
        <v>8.9999999999999993E-3</v>
      </c>
      <c r="Z61" s="248">
        <f t="shared" si="50"/>
        <v>3.7999999999999999E-2</v>
      </c>
      <c r="AA61" s="248">
        <f t="shared" si="50"/>
        <v>8.5000000000000006E-2</v>
      </c>
      <c r="AB61" s="248">
        <f t="shared" si="50"/>
        <v>5.0000000000000001E-3</v>
      </c>
      <c r="AC61" s="248">
        <f t="shared" si="50"/>
        <v>4.2999999999999997E-2</v>
      </c>
      <c r="AD61" s="248">
        <f t="shared" si="50"/>
        <v>2E-3</v>
      </c>
      <c r="AE61" s="248">
        <f t="shared" si="50"/>
        <v>0.313</v>
      </c>
      <c r="AF61" s="248">
        <f t="shared" si="50"/>
        <v>6.0000000000000001E-3</v>
      </c>
      <c r="AG61" s="248">
        <f t="shared" si="50"/>
        <v>-8888</v>
      </c>
      <c r="AH61" s="248">
        <f t="shared" si="50"/>
        <v>0.45300000000000001</v>
      </c>
      <c r="AI61" s="248">
        <f t="shared" si="50"/>
        <v>-8888</v>
      </c>
      <c r="AJ61" s="248">
        <f t="shared" si="50"/>
        <v>4.4999999999999998E-2</v>
      </c>
      <c r="AK61" s="248">
        <f t="shared" si="50"/>
        <v>-8888</v>
      </c>
      <c r="AL61" s="248">
        <f t="shared" si="50"/>
        <v>-8888</v>
      </c>
      <c r="AM61" s="248">
        <f t="shared" si="50"/>
        <v>0.15</v>
      </c>
      <c r="AN61" s="248">
        <f t="shared" si="50"/>
        <v>0.104</v>
      </c>
      <c r="AO61" s="248">
        <f t="shared" si="50"/>
        <v>-8888</v>
      </c>
      <c r="AP61" s="248">
        <f t="shared" si="50"/>
        <v>-8888</v>
      </c>
      <c r="AQ61" s="248">
        <f t="shared" si="50"/>
        <v>-8888</v>
      </c>
      <c r="AR61" s="248">
        <f t="shared" si="50"/>
        <v>4.0000000000000001E-3</v>
      </c>
      <c r="AS61" s="248">
        <f t="shared" si="50"/>
        <v>5.8000000000000003E-2</v>
      </c>
      <c r="AT61" s="248">
        <f t="shared" si="50"/>
        <v>-8888</v>
      </c>
      <c r="AU61" s="248">
        <f t="shared" si="50"/>
        <v>-8888</v>
      </c>
      <c r="AV61" s="248">
        <f t="shared" si="50"/>
        <v>0.751</v>
      </c>
      <c r="AW61" s="248">
        <f t="shared" si="50"/>
        <v>5.8000000000000003E-2</v>
      </c>
      <c r="AX61" s="248">
        <f t="shared" si="50"/>
        <v>0.441</v>
      </c>
      <c r="AY61" s="248">
        <f t="shared" si="50"/>
        <v>1.1919999999999999</v>
      </c>
      <c r="AZ61" s="248">
        <f t="shared" si="50"/>
        <v>0.499</v>
      </c>
      <c r="BA61" s="248">
        <f t="shared" si="50"/>
        <v>0.753</v>
      </c>
      <c r="BB61" s="248">
        <f t="shared" si="50"/>
        <v>1.25</v>
      </c>
      <c r="BC61" s="248">
        <f t="shared" si="50"/>
        <v>0.44600000000000001</v>
      </c>
      <c r="BD61" s="247">
        <f>ROUND(AVERAGE(BD59:BD60),2)</f>
        <v>1.52</v>
      </c>
      <c r="BE61" s="247">
        <f t="shared" ref="BE61:BJ61" si="51">ROUND(AVERAGE(BE59:BE60),2)</f>
        <v>0.88</v>
      </c>
      <c r="BF61" s="247">
        <f t="shared" si="51"/>
        <v>0.12</v>
      </c>
      <c r="BG61" s="247">
        <f t="shared" si="51"/>
        <v>1.51</v>
      </c>
      <c r="BH61" s="247">
        <f t="shared" si="51"/>
        <v>0.05</v>
      </c>
      <c r="BI61" s="247">
        <f t="shared" si="51"/>
        <v>0.95</v>
      </c>
      <c r="BJ61" s="247">
        <f t="shared" si="51"/>
        <v>0.4</v>
      </c>
      <c r="BK61" s="249"/>
      <c r="BL61" s="249"/>
    </row>
    <row r="62" spans="1:64">
      <c r="A62" s="252"/>
      <c r="B62" s="288"/>
      <c r="C62" s="288"/>
      <c r="D62" s="288"/>
      <c r="E62" s="288"/>
      <c r="F62" s="288"/>
      <c r="G62" s="288"/>
      <c r="H62" s="288"/>
      <c r="I62" s="288"/>
      <c r="J62" s="288"/>
      <c r="K62" s="288"/>
      <c r="L62" s="288"/>
      <c r="M62" s="288"/>
      <c r="N62" s="288"/>
      <c r="O62" s="288"/>
      <c r="P62" s="289"/>
      <c r="Q62" s="288"/>
      <c r="R62" s="288"/>
      <c r="S62" s="288"/>
      <c r="T62" s="288"/>
      <c r="U62" s="252" t="s">
        <v>414</v>
      </c>
      <c r="V62" s="252">
        <f>ROUND(STDEV(V59:V60),3)</f>
        <v>1.0999999999999999E-2</v>
      </c>
      <c r="W62" s="252">
        <f t="shared" ref="W62:BC62" si="52">ROUND(STDEV(W59:W60),3)</f>
        <v>0</v>
      </c>
      <c r="X62" s="252">
        <f t="shared" si="52"/>
        <v>8.0000000000000002E-3</v>
      </c>
      <c r="Y62" s="252">
        <f t="shared" si="52"/>
        <v>0</v>
      </c>
      <c r="Z62" s="252">
        <f t="shared" si="52"/>
        <v>1E-3</v>
      </c>
      <c r="AA62" s="252">
        <f t="shared" si="52"/>
        <v>2E-3</v>
      </c>
      <c r="AB62" s="252">
        <f t="shared" si="52"/>
        <v>1E-3</v>
      </c>
      <c r="AC62" s="252">
        <f t="shared" si="52"/>
        <v>1E-3</v>
      </c>
      <c r="AD62" s="252">
        <f t="shared" si="52"/>
        <v>0</v>
      </c>
      <c r="AE62" s="252">
        <f t="shared" si="52"/>
        <v>8.0000000000000002E-3</v>
      </c>
      <c r="AF62" s="252">
        <f t="shared" si="52"/>
        <v>0</v>
      </c>
      <c r="AG62" s="252">
        <f t="shared" si="52"/>
        <v>0</v>
      </c>
      <c r="AH62" s="252">
        <f t="shared" si="52"/>
        <v>8.0000000000000002E-3</v>
      </c>
      <c r="AI62" s="252">
        <f t="shared" si="52"/>
        <v>0</v>
      </c>
      <c r="AJ62" s="252">
        <f t="shared" si="52"/>
        <v>3.0000000000000001E-3</v>
      </c>
      <c r="AK62" s="252">
        <f t="shared" si="52"/>
        <v>0</v>
      </c>
      <c r="AL62" s="252">
        <f t="shared" si="52"/>
        <v>0</v>
      </c>
      <c r="AM62" s="252">
        <f t="shared" si="52"/>
        <v>5.0000000000000001E-3</v>
      </c>
      <c r="AN62" s="252">
        <f t="shared" si="52"/>
        <v>3.0000000000000001E-3</v>
      </c>
      <c r="AO62" s="252">
        <f t="shared" si="52"/>
        <v>0</v>
      </c>
      <c r="AP62" s="252">
        <f t="shared" si="52"/>
        <v>0</v>
      </c>
      <c r="AQ62" s="252">
        <f t="shared" si="52"/>
        <v>0</v>
      </c>
      <c r="AR62" s="252">
        <f t="shared" si="52"/>
        <v>0</v>
      </c>
      <c r="AS62" s="252">
        <f t="shared" si="52"/>
        <v>3.0000000000000001E-3</v>
      </c>
      <c r="AT62" s="252">
        <f t="shared" si="52"/>
        <v>0</v>
      </c>
      <c r="AU62" s="252">
        <f t="shared" si="52"/>
        <v>0</v>
      </c>
      <c r="AV62" s="252">
        <f t="shared" si="52"/>
        <v>1.7999999999999999E-2</v>
      </c>
      <c r="AW62" s="252">
        <f t="shared" si="52"/>
        <v>1E-3</v>
      </c>
      <c r="AX62" s="252">
        <f t="shared" si="52"/>
        <v>1.0999999999999999E-2</v>
      </c>
      <c r="AY62" s="252">
        <f t="shared" si="52"/>
        <v>0.03</v>
      </c>
      <c r="AZ62" s="252">
        <f t="shared" si="52"/>
        <v>1.2999999999999999E-2</v>
      </c>
      <c r="BA62" s="252">
        <f t="shared" si="52"/>
        <v>2.1000000000000001E-2</v>
      </c>
      <c r="BB62" s="252">
        <f t="shared" si="52"/>
        <v>3.1E-2</v>
      </c>
      <c r="BC62" s="252">
        <f t="shared" si="52"/>
        <v>1.2E-2</v>
      </c>
      <c r="BD62" s="251">
        <f>ROUND(STDEV(BD59:BD60),2)</f>
        <v>0.01</v>
      </c>
      <c r="BE62" s="251">
        <f t="shared" ref="BE62:BJ62" si="53">ROUND(STDEV(BE59:BE60),2)</f>
        <v>0</v>
      </c>
      <c r="BF62" s="251">
        <f t="shared" si="53"/>
        <v>0</v>
      </c>
      <c r="BG62" s="251">
        <f t="shared" si="53"/>
        <v>0.01</v>
      </c>
      <c r="BH62" s="251">
        <f t="shared" si="53"/>
        <v>0</v>
      </c>
      <c r="BI62" s="251">
        <f t="shared" si="53"/>
        <v>0</v>
      </c>
      <c r="BJ62" s="251">
        <f t="shared" si="53"/>
        <v>0</v>
      </c>
      <c r="BK62" s="253"/>
      <c r="BL62" s="253"/>
    </row>
    <row r="63" spans="1:64">
      <c r="A63" s="254"/>
      <c r="B63" s="290"/>
      <c r="C63" s="290"/>
      <c r="D63" s="290"/>
      <c r="E63" s="290"/>
      <c r="F63" s="290"/>
      <c r="G63" s="290"/>
      <c r="H63" s="290"/>
      <c r="I63" s="290"/>
      <c r="J63" s="290"/>
      <c r="K63" s="290"/>
      <c r="L63" s="290"/>
      <c r="M63" s="290"/>
      <c r="N63" s="290"/>
      <c r="O63" s="290"/>
      <c r="P63" s="291"/>
      <c r="Q63" s="290"/>
      <c r="R63" s="290"/>
      <c r="S63" s="290"/>
      <c r="T63" s="290"/>
      <c r="U63" s="255" t="s">
        <v>212</v>
      </c>
      <c r="V63" s="256">
        <f t="shared" ref="V63:BJ63" si="54">ROUND((V62/V61),4)</f>
        <v>2.2100000000000002E-2</v>
      </c>
      <c r="W63" s="256">
        <f t="shared" si="54"/>
        <v>0</v>
      </c>
      <c r="X63" s="256">
        <f t="shared" si="54"/>
        <v>3.15E-2</v>
      </c>
      <c r="Y63" s="256">
        <f t="shared" si="54"/>
        <v>0</v>
      </c>
      <c r="Z63" s="256">
        <f t="shared" si="54"/>
        <v>2.63E-2</v>
      </c>
      <c r="AA63" s="256">
        <f t="shared" si="54"/>
        <v>2.35E-2</v>
      </c>
      <c r="AB63" s="256">
        <f t="shared" si="54"/>
        <v>0.2</v>
      </c>
      <c r="AC63" s="256">
        <f t="shared" si="54"/>
        <v>2.3300000000000001E-2</v>
      </c>
      <c r="AD63" s="256">
        <f t="shared" si="54"/>
        <v>0</v>
      </c>
      <c r="AE63" s="256">
        <f t="shared" si="54"/>
        <v>2.5600000000000001E-2</v>
      </c>
      <c r="AF63" s="256">
        <f t="shared" si="54"/>
        <v>0</v>
      </c>
      <c r="AG63" s="256">
        <f t="shared" si="54"/>
        <v>0</v>
      </c>
      <c r="AH63" s="256">
        <f t="shared" si="54"/>
        <v>1.77E-2</v>
      </c>
      <c r="AI63" s="256">
        <f t="shared" si="54"/>
        <v>0</v>
      </c>
      <c r="AJ63" s="256">
        <f t="shared" si="54"/>
        <v>6.6699999999999995E-2</v>
      </c>
      <c r="AK63" s="256">
        <f t="shared" si="54"/>
        <v>0</v>
      </c>
      <c r="AL63" s="256">
        <f t="shared" si="54"/>
        <v>0</v>
      </c>
      <c r="AM63" s="256">
        <f t="shared" si="54"/>
        <v>3.3300000000000003E-2</v>
      </c>
      <c r="AN63" s="256">
        <f t="shared" si="54"/>
        <v>2.8799999999999999E-2</v>
      </c>
      <c r="AO63" s="256">
        <f t="shared" si="54"/>
        <v>0</v>
      </c>
      <c r="AP63" s="256">
        <f t="shared" si="54"/>
        <v>0</v>
      </c>
      <c r="AQ63" s="256">
        <f t="shared" si="54"/>
        <v>0</v>
      </c>
      <c r="AR63" s="256">
        <f t="shared" si="54"/>
        <v>0</v>
      </c>
      <c r="AS63" s="256">
        <f t="shared" si="54"/>
        <v>5.1700000000000003E-2</v>
      </c>
      <c r="AT63" s="256">
        <f t="shared" si="54"/>
        <v>0</v>
      </c>
      <c r="AU63" s="256">
        <f t="shared" si="54"/>
        <v>0</v>
      </c>
      <c r="AV63" s="256">
        <f t="shared" si="54"/>
        <v>2.4E-2</v>
      </c>
      <c r="AW63" s="256">
        <f t="shared" si="54"/>
        <v>1.72E-2</v>
      </c>
      <c r="AX63" s="256">
        <f t="shared" si="54"/>
        <v>2.4899999999999999E-2</v>
      </c>
      <c r="AY63" s="256">
        <f t="shared" si="54"/>
        <v>2.52E-2</v>
      </c>
      <c r="AZ63" s="256">
        <f t="shared" si="54"/>
        <v>2.6100000000000002E-2</v>
      </c>
      <c r="BA63" s="256">
        <f t="shared" si="54"/>
        <v>2.7900000000000001E-2</v>
      </c>
      <c r="BB63" s="256">
        <f t="shared" si="54"/>
        <v>2.4799999999999999E-2</v>
      </c>
      <c r="BC63" s="256">
        <f t="shared" si="54"/>
        <v>2.69E-2</v>
      </c>
      <c r="BD63" s="256">
        <f t="shared" si="54"/>
        <v>6.6E-3</v>
      </c>
      <c r="BE63" s="256">
        <f t="shared" si="54"/>
        <v>0</v>
      </c>
      <c r="BF63" s="256">
        <f t="shared" si="54"/>
        <v>0</v>
      </c>
      <c r="BG63" s="256">
        <f t="shared" si="54"/>
        <v>6.6E-3</v>
      </c>
      <c r="BH63" s="256">
        <f t="shared" si="54"/>
        <v>0</v>
      </c>
      <c r="BI63" s="256">
        <f t="shared" si="54"/>
        <v>0</v>
      </c>
      <c r="BJ63" s="256">
        <f t="shared" si="54"/>
        <v>0</v>
      </c>
      <c r="BK63" s="257">
        <f>V63</f>
        <v>2.2100000000000002E-2</v>
      </c>
      <c r="BL63" s="257">
        <f t="array" ref="BL63">AVERAGE(IF(V63:AG63&gt;-0.001,V63:AG63,""))</f>
        <v>2.9358333333333334E-2</v>
      </c>
    </row>
    <row r="64" spans="1:64" ht="15">
      <c r="A64" s="283" t="s">
        <v>326</v>
      </c>
      <c r="B64" s="165" t="s">
        <v>356</v>
      </c>
      <c r="C64" s="165" t="s">
        <v>372</v>
      </c>
      <c r="D64" s="167" t="s">
        <v>357</v>
      </c>
      <c r="E64" s="179" t="s">
        <v>266</v>
      </c>
      <c r="F64" s="180">
        <v>1000</v>
      </c>
      <c r="G64" s="180" t="s">
        <v>370</v>
      </c>
      <c r="H64" s="180">
        <v>24</v>
      </c>
      <c r="I64" s="180">
        <v>4.9720000000000004</v>
      </c>
      <c r="J64" s="173" t="s">
        <v>361</v>
      </c>
      <c r="K64" s="173">
        <v>-9999</v>
      </c>
      <c r="L64" s="144">
        <v>2017</v>
      </c>
      <c r="M64" s="165" t="s">
        <v>359</v>
      </c>
      <c r="N64" s="165">
        <v>18</v>
      </c>
      <c r="O64" s="165">
        <v>108</v>
      </c>
      <c r="P64" s="182">
        <v>0.51944444444444449</v>
      </c>
      <c r="Q64" s="180">
        <v>172.00788</v>
      </c>
      <c r="R64" s="180">
        <v>-67.505200000000002</v>
      </c>
      <c r="S64" s="165" t="s">
        <v>264</v>
      </c>
      <c r="T64" s="165" t="s">
        <v>265</v>
      </c>
      <c r="U64" s="178">
        <v>-9999</v>
      </c>
      <c r="V64" s="283">
        <v>0.44800000000000001</v>
      </c>
      <c r="W64" s="283">
        <v>5.0000000000000001E-3</v>
      </c>
      <c r="X64" s="283">
        <v>0.223</v>
      </c>
      <c r="Y64" s="283">
        <v>1.0999999999999999E-2</v>
      </c>
      <c r="Z64" s="283">
        <v>3.5000000000000003E-2</v>
      </c>
      <c r="AA64" s="283">
        <v>5.3999999999999999E-2</v>
      </c>
      <c r="AB64" s="283">
        <v>4.0000000000000001E-3</v>
      </c>
      <c r="AC64" s="283">
        <v>3.2000000000000001E-2</v>
      </c>
      <c r="AD64" s="283">
        <v>2E-3</v>
      </c>
      <c r="AE64" s="283">
        <v>0.26400000000000001</v>
      </c>
      <c r="AF64" s="283">
        <v>1.7000000000000001E-2</v>
      </c>
      <c r="AG64" s="283">
        <v>-8888</v>
      </c>
      <c r="AH64" s="283">
        <v>0.40200000000000002</v>
      </c>
      <c r="AI64" s="283">
        <v>-8888</v>
      </c>
      <c r="AJ64" s="283">
        <v>4.5999999999999999E-2</v>
      </c>
      <c r="AK64" s="283">
        <v>5.0000000000000001E-3</v>
      </c>
      <c r="AL64" s="283">
        <v>-8888</v>
      </c>
      <c r="AM64" s="283">
        <v>0.122</v>
      </c>
      <c r="AN64" s="283">
        <v>0.10100000000000001</v>
      </c>
      <c r="AO64" s="283">
        <v>-8888</v>
      </c>
      <c r="AP64" s="283">
        <v>-8888</v>
      </c>
      <c r="AQ64" s="283">
        <v>2E-3</v>
      </c>
      <c r="AR64" s="283">
        <v>7.0000000000000001E-3</v>
      </c>
      <c r="AS64" s="283">
        <v>6.7000000000000004E-2</v>
      </c>
      <c r="AT64" s="283">
        <v>-8888</v>
      </c>
      <c r="AU64" s="283">
        <v>-8888</v>
      </c>
      <c r="AV64" s="283">
        <v>0.67600000000000005</v>
      </c>
      <c r="AW64" s="283">
        <v>4.9000000000000002E-2</v>
      </c>
      <c r="AX64" s="283">
        <v>0.37</v>
      </c>
      <c r="AY64" s="283">
        <v>1.046</v>
      </c>
      <c r="AZ64" s="283">
        <v>0.41899999999999998</v>
      </c>
      <c r="BA64" s="283">
        <v>0.64700000000000002</v>
      </c>
      <c r="BB64" s="283">
        <v>1.095</v>
      </c>
      <c r="BC64" s="283">
        <v>0.379</v>
      </c>
      <c r="BD64" s="283">
        <v>1.44</v>
      </c>
      <c r="BE64" s="283">
        <v>0.88</v>
      </c>
      <c r="BF64" s="283">
        <v>0.12</v>
      </c>
      <c r="BG64" s="283">
        <v>1.61</v>
      </c>
      <c r="BH64" s="283">
        <v>0.04</v>
      </c>
      <c r="BI64" s="283">
        <v>0.96</v>
      </c>
      <c r="BJ64" s="283">
        <v>0.41</v>
      </c>
      <c r="BK64" s="285"/>
      <c r="BL64" s="285"/>
    </row>
    <row r="65" spans="1:64" ht="15">
      <c r="A65" s="283" t="s">
        <v>333</v>
      </c>
      <c r="B65" s="165" t="s">
        <v>356</v>
      </c>
      <c r="C65" s="165" t="s">
        <v>373</v>
      </c>
      <c r="D65" s="167" t="s">
        <v>357</v>
      </c>
      <c r="E65" s="179" t="s">
        <v>266</v>
      </c>
      <c r="F65" s="180">
        <v>1000</v>
      </c>
      <c r="G65" s="180" t="s">
        <v>370</v>
      </c>
      <c r="H65" s="180">
        <v>24</v>
      </c>
      <c r="I65" s="180">
        <v>4.9720000000000004</v>
      </c>
      <c r="J65" s="173" t="s">
        <v>361</v>
      </c>
      <c r="K65" s="173">
        <v>-9999</v>
      </c>
      <c r="L65" s="144">
        <v>2017</v>
      </c>
      <c r="M65" s="165" t="s">
        <v>359</v>
      </c>
      <c r="N65" s="165">
        <v>18</v>
      </c>
      <c r="O65" s="165">
        <v>108</v>
      </c>
      <c r="P65" s="182">
        <v>0.51944444444444449</v>
      </c>
      <c r="Q65" s="180">
        <v>172.00788</v>
      </c>
      <c r="R65" s="180">
        <v>-67.505200000000002</v>
      </c>
      <c r="S65" s="165" t="s">
        <v>264</v>
      </c>
      <c r="T65" s="165" t="s">
        <v>265</v>
      </c>
      <c r="U65" s="178">
        <v>-9999</v>
      </c>
      <c r="V65" s="283">
        <v>0.438</v>
      </c>
      <c r="W65" s="283">
        <v>4.0000000000000001E-3</v>
      </c>
      <c r="X65" s="283">
        <v>0.222</v>
      </c>
      <c r="Y65" s="283">
        <v>1.2E-2</v>
      </c>
      <c r="Z65" s="283">
        <v>3.5000000000000003E-2</v>
      </c>
      <c r="AA65" s="283">
        <v>5.5E-2</v>
      </c>
      <c r="AB65" s="283">
        <v>4.0000000000000001E-3</v>
      </c>
      <c r="AC65" s="283">
        <v>3.3000000000000002E-2</v>
      </c>
      <c r="AD65" s="283">
        <v>2E-3</v>
      </c>
      <c r="AE65" s="283">
        <v>0.25800000000000001</v>
      </c>
      <c r="AF65" s="283">
        <v>1.7000000000000001E-2</v>
      </c>
      <c r="AG65" s="283">
        <v>-8888</v>
      </c>
      <c r="AH65" s="283">
        <v>0.38800000000000001</v>
      </c>
      <c r="AI65" s="283">
        <v>-8888</v>
      </c>
      <c r="AJ65" s="283">
        <v>0.05</v>
      </c>
      <c r="AK65" s="283">
        <v>4.0000000000000001E-3</v>
      </c>
      <c r="AL65" s="283">
        <v>-8888</v>
      </c>
      <c r="AM65" s="283">
        <v>0.122</v>
      </c>
      <c r="AN65" s="283">
        <v>0.1</v>
      </c>
      <c r="AO65" s="283">
        <v>-8888</v>
      </c>
      <c r="AP65" s="283">
        <v>-8888</v>
      </c>
      <c r="AQ65" s="283">
        <v>2E-3</v>
      </c>
      <c r="AR65" s="283">
        <v>7.0000000000000001E-3</v>
      </c>
      <c r="AS65" s="283">
        <v>7.0999999999999994E-2</v>
      </c>
      <c r="AT65" s="283">
        <v>-8888</v>
      </c>
      <c r="AU65" s="283">
        <v>-8888</v>
      </c>
      <c r="AV65" s="283">
        <v>0.66400000000000003</v>
      </c>
      <c r="AW65" s="283">
        <v>5.0999999999999997E-2</v>
      </c>
      <c r="AX65" s="283">
        <v>0.36499999999999999</v>
      </c>
      <c r="AY65" s="283">
        <v>1.0289999999999999</v>
      </c>
      <c r="AZ65" s="283">
        <v>0.41599999999999998</v>
      </c>
      <c r="BA65" s="283">
        <v>0.64200000000000002</v>
      </c>
      <c r="BB65" s="283">
        <v>1.08</v>
      </c>
      <c r="BC65" s="283">
        <v>0.373</v>
      </c>
      <c r="BD65" s="283">
        <v>1.47</v>
      </c>
      <c r="BE65" s="283">
        <v>0.88</v>
      </c>
      <c r="BF65" s="283">
        <v>0.12</v>
      </c>
      <c r="BG65" s="283">
        <v>1.6</v>
      </c>
      <c r="BH65" s="283">
        <v>0.05</v>
      </c>
      <c r="BI65" s="283">
        <v>0.95</v>
      </c>
      <c r="BJ65" s="283">
        <v>0.41</v>
      </c>
      <c r="BK65" s="285"/>
      <c r="BL65" s="285"/>
    </row>
    <row r="66" spans="1:64">
      <c r="A66" s="248"/>
      <c r="B66" s="286"/>
      <c r="C66" s="286"/>
      <c r="D66" s="286"/>
      <c r="E66" s="286"/>
      <c r="F66" s="286"/>
      <c r="G66" s="286"/>
      <c r="H66" s="286"/>
      <c r="I66" s="286"/>
      <c r="J66" s="286"/>
      <c r="K66" s="286"/>
      <c r="L66" s="286"/>
      <c r="M66" s="286"/>
      <c r="N66" s="286"/>
      <c r="O66" s="286"/>
      <c r="P66" s="287"/>
      <c r="Q66" s="286"/>
      <c r="R66" s="286"/>
      <c r="S66" s="286"/>
      <c r="T66" s="286"/>
      <c r="U66" s="248" t="s">
        <v>22</v>
      </c>
      <c r="V66" s="248">
        <f>ROUND(AVERAGE(V64:V65),3)</f>
        <v>0.443</v>
      </c>
      <c r="W66" s="248">
        <f t="shared" ref="W66:BC66" si="55">ROUND(AVERAGE(W64:W65),3)</f>
        <v>5.0000000000000001E-3</v>
      </c>
      <c r="X66" s="248">
        <f t="shared" si="55"/>
        <v>0.223</v>
      </c>
      <c r="Y66" s="248">
        <f t="shared" si="55"/>
        <v>1.2E-2</v>
      </c>
      <c r="Z66" s="248">
        <f t="shared" si="55"/>
        <v>3.5000000000000003E-2</v>
      </c>
      <c r="AA66" s="248">
        <f t="shared" si="55"/>
        <v>5.5E-2</v>
      </c>
      <c r="AB66" s="248">
        <f t="shared" si="55"/>
        <v>4.0000000000000001E-3</v>
      </c>
      <c r="AC66" s="248">
        <f t="shared" si="55"/>
        <v>3.3000000000000002E-2</v>
      </c>
      <c r="AD66" s="248">
        <f t="shared" si="55"/>
        <v>2E-3</v>
      </c>
      <c r="AE66" s="248">
        <f t="shared" si="55"/>
        <v>0.26100000000000001</v>
      </c>
      <c r="AF66" s="248">
        <f t="shared" si="55"/>
        <v>1.7000000000000001E-2</v>
      </c>
      <c r="AG66" s="248">
        <f t="shared" si="55"/>
        <v>-8888</v>
      </c>
      <c r="AH66" s="248">
        <f t="shared" si="55"/>
        <v>0.39500000000000002</v>
      </c>
      <c r="AI66" s="248">
        <f t="shared" si="55"/>
        <v>-8888</v>
      </c>
      <c r="AJ66" s="248">
        <f t="shared" si="55"/>
        <v>4.8000000000000001E-2</v>
      </c>
      <c r="AK66" s="248">
        <f t="shared" si="55"/>
        <v>5.0000000000000001E-3</v>
      </c>
      <c r="AL66" s="248">
        <f t="shared" si="55"/>
        <v>-8888</v>
      </c>
      <c r="AM66" s="248">
        <f t="shared" si="55"/>
        <v>0.122</v>
      </c>
      <c r="AN66" s="248">
        <f t="shared" si="55"/>
        <v>0.10100000000000001</v>
      </c>
      <c r="AO66" s="248">
        <f t="shared" si="55"/>
        <v>-8888</v>
      </c>
      <c r="AP66" s="248">
        <f t="shared" si="55"/>
        <v>-8888</v>
      </c>
      <c r="AQ66" s="248">
        <f t="shared" si="55"/>
        <v>2E-3</v>
      </c>
      <c r="AR66" s="248">
        <f t="shared" si="55"/>
        <v>7.0000000000000001E-3</v>
      </c>
      <c r="AS66" s="248">
        <f t="shared" si="55"/>
        <v>6.9000000000000006E-2</v>
      </c>
      <c r="AT66" s="248">
        <f t="shared" si="55"/>
        <v>-8888</v>
      </c>
      <c r="AU66" s="248">
        <f t="shared" si="55"/>
        <v>-8888</v>
      </c>
      <c r="AV66" s="248">
        <f t="shared" si="55"/>
        <v>0.67</v>
      </c>
      <c r="AW66" s="248">
        <f t="shared" si="55"/>
        <v>0.05</v>
      </c>
      <c r="AX66" s="248">
        <f t="shared" si="55"/>
        <v>0.36799999999999999</v>
      </c>
      <c r="AY66" s="248">
        <f t="shared" si="55"/>
        <v>1.038</v>
      </c>
      <c r="AZ66" s="248">
        <f t="shared" si="55"/>
        <v>0.41799999999999998</v>
      </c>
      <c r="BA66" s="248">
        <f t="shared" si="55"/>
        <v>0.64500000000000002</v>
      </c>
      <c r="BB66" s="248">
        <f t="shared" si="55"/>
        <v>1.0880000000000001</v>
      </c>
      <c r="BC66" s="248">
        <f t="shared" si="55"/>
        <v>0.376</v>
      </c>
      <c r="BD66" s="247">
        <f>ROUND(AVERAGE(BD64:BD65),2)</f>
        <v>1.46</v>
      </c>
      <c r="BE66" s="247">
        <f t="shared" ref="BE66:BJ66" si="56">ROUND(AVERAGE(BE64:BE65),2)</f>
        <v>0.88</v>
      </c>
      <c r="BF66" s="247">
        <f t="shared" si="56"/>
        <v>0.12</v>
      </c>
      <c r="BG66" s="247">
        <f t="shared" si="56"/>
        <v>1.61</v>
      </c>
      <c r="BH66" s="247">
        <f t="shared" si="56"/>
        <v>0.05</v>
      </c>
      <c r="BI66" s="247">
        <f t="shared" si="56"/>
        <v>0.96</v>
      </c>
      <c r="BJ66" s="247">
        <f t="shared" si="56"/>
        <v>0.41</v>
      </c>
      <c r="BK66" s="249"/>
      <c r="BL66" s="249"/>
    </row>
    <row r="67" spans="1:64">
      <c r="A67" s="252"/>
      <c r="B67" s="288"/>
      <c r="C67" s="288"/>
      <c r="D67" s="288"/>
      <c r="E67" s="288"/>
      <c r="F67" s="288"/>
      <c r="G67" s="288"/>
      <c r="H67" s="288"/>
      <c r="I67" s="288"/>
      <c r="J67" s="288"/>
      <c r="K67" s="288"/>
      <c r="L67" s="288"/>
      <c r="M67" s="288"/>
      <c r="N67" s="288"/>
      <c r="O67" s="288"/>
      <c r="P67" s="289"/>
      <c r="Q67" s="288"/>
      <c r="R67" s="288"/>
      <c r="S67" s="288"/>
      <c r="T67" s="288"/>
      <c r="U67" s="252" t="s">
        <v>414</v>
      </c>
      <c r="V67" s="252">
        <f>ROUND(STDEV(V64:V65),3)</f>
        <v>7.0000000000000001E-3</v>
      </c>
      <c r="W67" s="252">
        <f t="shared" ref="W67:BC67" si="57">ROUND(STDEV(W64:W65),3)</f>
        <v>1E-3</v>
      </c>
      <c r="X67" s="252">
        <f t="shared" si="57"/>
        <v>1E-3</v>
      </c>
      <c r="Y67" s="252">
        <f t="shared" si="57"/>
        <v>1E-3</v>
      </c>
      <c r="Z67" s="252">
        <f t="shared" si="57"/>
        <v>0</v>
      </c>
      <c r="AA67" s="252">
        <f t="shared" si="57"/>
        <v>1E-3</v>
      </c>
      <c r="AB67" s="252">
        <f t="shared" si="57"/>
        <v>0</v>
      </c>
      <c r="AC67" s="252">
        <f t="shared" si="57"/>
        <v>1E-3</v>
      </c>
      <c r="AD67" s="252">
        <f t="shared" si="57"/>
        <v>0</v>
      </c>
      <c r="AE67" s="252">
        <f t="shared" si="57"/>
        <v>4.0000000000000001E-3</v>
      </c>
      <c r="AF67" s="252">
        <f t="shared" si="57"/>
        <v>0</v>
      </c>
      <c r="AG67" s="252">
        <f t="shared" si="57"/>
        <v>0</v>
      </c>
      <c r="AH67" s="252">
        <f t="shared" si="57"/>
        <v>0.01</v>
      </c>
      <c r="AI67" s="252">
        <f t="shared" si="57"/>
        <v>0</v>
      </c>
      <c r="AJ67" s="252">
        <f t="shared" si="57"/>
        <v>3.0000000000000001E-3</v>
      </c>
      <c r="AK67" s="252">
        <f t="shared" si="57"/>
        <v>1E-3</v>
      </c>
      <c r="AL67" s="252">
        <f t="shared" si="57"/>
        <v>0</v>
      </c>
      <c r="AM67" s="252">
        <f t="shared" si="57"/>
        <v>0</v>
      </c>
      <c r="AN67" s="252">
        <f t="shared" si="57"/>
        <v>1E-3</v>
      </c>
      <c r="AO67" s="252">
        <f t="shared" si="57"/>
        <v>0</v>
      </c>
      <c r="AP67" s="252">
        <f t="shared" si="57"/>
        <v>0</v>
      </c>
      <c r="AQ67" s="252">
        <f t="shared" si="57"/>
        <v>0</v>
      </c>
      <c r="AR67" s="252">
        <f t="shared" si="57"/>
        <v>0</v>
      </c>
      <c r="AS67" s="252">
        <f t="shared" si="57"/>
        <v>3.0000000000000001E-3</v>
      </c>
      <c r="AT67" s="252">
        <f t="shared" si="57"/>
        <v>0</v>
      </c>
      <c r="AU67" s="252">
        <f t="shared" si="57"/>
        <v>0</v>
      </c>
      <c r="AV67" s="252">
        <f t="shared" si="57"/>
        <v>8.0000000000000002E-3</v>
      </c>
      <c r="AW67" s="252">
        <f t="shared" si="57"/>
        <v>1E-3</v>
      </c>
      <c r="AX67" s="252">
        <f t="shared" si="57"/>
        <v>4.0000000000000001E-3</v>
      </c>
      <c r="AY67" s="252">
        <f t="shared" si="57"/>
        <v>1.2E-2</v>
      </c>
      <c r="AZ67" s="252">
        <f t="shared" si="57"/>
        <v>2E-3</v>
      </c>
      <c r="BA67" s="252">
        <f t="shared" si="57"/>
        <v>4.0000000000000001E-3</v>
      </c>
      <c r="BB67" s="252">
        <f t="shared" si="57"/>
        <v>1.0999999999999999E-2</v>
      </c>
      <c r="BC67" s="252">
        <f t="shared" si="57"/>
        <v>4.0000000000000001E-3</v>
      </c>
      <c r="BD67" s="251">
        <f>ROUND(STDEV(BD64:BD65),2)</f>
        <v>0.02</v>
      </c>
      <c r="BE67" s="251">
        <f t="shared" ref="BE67:BJ67" si="58">ROUND(STDEV(BE64:BE65),2)</f>
        <v>0</v>
      </c>
      <c r="BF67" s="251">
        <f t="shared" si="58"/>
        <v>0</v>
      </c>
      <c r="BG67" s="251">
        <f t="shared" si="58"/>
        <v>0.01</v>
      </c>
      <c r="BH67" s="251">
        <f t="shared" si="58"/>
        <v>0.01</v>
      </c>
      <c r="BI67" s="251">
        <f t="shared" si="58"/>
        <v>0.01</v>
      </c>
      <c r="BJ67" s="251">
        <f t="shared" si="58"/>
        <v>0</v>
      </c>
      <c r="BK67" s="253"/>
      <c r="BL67" s="253"/>
    </row>
    <row r="68" spans="1:64">
      <c r="A68" s="254"/>
      <c r="B68" s="290"/>
      <c r="C68" s="290"/>
      <c r="D68" s="290"/>
      <c r="E68" s="290"/>
      <c r="F68" s="290"/>
      <c r="G68" s="290"/>
      <c r="H68" s="290"/>
      <c r="I68" s="290"/>
      <c r="J68" s="290"/>
      <c r="K68" s="290"/>
      <c r="L68" s="290"/>
      <c r="M68" s="290"/>
      <c r="N68" s="290"/>
      <c r="O68" s="290"/>
      <c r="P68" s="291"/>
      <c r="Q68" s="290"/>
      <c r="R68" s="290"/>
      <c r="S68" s="290"/>
      <c r="T68" s="290"/>
      <c r="U68" s="255" t="s">
        <v>212</v>
      </c>
      <c r="V68" s="256">
        <f t="shared" ref="V68:BJ68" si="59">ROUND((V67/V66),4)</f>
        <v>1.5800000000000002E-2</v>
      </c>
      <c r="W68" s="256">
        <f t="shared" si="59"/>
        <v>0.2</v>
      </c>
      <c r="X68" s="256">
        <f t="shared" si="59"/>
        <v>4.4999999999999997E-3</v>
      </c>
      <c r="Y68" s="256">
        <f t="shared" si="59"/>
        <v>8.3299999999999999E-2</v>
      </c>
      <c r="Z68" s="256">
        <f t="shared" si="59"/>
        <v>0</v>
      </c>
      <c r="AA68" s="256">
        <f t="shared" si="59"/>
        <v>1.8200000000000001E-2</v>
      </c>
      <c r="AB68" s="256">
        <f t="shared" si="59"/>
        <v>0</v>
      </c>
      <c r="AC68" s="256">
        <f t="shared" si="59"/>
        <v>3.0300000000000001E-2</v>
      </c>
      <c r="AD68" s="256">
        <f t="shared" si="59"/>
        <v>0</v>
      </c>
      <c r="AE68" s="256">
        <f t="shared" si="59"/>
        <v>1.5299999999999999E-2</v>
      </c>
      <c r="AF68" s="256">
        <f t="shared" si="59"/>
        <v>0</v>
      </c>
      <c r="AG68" s="256">
        <f t="shared" si="59"/>
        <v>0</v>
      </c>
      <c r="AH68" s="256">
        <f t="shared" si="59"/>
        <v>2.53E-2</v>
      </c>
      <c r="AI68" s="256">
        <f t="shared" si="59"/>
        <v>0</v>
      </c>
      <c r="AJ68" s="256">
        <f t="shared" si="59"/>
        <v>6.25E-2</v>
      </c>
      <c r="AK68" s="256">
        <f t="shared" si="59"/>
        <v>0.2</v>
      </c>
      <c r="AL68" s="256">
        <f t="shared" si="59"/>
        <v>0</v>
      </c>
      <c r="AM68" s="256">
        <f t="shared" si="59"/>
        <v>0</v>
      </c>
      <c r="AN68" s="256">
        <f t="shared" si="59"/>
        <v>9.9000000000000008E-3</v>
      </c>
      <c r="AO68" s="256">
        <f t="shared" si="59"/>
        <v>0</v>
      </c>
      <c r="AP68" s="256">
        <f t="shared" si="59"/>
        <v>0</v>
      </c>
      <c r="AQ68" s="256">
        <f t="shared" si="59"/>
        <v>0</v>
      </c>
      <c r="AR68" s="256">
        <f t="shared" si="59"/>
        <v>0</v>
      </c>
      <c r="AS68" s="256">
        <f t="shared" si="59"/>
        <v>4.3499999999999997E-2</v>
      </c>
      <c r="AT68" s="256">
        <f t="shared" si="59"/>
        <v>0</v>
      </c>
      <c r="AU68" s="256">
        <f t="shared" si="59"/>
        <v>0</v>
      </c>
      <c r="AV68" s="256">
        <f t="shared" si="59"/>
        <v>1.1900000000000001E-2</v>
      </c>
      <c r="AW68" s="256">
        <f t="shared" si="59"/>
        <v>0.02</v>
      </c>
      <c r="AX68" s="256">
        <f t="shared" si="59"/>
        <v>1.09E-2</v>
      </c>
      <c r="AY68" s="256">
        <f t="shared" si="59"/>
        <v>1.1599999999999999E-2</v>
      </c>
      <c r="AZ68" s="256">
        <f t="shared" si="59"/>
        <v>4.7999999999999996E-3</v>
      </c>
      <c r="BA68" s="256">
        <f t="shared" si="59"/>
        <v>6.1999999999999998E-3</v>
      </c>
      <c r="BB68" s="256">
        <f t="shared" si="59"/>
        <v>1.01E-2</v>
      </c>
      <c r="BC68" s="256">
        <f t="shared" si="59"/>
        <v>1.06E-2</v>
      </c>
      <c r="BD68" s="256">
        <f t="shared" si="59"/>
        <v>1.37E-2</v>
      </c>
      <c r="BE68" s="256">
        <f t="shared" si="59"/>
        <v>0</v>
      </c>
      <c r="BF68" s="256">
        <f t="shared" si="59"/>
        <v>0</v>
      </c>
      <c r="BG68" s="256">
        <f t="shared" si="59"/>
        <v>6.1999999999999998E-3</v>
      </c>
      <c r="BH68" s="256">
        <f t="shared" si="59"/>
        <v>0.2</v>
      </c>
      <c r="BI68" s="256">
        <f t="shared" si="59"/>
        <v>1.04E-2</v>
      </c>
      <c r="BJ68" s="256">
        <f t="shared" si="59"/>
        <v>0</v>
      </c>
      <c r="BK68" s="257">
        <f>V68</f>
        <v>1.5800000000000002E-2</v>
      </c>
      <c r="BL68" s="257">
        <f t="array" ref="BL68">AVERAGE(IF(V68:AG68&gt;-0.001,V68:AG68,""))</f>
        <v>3.0616666666666667E-2</v>
      </c>
    </row>
    <row r="69" spans="1:64" ht="15">
      <c r="A69" s="283" t="s">
        <v>327</v>
      </c>
      <c r="B69" s="165" t="s">
        <v>356</v>
      </c>
      <c r="C69" s="165" t="s">
        <v>374</v>
      </c>
      <c r="D69" s="167" t="s">
        <v>357</v>
      </c>
      <c r="E69" s="179" t="s">
        <v>266</v>
      </c>
      <c r="F69" s="181" t="s">
        <v>375</v>
      </c>
      <c r="G69" s="180" t="s">
        <v>376</v>
      </c>
      <c r="H69" s="180">
        <v>24</v>
      </c>
      <c r="I69" s="180">
        <v>5.0350000000000001</v>
      </c>
      <c r="J69" s="173" t="s">
        <v>361</v>
      </c>
      <c r="K69" s="209">
        <v>-9999</v>
      </c>
      <c r="L69" s="144">
        <v>2017</v>
      </c>
      <c r="M69" s="165" t="s">
        <v>359</v>
      </c>
      <c r="N69" s="165">
        <v>19</v>
      </c>
      <c r="O69" s="165">
        <v>109</v>
      </c>
      <c r="P69" s="182">
        <v>0.16666666666666666</v>
      </c>
      <c r="Q69" s="180">
        <v>172.09092999999999</v>
      </c>
      <c r="R69" s="180">
        <v>-68.564440000000005</v>
      </c>
      <c r="S69" s="165" t="s">
        <v>264</v>
      </c>
      <c r="T69" s="165" t="s">
        <v>265</v>
      </c>
      <c r="U69" s="178">
        <v>-9999</v>
      </c>
      <c r="V69" s="283">
        <v>0.27700000000000002</v>
      </c>
      <c r="W69" s="283">
        <v>6.0000000000000001E-3</v>
      </c>
      <c r="X69" s="283">
        <v>0.122</v>
      </c>
      <c r="Y69" s="283">
        <v>6.0000000000000001E-3</v>
      </c>
      <c r="Z69" s="283">
        <v>3.5000000000000003E-2</v>
      </c>
      <c r="AA69" s="283">
        <v>5.1999999999999998E-2</v>
      </c>
      <c r="AB69" s="283">
        <v>5.0000000000000001E-3</v>
      </c>
      <c r="AC69" s="283">
        <v>2.1999999999999999E-2</v>
      </c>
      <c r="AD69" s="283">
        <v>1E-3</v>
      </c>
      <c r="AE69" s="283">
        <v>0.14199999999999999</v>
      </c>
      <c r="AF69" s="283">
        <v>4.0000000000000001E-3</v>
      </c>
      <c r="AG69" s="283">
        <v>1E-3</v>
      </c>
      <c r="AH69" s="283">
        <v>0.25700000000000001</v>
      </c>
      <c r="AI69" s="283">
        <v>-8888</v>
      </c>
      <c r="AJ69" s="283">
        <v>0.02</v>
      </c>
      <c r="AK69" s="283">
        <v>6.0000000000000001E-3</v>
      </c>
      <c r="AL69" s="283">
        <v>-8888</v>
      </c>
      <c r="AM69" s="283">
        <v>6.9000000000000006E-2</v>
      </c>
      <c r="AN69" s="283">
        <v>5.2999999999999999E-2</v>
      </c>
      <c r="AO69" s="283">
        <v>-8888</v>
      </c>
      <c r="AP69" s="283">
        <v>-8888</v>
      </c>
      <c r="AQ69" s="283">
        <v>1E-3</v>
      </c>
      <c r="AR69" s="283">
        <v>3.0000000000000001E-3</v>
      </c>
      <c r="AS69" s="283">
        <v>2.5000000000000001E-2</v>
      </c>
      <c r="AT69" s="283">
        <v>-8888</v>
      </c>
      <c r="AU69" s="283">
        <v>-8888</v>
      </c>
      <c r="AV69" s="283">
        <v>0.40500000000000003</v>
      </c>
      <c r="AW69" s="283">
        <v>3.5000000000000003E-2</v>
      </c>
      <c r="AX69" s="283">
        <v>0.23300000000000001</v>
      </c>
      <c r="AY69" s="283">
        <v>0.63800000000000001</v>
      </c>
      <c r="AZ69" s="283">
        <v>0.26800000000000002</v>
      </c>
      <c r="BA69" s="283">
        <v>0.39600000000000002</v>
      </c>
      <c r="BB69" s="283">
        <v>0.67300000000000004</v>
      </c>
      <c r="BC69" s="283">
        <v>0.245</v>
      </c>
      <c r="BD69" s="283">
        <v>1.43</v>
      </c>
      <c r="BE69" s="283">
        <v>0.87</v>
      </c>
      <c r="BF69" s="283">
        <v>0.13</v>
      </c>
      <c r="BG69" s="283">
        <v>1.51</v>
      </c>
      <c r="BH69" s="283">
        <v>0.05</v>
      </c>
      <c r="BI69" s="283">
        <v>0.95</v>
      </c>
      <c r="BJ69" s="283">
        <v>0.41</v>
      </c>
      <c r="BK69" s="285"/>
      <c r="BL69" s="285"/>
    </row>
    <row r="70" spans="1:64" ht="15">
      <c r="A70" s="283" t="s">
        <v>332</v>
      </c>
      <c r="B70" s="165" t="s">
        <v>356</v>
      </c>
      <c r="C70" s="165" t="s">
        <v>374</v>
      </c>
      <c r="D70" s="167" t="s">
        <v>357</v>
      </c>
      <c r="E70" s="179" t="s">
        <v>266</v>
      </c>
      <c r="F70" s="181" t="s">
        <v>375</v>
      </c>
      <c r="G70" s="180" t="s">
        <v>376</v>
      </c>
      <c r="H70" s="180">
        <v>24</v>
      </c>
      <c r="I70" s="180">
        <v>5.0350000000000001</v>
      </c>
      <c r="J70" s="173" t="s">
        <v>361</v>
      </c>
      <c r="K70" s="173">
        <v>-9999</v>
      </c>
      <c r="L70" s="144">
        <v>2017</v>
      </c>
      <c r="M70" s="165" t="s">
        <v>359</v>
      </c>
      <c r="N70" s="165">
        <v>19</v>
      </c>
      <c r="O70" s="165">
        <v>109</v>
      </c>
      <c r="P70" s="182">
        <v>0.16666666666666666</v>
      </c>
      <c r="Q70" s="180">
        <v>172.09092999999999</v>
      </c>
      <c r="R70" s="180">
        <v>-68.564440000000005</v>
      </c>
      <c r="S70" s="165" t="s">
        <v>264</v>
      </c>
      <c r="T70" s="165" t="s">
        <v>265</v>
      </c>
      <c r="U70" s="178">
        <v>-9999</v>
      </c>
      <c r="V70" s="283">
        <v>0.248</v>
      </c>
      <c r="W70" s="283">
        <v>5.0000000000000001E-3</v>
      </c>
      <c r="X70" s="283">
        <v>0.111</v>
      </c>
      <c r="Y70" s="283">
        <v>6.0000000000000001E-3</v>
      </c>
      <c r="Z70" s="283">
        <v>3.2000000000000001E-2</v>
      </c>
      <c r="AA70" s="283">
        <v>4.5999999999999999E-2</v>
      </c>
      <c r="AB70" s="283">
        <v>4.0000000000000001E-3</v>
      </c>
      <c r="AC70" s="283">
        <v>1.9E-2</v>
      </c>
      <c r="AD70" s="283">
        <v>1E-3</v>
      </c>
      <c r="AE70" s="283">
        <v>0.128</v>
      </c>
      <c r="AF70" s="283">
        <v>4.0000000000000001E-3</v>
      </c>
      <c r="AG70" s="283">
        <v>1E-3</v>
      </c>
      <c r="AH70" s="283">
        <v>0.23400000000000001</v>
      </c>
      <c r="AI70" s="283">
        <v>-8888</v>
      </c>
      <c r="AJ70" s="283">
        <v>1.4E-2</v>
      </c>
      <c r="AK70" s="283">
        <v>5.0000000000000001E-3</v>
      </c>
      <c r="AL70" s="283">
        <v>-8888</v>
      </c>
      <c r="AM70" s="283">
        <v>6.3E-2</v>
      </c>
      <c r="AN70" s="283">
        <v>4.8000000000000001E-2</v>
      </c>
      <c r="AO70" s="283">
        <v>-8888</v>
      </c>
      <c r="AP70" s="283">
        <v>-8888</v>
      </c>
      <c r="AQ70" s="283">
        <v>1E-3</v>
      </c>
      <c r="AR70" s="283">
        <v>3.0000000000000001E-3</v>
      </c>
      <c r="AS70" s="283">
        <v>2.1000000000000001E-2</v>
      </c>
      <c r="AT70" s="283">
        <v>-8888</v>
      </c>
      <c r="AU70" s="283">
        <v>-8888</v>
      </c>
      <c r="AV70" s="283">
        <v>0.36399999999999999</v>
      </c>
      <c r="AW70" s="283">
        <v>3.1E-2</v>
      </c>
      <c r="AX70" s="283">
        <v>0.21</v>
      </c>
      <c r="AY70" s="283">
        <v>0.57399999999999995</v>
      </c>
      <c r="AZ70" s="283">
        <v>0.24099999999999999</v>
      </c>
      <c r="BA70" s="283">
        <v>0.35699999999999998</v>
      </c>
      <c r="BB70" s="283">
        <v>0.60499999999999998</v>
      </c>
      <c r="BC70" s="283">
        <v>0.22</v>
      </c>
      <c r="BD70" s="283">
        <v>1.44</v>
      </c>
      <c r="BE70" s="283">
        <v>0.87</v>
      </c>
      <c r="BF70" s="283">
        <v>0.13</v>
      </c>
      <c r="BG70" s="283">
        <v>1.51</v>
      </c>
      <c r="BH70" s="283">
        <v>0.05</v>
      </c>
      <c r="BI70" s="283">
        <v>0.95</v>
      </c>
      <c r="BJ70" s="283">
        <v>0.41</v>
      </c>
      <c r="BK70" s="285"/>
      <c r="BL70" s="285"/>
    </row>
    <row r="71" spans="1:64">
      <c r="A71" s="248"/>
      <c r="B71" s="286"/>
      <c r="C71" s="286"/>
      <c r="D71" s="286"/>
      <c r="E71" s="286"/>
      <c r="F71" s="286"/>
      <c r="G71" s="286"/>
      <c r="H71" s="286"/>
      <c r="I71" s="286"/>
      <c r="J71" s="286"/>
      <c r="K71" s="286"/>
      <c r="L71" s="286"/>
      <c r="M71" s="286"/>
      <c r="N71" s="286"/>
      <c r="O71" s="286"/>
      <c r="P71" s="287"/>
      <c r="Q71" s="286"/>
      <c r="R71" s="286"/>
      <c r="S71" s="286"/>
      <c r="T71" s="286"/>
      <c r="U71" s="248" t="s">
        <v>22</v>
      </c>
      <c r="V71" s="248">
        <f>ROUND(AVERAGE(V69:V70),3)</f>
        <v>0.26300000000000001</v>
      </c>
      <c r="W71" s="248">
        <f t="shared" ref="W71:BC71" si="60">ROUND(AVERAGE(W69:W70),3)</f>
        <v>6.0000000000000001E-3</v>
      </c>
      <c r="X71" s="248">
        <f t="shared" si="60"/>
        <v>0.11700000000000001</v>
      </c>
      <c r="Y71" s="248">
        <f t="shared" si="60"/>
        <v>6.0000000000000001E-3</v>
      </c>
      <c r="Z71" s="248">
        <f t="shared" si="60"/>
        <v>3.4000000000000002E-2</v>
      </c>
      <c r="AA71" s="248">
        <f t="shared" si="60"/>
        <v>4.9000000000000002E-2</v>
      </c>
      <c r="AB71" s="248">
        <f t="shared" si="60"/>
        <v>5.0000000000000001E-3</v>
      </c>
      <c r="AC71" s="248">
        <f t="shared" si="60"/>
        <v>2.1000000000000001E-2</v>
      </c>
      <c r="AD71" s="248">
        <f t="shared" si="60"/>
        <v>1E-3</v>
      </c>
      <c r="AE71" s="248">
        <f t="shared" si="60"/>
        <v>0.13500000000000001</v>
      </c>
      <c r="AF71" s="248">
        <f t="shared" si="60"/>
        <v>4.0000000000000001E-3</v>
      </c>
      <c r="AG71" s="248">
        <f t="shared" si="60"/>
        <v>1E-3</v>
      </c>
      <c r="AH71" s="248">
        <f t="shared" si="60"/>
        <v>0.246</v>
      </c>
      <c r="AI71" s="248">
        <f t="shared" si="60"/>
        <v>-8888</v>
      </c>
      <c r="AJ71" s="248">
        <f t="shared" si="60"/>
        <v>1.7000000000000001E-2</v>
      </c>
      <c r="AK71" s="248">
        <f t="shared" si="60"/>
        <v>6.0000000000000001E-3</v>
      </c>
      <c r="AL71" s="248">
        <f t="shared" si="60"/>
        <v>-8888</v>
      </c>
      <c r="AM71" s="248">
        <f t="shared" si="60"/>
        <v>6.6000000000000003E-2</v>
      </c>
      <c r="AN71" s="248">
        <f t="shared" si="60"/>
        <v>5.0999999999999997E-2</v>
      </c>
      <c r="AO71" s="248">
        <f t="shared" si="60"/>
        <v>-8888</v>
      </c>
      <c r="AP71" s="248">
        <f t="shared" si="60"/>
        <v>-8888</v>
      </c>
      <c r="AQ71" s="248">
        <f t="shared" si="60"/>
        <v>1E-3</v>
      </c>
      <c r="AR71" s="248">
        <f t="shared" si="60"/>
        <v>3.0000000000000001E-3</v>
      </c>
      <c r="AS71" s="248">
        <f t="shared" si="60"/>
        <v>2.3E-2</v>
      </c>
      <c r="AT71" s="248">
        <f t="shared" si="60"/>
        <v>-8888</v>
      </c>
      <c r="AU71" s="248">
        <f t="shared" si="60"/>
        <v>-8888</v>
      </c>
      <c r="AV71" s="248">
        <f t="shared" si="60"/>
        <v>0.38500000000000001</v>
      </c>
      <c r="AW71" s="248">
        <f t="shared" si="60"/>
        <v>3.3000000000000002E-2</v>
      </c>
      <c r="AX71" s="248">
        <f t="shared" si="60"/>
        <v>0.222</v>
      </c>
      <c r="AY71" s="248">
        <f t="shared" si="60"/>
        <v>0.60599999999999998</v>
      </c>
      <c r="AZ71" s="248">
        <f t="shared" si="60"/>
        <v>0.255</v>
      </c>
      <c r="BA71" s="248">
        <f t="shared" si="60"/>
        <v>0.377</v>
      </c>
      <c r="BB71" s="248">
        <f t="shared" si="60"/>
        <v>0.63900000000000001</v>
      </c>
      <c r="BC71" s="248">
        <f t="shared" si="60"/>
        <v>0.23300000000000001</v>
      </c>
      <c r="BD71" s="247">
        <f>ROUND(AVERAGE(BD69:BD70),2)</f>
        <v>1.44</v>
      </c>
      <c r="BE71" s="247">
        <f t="shared" ref="BE71:BJ71" si="61">ROUND(AVERAGE(BE69:BE70),2)</f>
        <v>0.87</v>
      </c>
      <c r="BF71" s="247">
        <f t="shared" si="61"/>
        <v>0.13</v>
      </c>
      <c r="BG71" s="247">
        <f t="shared" si="61"/>
        <v>1.51</v>
      </c>
      <c r="BH71" s="247">
        <f t="shared" si="61"/>
        <v>0.05</v>
      </c>
      <c r="BI71" s="247">
        <f t="shared" si="61"/>
        <v>0.95</v>
      </c>
      <c r="BJ71" s="247">
        <f t="shared" si="61"/>
        <v>0.41</v>
      </c>
      <c r="BK71" s="249"/>
      <c r="BL71" s="249"/>
    </row>
    <row r="72" spans="1:64">
      <c r="A72" s="252"/>
      <c r="B72" s="288"/>
      <c r="C72" s="288"/>
      <c r="D72" s="288"/>
      <c r="E72" s="288"/>
      <c r="F72" s="288"/>
      <c r="G72" s="288"/>
      <c r="H72" s="288"/>
      <c r="I72" s="288"/>
      <c r="J72" s="288"/>
      <c r="K72" s="288"/>
      <c r="L72" s="288"/>
      <c r="M72" s="288"/>
      <c r="N72" s="288"/>
      <c r="O72" s="288"/>
      <c r="P72" s="289"/>
      <c r="Q72" s="288"/>
      <c r="R72" s="288"/>
      <c r="S72" s="288"/>
      <c r="T72" s="288"/>
      <c r="U72" s="252" t="s">
        <v>414</v>
      </c>
      <c r="V72" s="252">
        <f>ROUND(STDEV(V69:V70),3)</f>
        <v>2.1000000000000001E-2</v>
      </c>
      <c r="W72" s="252">
        <f t="shared" ref="W72:BC72" si="62">ROUND(STDEV(W69:W70),3)</f>
        <v>1E-3</v>
      </c>
      <c r="X72" s="252">
        <f t="shared" si="62"/>
        <v>8.0000000000000002E-3</v>
      </c>
      <c r="Y72" s="252">
        <f t="shared" si="62"/>
        <v>0</v>
      </c>
      <c r="Z72" s="252">
        <f t="shared" si="62"/>
        <v>2E-3</v>
      </c>
      <c r="AA72" s="252">
        <f t="shared" si="62"/>
        <v>4.0000000000000001E-3</v>
      </c>
      <c r="AB72" s="252">
        <f t="shared" si="62"/>
        <v>1E-3</v>
      </c>
      <c r="AC72" s="252">
        <f t="shared" si="62"/>
        <v>2E-3</v>
      </c>
      <c r="AD72" s="252">
        <f t="shared" si="62"/>
        <v>0</v>
      </c>
      <c r="AE72" s="252">
        <f t="shared" si="62"/>
        <v>0.01</v>
      </c>
      <c r="AF72" s="252">
        <f t="shared" si="62"/>
        <v>0</v>
      </c>
      <c r="AG72" s="252">
        <f t="shared" si="62"/>
        <v>0</v>
      </c>
      <c r="AH72" s="252">
        <f t="shared" si="62"/>
        <v>1.6E-2</v>
      </c>
      <c r="AI72" s="252">
        <f t="shared" si="62"/>
        <v>0</v>
      </c>
      <c r="AJ72" s="252">
        <f t="shared" si="62"/>
        <v>4.0000000000000001E-3</v>
      </c>
      <c r="AK72" s="252">
        <f t="shared" si="62"/>
        <v>1E-3</v>
      </c>
      <c r="AL72" s="252">
        <f t="shared" si="62"/>
        <v>0</v>
      </c>
      <c r="AM72" s="252">
        <f t="shared" si="62"/>
        <v>4.0000000000000001E-3</v>
      </c>
      <c r="AN72" s="252">
        <f t="shared" si="62"/>
        <v>4.0000000000000001E-3</v>
      </c>
      <c r="AO72" s="252">
        <f t="shared" si="62"/>
        <v>0</v>
      </c>
      <c r="AP72" s="252">
        <f t="shared" si="62"/>
        <v>0</v>
      </c>
      <c r="AQ72" s="252">
        <f t="shared" si="62"/>
        <v>0</v>
      </c>
      <c r="AR72" s="252">
        <f t="shared" si="62"/>
        <v>0</v>
      </c>
      <c r="AS72" s="252">
        <f t="shared" si="62"/>
        <v>3.0000000000000001E-3</v>
      </c>
      <c r="AT72" s="252">
        <f t="shared" si="62"/>
        <v>0</v>
      </c>
      <c r="AU72" s="252">
        <f t="shared" si="62"/>
        <v>0</v>
      </c>
      <c r="AV72" s="252">
        <f t="shared" si="62"/>
        <v>2.9000000000000001E-2</v>
      </c>
      <c r="AW72" s="252">
        <f t="shared" si="62"/>
        <v>3.0000000000000001E-3</v>
      </c>
      <c r="AX72" s="252">
        <f t="shared" si="62"/>
        <v>1.6E-2</v>
      </c>
      <c r="AY72" s="252">
        <f t="shared" si="62"/>
        <v>4.4999999999999998E-2</v>
      </c>
      <c r="AZ72" s="252">
        <f t="shared" si="62"/>
        <v>1.9E-2</v>
      </c>
      <c r="BA72" s="252">
        <f t="shared" si="62"/>
        <v>2.8000000000000001E-2</v>
      </c>
      <c r="BB72" s="252">
        <f t="shared" si="62"/>
        <v>4.8000000000000001E-2</v>
      </c>
      <c r="BC72" s="252">
        <f t="shared" si="62"/>
        <v>1.7999999999999999E-2</v>
      </c>
      <c r="BD72" s="251">
        <f>ROUND(STDEV(BD69:BD70),2)</f>
        <v>0.01</v>
      </c>
      <c r="BE72" s="251">
        <f t="shared" ref="BE72:BJ72" si="63">ROUND(STDEV(BE69:BE70),2)</f>
        <v>0</v>
      </c>
      <c r="BF72" s="251">
        <f t="shared" si="63"/>
        <v>0</v>
      </c>
      <c r="BG72" s="251">
        <f t="shared" si="63"/>
        <v>0</v>
      </c>
      <c r="BH72" s="251">
        <f t="shared" si="63"/>
        <v>0</v>
      </c>
      <c r="BI72" s="251">
        <f t="shared" si="63"/>
        <v>0</v>
      </c>
      <c r="BJ72" s="251">
        <f t="shared" si="63"/>
        <v>0</v>
      </c>
      <c r="BK72" s="253"/>
      <c r="BL72" s="253"/>
    </row>
    <row r="73" spans="1:64">
      <c r="A73" s="254"/>
      <c r="B73" s="290"/>
      <c r="C73" s="290"/>
      <c r="D73" s="290"/>
      <c r="E73" s="290"/>
      <c r="F73" s="290"/>
      <c r="G73" s="290"/>
      <c r="H73" s="290"/>
      <c r="I73" s="290"/>
      <c r="J73" s="290"/>
      <c r="K73" s="290"/>
      <c r="L73" s="290"/>
      <c r="M73" s="290"/>
      <c r="N73" s="290"/>
      <c r="O73" s="290"/>
      <c r="P73" s="291"/>
      <c r="Q73" s="290"/>
      <c r="R73" s="290"/>
      <c r="S73" s="290"/>
      <c r="T73" s="290"/>
      <c r="U73" s="255" t="s">
        <v>212</v>
      </c>
      <c r="V73" s="256">
        <f t="shared" ref="V73:BJ73" si="64">ROUND((V72/V71),4)</f>
        <v>7.9799999999999996E-2</v>
      </c>
      <c r="W73" s="256">
        <f t="shared" si="64"/>
        <v>0.16669999999999999</v>
      </c>
      <c r="X73" s="256">
        <f t="shared" si="64"/>
        <v>6.8400000000000002E-2</v>
      </c>
      <c r="Y73" s="256">
        <f t="shared" si="64"/>
        <v>0</v>
      </c>
      <c r="Z73" s="256">
        <f t="shared" si="64"/>
        <v>5.8799999999999998E-2</v>
      </c>
      <c r="AA73" s="256">
        <f t="shared" si="64"/>
        <v>8.1600000000000006E-2</v>
      </c>
      <c r="AB73" s="256">
        <f t="shared" si="64"/>
        <v>0.2</v>
      </c>
      <c r="AC73" s="256">
        <f t="shared" si="64"/>
        <v>9.5200000000000007E-2</v>
      </c>
      <c r="AD73" s="256">
        <f t="shared" si="64"/>
        <v>0</v>
      </c>
      <c r="AE73" s="256">
        <f t="shared" si="64"/>
        <v>7.4099999999999999E-2</v>
      </c>
      <c r="AF73" s="256">
        <f t="shared" si="64"/>
        <v>0</v>
      </c>
      <c r="AG73" s="256">
        <f t="shared" si="64"/>
        <v>0</v>
      </c>
      <c r="AH73" s="256">
        <f t="shared" si="64"/>
        <v>6.5000000000000002E-2</v>
      </c>
      <c r="AI73" s="256">
        <f t="shared" si="64"/>
        <v>0</v>
      </c>
      <c r="AJ73" s="256">
        <f t="shared" si="64"/>
        <v>0.23530000000000001</v>
      </c>
      <c r="AK73" s="256">
        <f t="shared" si="64"/>
        <v>0.16669999999999999</v>
      </c>
      <c r="AL73" s="256">
        <f t="shared" si="64"/>
        <v>0</v>
      </c>
      <c r="AM73" s="256">
        <f t="shared" si="64"/>
        <v>6.0600000000000001E-2</v>
      </c>
      <c r="AN73" s="256">
        <f t="shared" si="64"/>
        <v>7.8399999999999997E-2</v>
      </c>
      <c r="AO73" s="256">
        <f t="shared" si="64"/>
        <v>0</v>
      </c>
      <c r="AP73" s="256">
        <f t="shared" si="64"/>
        <v>0</v>
      </c>
      <c r="AQ73" s="256">
        <f t="shared" si="64"/>
        <v>0</v>
      </c>
      <c r="AR73" s="256">
        <f t="shared" si="64"/>
        <v>0</v>
      </c>
      <c r="AS73" s="256">
        <f t="shared" si="64"/>
        <v>0.13039999999999999</v>
      </c>
      <c r="AT73" s="256">
        <f t="shared" si="64"/>
        <v>0</v>
      </c>
      <c r="AU73" s="256">
        <f t="shared" si="64"/>
        <v>0</v>
      </c>
      <c r="AV73" s="256">
        <f t="shared" si="64"/>
        <v>7.5300000000000006E-2</v>
      </c>
      <c r="AW73" s="256">
        <f t="shared" si="64"/>
        <v>9.0899999999999995E-2</v>
      </c>
      <c r="AX73" s="256">
        <f t="shared" si="64"/>
        <v>7.2099999999999997E-2</v>
      </c>
      <c r="AY73" s="256">
        <f t="shared" si="64"/>
        <v>7.4300000000000005E-2</v>
      </c>
      <c r="AZ73" s="256">
        <f t="shared" si="64"/>
        <v>7.4499999999999997E-2</v>
      </c>
      <c r="BA73" s="256">
        <f t="shared" si="64"/>
        <v>7.4300000000000005E-2</v>
      </c>
      <c r="BB73" s="256">
        <f t="shared" si="64"/>
        <v>7.51E-2</v>
      </c>
      <c r="BC73" s="256">
        <f t="shared" si="64"/>
        <v>7.7299999999999994E-2</v>
      </c>
      <c r="BD73" s="256">
        <f t="shared" si="64"/>
        <v>6.8999999999999999E-3</v>
      </c>
      <c r="BE73" s="256">
        <f t="shared" si="64"/>
        <v>0</v>
      </c>
      <c r="BF73" s="256">
        <f t="shared" si="64"/>
        <v>0</v>
      </c>
      <c r="BG73" s="256">
        <f t="shared" si="64"/>
        <v>0</v>
      </c>
      <c r="BH73" s="256">
        <f t="shared" si="64"/>
        <v>0</v>
      </c>
      <c r="BI73" s="256">
        <f t="shared" si="64"/>
        <v>0</v>
      </c>
      <c r="BJ73" s="256">
        <f t="shared" si="64"/>
        <v>0</v>
      </c>
      <c r="BK73" s="257">
        <f>V73</f>
        <v>7.9799999999999996E-2</v>
      </c>
      <c r="BL73" s="257">
        <f t="array" ref="BL73">AVERAGE(IF(V73:AG73&gt;-0.001,V73:AG73,""))</f>
        <v>6.8716666666666662E-2</v>
      </c>
    </row>
  </sheetData>
  <conditionalFormatting sqref="W12 BJ12 BJ17 BJ22 BJ33 BJ38 BJ43 BJ48 BJ53 BJ58 BJ63 BJ68 BJ73">
    <cfRule type="expression" dxfId="1559" priority="1601" stopIfTrue="1">
      <formula>ABS((W9-W8))&lt;0.0011</formula>
    </cfRule>
    <cfRule type="cellIs" dxfId="1558" priority="1602" operator="greaterThan">
      <formula>0.1</formula>
    </cfRule>
    <cfRule type="cellIs" dxfId="1557" priority="1603" operator="lessThan">
      <formula>0</formula>
    </cfRule>
  </conditionalFormatting>
  <conditionalFormatting sqref="V12">
    <cfRule type="expression" dxfId="1556" priority="1598" stopIfTrue="1">
      <formula>ABS((V9-V8))&lt;0.0011</formula>
    </cfRule>
    <cfRule type="cellIs" dxfId="1555" priority="1599" operator="greaterThan">
      <formula>0.1</formula>
    </cfRule>
    <cfRule type="cellIs" dxfId="1554" priority="1600" operator="lessThan">
      <formula>0</formula>
    </cfRule>
  </conditionalFormatting>
  <conditionalFormatting sqref="X12">
    <cfRule type="expression" dxfId="1553" priority="1595" stopIfTrue="1">
      <formula>ABS((X9-X8))&lt;0.0011</formula>
    </cfRule>
    <cfRule type="cellIs" dxfId="1552" priority="1596" operator="greaterThan">
      <formula>0.1</formula>
    </cfRule>
    <cfRule type="cellIs" dxfId="1551" priority="1597" operator="lessThan">
      <formula>0</formula>
    </cfRule>
  </conditionalFormatting>
  <conditionalFormatting sqref="Y12">
    <cfRule type="expression" dxfId="1550" priority="1592" stopIfTrue="1">
      <formula>ABS((Y9-Y8))&lt;0.0011</formula>
    </cfRule>
    <cfRule type="cellIs" dxfId="1549" priority="1593" operator="greaterThan">
      <formula>0.1</formula>
    </cfRule>
    <cfRule type="cellIs" dxfId="1548" priority="1594" operator="lessThan">
      <formula>0</formula>
    </cfRule>
  </conditionalFormatting>
  <conditionalFormatting sqref="Z12">
    <cfRule type="expression" dxfId="1547" priority="1589" stopIfTrue="1">
      <formula>ABS((Z9-Z8))&lt;0.0011</formula>
    </cfRule>
    <cfRule type="cellIs" dxfId="1546" priority="1590" operator="greaterThan">
      <formula>0.1</formula>
    </cfRule>
    <cfRule type="cellIs" dxfId="1545" priority="1591" operator="lessThan">
      <formula>0</formula>
    </cfRule>
  </conditionalFormatting>
  <conditionalFormatting sqref="AA12">
    <cfRule type="expression" dxfId="1544" priority="1586" stopIfTrue="1">
      <formula>ABS((AA9-AA8))&lt;0.0011</formula>
    </cfRule>
    <cfRule type="cellIs" dxfId="1543" priority="1587" operator="greaterThan">
      <formula>0.1</formula>
    </cfRule>
    <cfRule type="cellIs" dxfId="1542" priority="1588" operator="lessThan">
      <formula>0</formula>
    </cfRule>
  </conditionalFormatting>
  <conditionalFormatting sqref="AB12">
    <cfRule type="expression" dxfId="1541" priority="1583" stopIfTrue="1">
      <formula>ABS((AB9-AB8))&lt;0.0011</formula>
    </cfRule>
    <cfRule type="cellIs" dxfId="1540" priority="1584" operator="greaterThan">
      <formula>0.1</formula>
    </cfRule>
    <cfRule type="cellIs" dxfId="1539" priority="1585" operator="lessThan">
      <formula>0</formula>
    </cfRule>
  </conditionalFormatting>
  <conditionalFormatting sqref="AC12">
    <cfRule type="expression" dxfId="1538" priority="1580" stopIfTrue="1">
      <formula>ABS((AC9-AC8))&lt;0.0011</formula>
    </cfRule>
    <cfRule type="cellIs" dxfId="1537" priority="1581" operator="greaterThan">
      <formula>0.1</formula>
    </cfRule>
    <cfRule type="cellIs" dxfId="1536" priority="1582" operator="lessThan">
      <formula>0</formula>
    </cfRule>
  </conditionalFormatting>
  <conditionalFormatting sqref="AD12">
    <cfRule type="expression" dxfId="1535" priority="1577" stopIfTrue="1">
      <formula>ABS((AD9-AD8))&lt;0.0011</formula>
    </cfRule>
    <cfRule type="cellIs" dxfId="1534" priority="1578" operator="greaterThan">
      <formula>0.1</formula>
    </cfRule>
    <cfRule type="cellIs" dxfId="1533" priority="1579" operator="lessThan">
      <formula>0</formula>
    </cfRule>
  </conditionalFormatting>
  <conditionalFormatting sqref="AE12">
    <cfRule type="expression" dxfId="1532" priority="1574" stopIfTrue="1">
      <formula>ABS((AE9-AE8))&lt;0.0011</formula>
    </cfRule>
    <cfRule type="cellIs" dxfId="1531" priority="1575" operator="greaterThan">
      <formula>0.1</formula>
    </cfRule>
    <cfRule type="cellIs" dxfId="1530" priority="1576" operator="lessThan">
      <formula>0</formula>
    </cfRule>
  </conditionalFormatting>
  <conditionalFormatting sqref="AF12">
    <cfRule type="expression" dxfId="1529" priority="1571" stopIfTrue="1">
      <formula>ABS((AF9-AF8))&lt;0.0011</formula>
    </cfRule>
    <cfRule type="cellIs" dxfId="1528" priority="1572" operator="greaterThan">
      <formula>0.1</formula>
    </cfRule>
    <cfRule type="cellIs" dxfId="1527" priority="1573" operator="lessThan">
      <formula>0</formula>
    </cfRule>
  </conditionalFormatting>
  <conditionalFormatting sqref="AG12">
    <cfRule type="expression" dxfId="1526" priority="1568" stopIfTrue="1">
      <formula>ABS((AG9-AG8))&lt;0.0011</formula>
    </cfRule>
    <cfRule type="cellIs" dxfId="1525" priority="1569" operator="greaterThan">
      <formula>0.1</formula>
    </cfRule>
    <cfRule type="cellIs" dxfId="1524" priority="1570" operator="lessThan">
      <formula>0</formula>
    </cfRule>
  </conditionalFormatting>
  <conditionalFormatting sqref="AH12">
    <cfRule type="expression" dxfId="1523" priority="1565" stopIfTrue="1">
      <formula>ABS((AH9-AH8))&lt;0.0011</formula>
    </cfRule>
    <cfRule type="cellIs" dxfId="1522" priority="1566" operator="greaterThan">
      <formula>0.1</formula>
    </cfRule>
    <cfRule type="cellIs" dxfId="1521" priority="1567" operator="lessThan">
      <formula>0</formula>
    </cfRule>
  </conditionalFormatting>
  <conditionalFormatting sqref="AI12">
    <cfRule type="expression" dxfId="1520" priority="1562" stopIfTrue="1">
      <formula>ABS((AI9-AI8))&lt;0.0011</formula>
    </cfRule>
    <cfRule type="cellIs" dxfId="1519" priority="1563" operator="greaterThan">
      <formula>0.1</formula>
    </cfRule>
    <cfRule type="cellIs" dxfId="1518" priority="1564" operator="lessThan">
      <formula>0</formula>
    </cfRule>
  </conditionalFormatting>
  <conditionalFormatting sqref="AJ12">
    <cfRule type="expression" dxfId="1517" priority="1559" stopIfTrue="1">
      <formula>ABS((AJ9-AJ8))&lt;0.0011</formula>
    </cfRule>
    <cfRule type="cellIs" dxfId="1516" priority="1560" operator="greaterThan">
      <formula>0.15</formula>
    </cfRule>
    <cfRule type="cellIs" dxfId="1515" priority="1561" operator="lessThan">
      <formula>0</formula>
    </cfRule>
  </conditionalFormatting>
  <conditionalFormatting sqref="AK12">
    <cfRule type="expression" dxfId="1514" priority="1556" stopIfTrue="1">
      <formula>ABS((AK9-AK8))&lt;0.0011</formula>
    </cfRule>
    <cfRule type="cellIs" dxfId="1513" priority="1557" operator="greaterThan">
      <formula>0.1</formula>
    </cfRule>
    <cfRule type="cellIs" dxfId="1512" priority="1558" operator="lessThan">
      <formula>0</formula>
    </cfRule>
  </conditionalFormatting>
  <conditionalFormatting sqref="AL12">
    <cfRule type="expression" dxfId="1511" priority="1553" stopIfTrue="1">
      <formula>ABS((AL9-AL8))&lt;0.0011</formula>
    </cfRule>
    <cfRule type="cellIs" dxfId="1510" priority="1554" operator="greaterThan">
      <formula>0.1</formula>
    </cfRule>
    <cfRule type="cellIs" dxfId="1509" priority="1555" operator="lessThan">
      <formula>0</formula>
    </cfRule>
  </conditionalFormatting>
  <conditionalFormatting sqref="AM12">
    <cfRule type="expression" dxfId="1508" priority="1550" stopIfTrue="1">
      <formula>ABS((AM9-AM8))&lt;0.0011</formula>
    </cfRule>
    <cfRule type="cellIs" dxfId="1507" priority="1551" operator="greaterThan">
      <formula>0.1</formula>
    </cfRule>
    <cfRule type="cellIs" dxfId="1506" priority="1552" operator="lessThan">
      <formula>0</formula>
    </cfRule>
  </conditionalFormatting>
  <conditionalFormatting sqref="AN12">
    <cfRule type="expression" dxfId="1505" priority="1547" stopIfTrue="1">
      <formula>ABS((AN9-AN8))&lt;0.0011</formula>
    </cfRule>
    <cfRule type="cellIs" dxfId="1504" priority="1548" operator="greaterThan">
      <formula>0.1</formula>
    </cfRule>
    <cfRule type="cellIs" dxfId="1503" priority="1549" operator="lessThan">
      <formula>0</formula>
    </cfRule>
  </conditionalFormatting>
  <conditionalFormatting sqref="AO12">
    <cfRule type="expression" dxfId="1502" priority="1544" stopIfTrue="1">
      <formula>ABS((AO9-AO8))&lt;0.0011</formula>
    </cfRule>
    <cfRule type="cellIs" dxfId="1501" priority="1545" operator="greaterThan">
      <formula>0.1</formula>
    </cfRule>
    <cfRule type="cellIs" dxfId="1500" priority="1546" operator="lessThan">
      <formula>0</formula>
    </cfRule>
  </conditionalFormatting>
  <conditionalFormatting sqref="AP12">
    <cfRule type="expression" dxfId="1499" priority="1541" stopIfTrue="1">
      <formula>ABS((AP9-AP8))&lt;0.0011</formula>
    </cfRule>
    <cfRule type="cellIs" dxfId="1498" priority="1542" operator="greaterThan">
      <formula>0.1</formula>
    </cfRule>
    <cfRule type="cellIs" dxfId="1497" priority="1543" operator="lessThan">
      <formula>0</formula>
    </cfRule>
  </conditionalFormatting>
  <conditionalFormatting sqref="AQ12">
    <cfRule type="expression" dxfId="1496" priority="1538" stopIfTrue="1">
      <formula>ABS((AQ9-AQ8))&lt;0.0011</formula>
    </cfRule>
    <cfRule type="cellIs" dxfId="1495" priority="1539" operator="greaterThan">
      <formula>0.1</formula>
    </cfRule>
    <cfRule type="cellIs" dxfId="1494" priority="1540" operator="lessThan">
      <formula>0</formula>
    </cfRule>
  </conditionalFormatting>
  <conditionalFormatting sqref="AR12">
    <cfRule type="expression" dxfId="1493" priority="1535" stopIfTrue="1">
      <formula>ABS((AR9-AR8))&lt;0.0011</formula>
    </cfRule>
    <cfRule type="cellIs" dxfId="1492" priority="1536" operator="greaterThan">
      <formula>0.15</formula>
    </cfRule>
    <cfRule type="cellIs" dxfId="1491" priority="1537" operator="lessThan">
      <formula>0</formula>
    </cfRule>
  </conditionalFormatting>
  <conditionalFormatting sqref="AS12">
    <cfRule type="expression" dxfId="1490" priority="1532" stopIfTrue="1">
      <formula>ABS((AS9-AS8))&lt;0.0011</formula>
    </cfRule>
    <cfRule type="cellIs" dxfId="1489" priority="1533" operator="greaterThan">
      <formula>0.15</formula>
    </cfRule>
    <cfRule type="cellIs" dxfId="1488" priority="1534" operator="lessThan">
      <formula>0</formula>
    </cfRule>
  </conditionalFormatting>
  <conditionalFormatting sqref="AT12">
    <cfRule type="expression" dxfId="1487" priority="1529" stopIfTrue="1">
      <formula>ABS((AT9-AT8))&lt;0.0011</formula>
    </cfRule>
    <cfRule type="cellIs" dxfId="1486" priority="1530" operator="greaterThan">
      <formula>0.1</formula>
    </cfRule>
    <cfRule type="cellIs" dxfId="1485" priority="1531" operator="lessThan">
      <formula>0</formula>
    </cfRule>
  </conditionalFormatting>
  <conditionalFormatting sqref="AU12">
    <cfRule type="expression" dxfId="1484" priority="1526" stopIfTrue="1">
      <formula>ABS((AU9-AU8))&lt;0.0011</formula>
    </cfRule>
    <cfRule type="cellIs" dxfId="1483" priority="1527" operator="greaterThan">
      <formula>0.1</formula>
    </cfRule>
    <cfRule type="cellIs" dxfId="1482" priority="1528" operator="lessThan">
      <formula>0</formula>
    </cfRule>
  </conditionalFormatting>
  <conditionalFormatting sqref="AV12">
    <cfRule type="expression" dxfId="1481" priority="1523" stopIfTrue="1">
      <formula>ABS((AV9-AV8))&lt;0.0011</formula>
    </cfRule>
    <cfRule type="cellIs" dxfId="1480" priority="1524" operator="greaterThan">
      <formula>0.1</formula>
    </cfRule>
    <cfRule type="cellIs" dxfId="1479" priority="1525" operator="lessThan">
      <formula>0</formula>
    </cfRule>
  </conditionalFormatting>
  <conditionalFormatting sqref="AW12">
    <cfRule type="expression" dxfId="1478" priority="1520" stopIfTrue="1">
      <formula>ABS((AW9-AW8))&lt;0.0011</formula>
    </cfRule>
    <cfRule type="cellIs" dxfId="1477" priority="1521" operator="greaterThan">
      <formula>0.1</formula>
    </cfRule>
    <cfRule type="cellIs" dxfId="1476" priority="1522" operator="lessThan">
      <formula>0</formula>
    </cfRule>
  </conditionalFormatting>
  <conditionalFormatting sqref="AX12">
    <cfRule type="expression" dxfId="1475" priority="1517" stopIfTrue="1">
      <formula>ABS((AX9-AX8))&lt;0.0011</formula>
    </cfRule>
    <cfRule type="cellIs" dxfId="1474" priority="1518" operator="greaterThan">
      <formula>0.1</formula>
    </cfRule>
    <cfRule type="cellIs" dxfId="1473" priority="1519" operator="lessThan">
      <formula>0</formula>
    </cfRule>
  </conditionalFormatting>
  <conditionalFormatting sqref="AY12">
    <cfRule type="expression" dxfId="1472" priority="1514" stopIfTrue="1">
      <formula>ABS((AY9-AY8))&lt;0.0011</formula>
    </cfRule>
    <cfRule type="cellIs" dxfId="1471" priority="1515" operator="greaterThan">
      <formula>0.1</formula>
    </cfRule>
    <cfRule type="cellIs" dxfId="1470" priority="1516" operator="lessThan">
      <formula>0</formula>
    </cfRule>
  </conditionalFormatting>
  <conditionalFormatting sqref="AZ12">
    <cfRule type="expression" dxfId="1469" priority="1511" stopIfTrue="1">
      <formula>ABS((AZ9-AZ8))&lt;0.0011</formula>
    </cfRule>
    <cfRule type="cellIs" dxfId="1468" priority="1512" operator="greaterThan">
      <formula>0.1</formula>
    </cfRule>
    <cfRule type="cellIs" dxfId="1467" priority="1513" operator="lessThan">
      <formula>0</formula>
    </cfRule>
  </conditionalFormatting>
  <conditionalFormatting sqref="BA12">
    <cfRule type="expression" dxfId="1466" priority="1508" stopIfTrue="1">
      <formula>ABS((BA9-BA8))&lt;0.0011</formula>
    </cfRule>
    <cfRule type="cellIs" dxfId="1465" priority="1509" operator="greaterThan">
      <formula>0.1</formula>
    </cfRule>
    <cfRule type="cellIs" dxfId="1464" priority="1510" operator="lessThan">
      <formula>0</formula>
    </cfRule>
  </conditionalFormatting>
  <conditionalFormatting sqref="BB12">
    <cfRule type="expression" dxfId="1463" priority="1505" stopIfTrue="1">
      <formula>ABS((BB9-BB8))&lt;0.0011</formula>
    </cfRule>
    <cfRule type="cellIs" dxfId="1462" priority="1506" operator="greaterThan">
      <formula>0.1</formula>
    </cfRule>
    <cfRule type="cellIs" dxfId="1461" priority="1507" operator="lessThan">
      <formula>0</formula>
    </cfRule>
  </conditionalFormatting>
  <conditionalFormatting sqref="BC12">
    <cfRule type="expression" dxfId="1460" priority="1502" stopIfTrue="1">
      <formula>ABS((BC9-BC8))&lt;0.0011</formula>
    </cfRule>
    <cfRule type="cellIs" dxfId="1459" priority="1503" operator="greaterThan">
      <formula>0.1</formula>
    </cfRule>
    <cfRule type="cellIs" dxfId="1458" priority="1504" operator="lessThan">
      <formula>0</formula>
    </cfRule>
  </conditionalFormatting>
  <conditionalFormatting sqref="BD12">
    <cfRule type="expression" dxfId="1457" priority="1499" stopIfTrue="1">
      <formula>ABS((BD9-BD8))&lt;0.0011</formula>
    </cfRule>
    <cfRule type="cellIs" dxfId="1456" priority="1500" operator="greaterThan">
      <formula>0.1</formula>
    </cfRule>
    <cfRule type="cellIs" dxfId="1455" priority="1501" operator="lessThan">
      <formula>0</formula>
    </cfRule>
  </conditionalFormatting>
  <conditionalFormatting sqref="BE12">
    <cfRule type="expression" dxfId="1454" priority="1496" stopIfTrue="1">
      <formula>ABS((BE9-BE8))&lt;0.0011</formula>
    </cfRule>
    <cfRule type="cellIs" dxfId="1453" priority="1497" operator="greaterThan">
      <formula>0.1</formula>
    </cfRule>
    <cfRule type="cellIs" dxfId="1452" priority="1498" operator="lessThan">
      <formula>0</formula>
    </cfRule>
  </conditionalFormatting>
  <conditionalFormatting sqref="BF12">
    <cfRule type="expression" dxfId="1451" priority="1493" stopIfTrue="1">
      <formula>ABS((BF9-BF8))&lt;0.0011</formula>
    </cfRule>
    <cfRule type="cellIs" dxfId="1450" priority="1494" operator="greaterThan">
      <formula>0.1</formula>
    </cfRule>
    <cfRule type="cellIs" dxfId="1449" priority="1495" operator="lessThan">
      <formula>0</formula>
    </cfRule>
  </conditionalFormatting>
  <conditionalFormatting sqref="BG12">
    <cfRule type="expression" dxfId="1448" priority="1490" stopIfTrue="1">
      <formula>ABS((BG9-BG8))&lt;0.0011</formula>
    </cfRule>
    <cfRule type="cellIs" dxfId="1447" priority="1491" operator="greaterThan">
      <formula>0.1</formula>
    </cfRule>
    <cfRule type="cellIs" dxfId="1446" priority="1492" operator="lessThan">
      <formula>0</formula>
    </cfRule>
  </conditionalFormatting>
  <conditionalFormatting sqref="BH12">
    <cfRule type="expression" dxfId="1445" priority="1487" stopIfTrue="1">
      <formula>ABS((BH9-BH8))&lt;0.0011</formula>
    </cfRule>
    <cfRule type="cellIs" dxfId="1444" priority="1488" operator="greaterThan">
      <formula>0.1</formula>
    </cfRule>
    <cfRule type="cellIs" dxfId="1443" priority="1489" operator="lessThan">
      <formula>0</formula>
    </cfRule>
  </conditionalFormatting>
  <conditionalFormatting sqref="BI12">
    <cfRule type="expression" dxfId="1442" priority="1484" stopIfTrue="1">
      <formula>ABS((BI9-BI8))&lt;0.0011</formula>
    </cfRule>
    <cfRule type="cellIs" dxfId="1441" priority="1485" operator="greaterThan">
      <formula>0.1</formula>
    </cfRule>
    <cfRule type="cellIs" dxfId="1440" priority="1486" operator="lessThan">
      <formula>0</formula>
    </cfRule>
  </conditionalFormatting>
  <conditionalFormatting sqref="W17">
    <cfRule type="expression" dxfId="1439" priority="1478" stopIfTrue="1">
      <formula>ABS((W14-W13))&lt;0.0011</formula>
    </cfRule>
    <cfRule type="cellIs" dxfId="1438" priority="1479" operator="greaterThan">
      <formula>0.1</formula>
    </cfRule>
    <cfRule type="cellIs" dxfId="1437" priority="1480" operator="lessThan">
      <formula>0</formula>
    </cfRule>
  </conditionalFormatting>
  <conditionalFormatting sqref="V17">
    <cfRule type="expression" dxfId="1436" priority="1475" stopIfTrue="1">
      <formula>ABS((V14-V13))&lt;0.0011</formula>
    </cfRule>
    <cfRule type="cellIs" dxfId="1435" priority="1476" operator="greaterThan">
      <formula>0.1</formula>
    </cfRule>
    <cfRule type="cellIs" dxfId="1434" priority="1477" operator="lessThan">
      <formula>0</formula>
    </cfRule>
  </conditionalFormatting>
  <conditionalFormatting sqref="X17">
    <cfRule type="expression" dxfId="1433" priority="1472" stopIfTrue="1">
      <formula>ABS((X14-X13))&lt;0.0011</formula>
    </cfRule>
    <cfRule type="cellIs" dxfId="1432" priority="1473" operator="greaterThan">
      <formula>0.1</formula>
    </cfRule>
    <cfRule type="cellIs" dxfId="1431" priority="1474" operator="lessThan">
      <formula>0</formula>
    </cfRule>
  </conditionalFormatting>
  <conditionalFormatting sqref="Y17">
    <cfRule type="expression" dxfId="1430" priority="1469" stopIfTrue="1">
      <formula>ABS((Y14-Y13))&lt;0.0011</formula>
    </cfRule>
    <cfRule type="cellIs" dxfId="1429" priority="1470" operator="greaterThan">
      <formula>0.1</formula>
    </cfRule>
    <cfRule type="cellIs" dxfId="1428" priority="1471" operator="lessThan">
      <formula>0</formula>
    </cfRule>
  </conditionalFormatting>
  <conditionalFormatting sqref="Z17">
    <cfRule type="expression" dxfId="1427" priority="1466" stopIfTrue="1">
      <formula>ABS((Z14-Z13))&lt;0.0011</formula>
    </cfRule>
    <cfRule type="cellIs" dxfId="1426" priority="1467" operator="greaterThan">
      <formula>0.1</formula>
    </cfRule>
    <cfRule type="cellIs" dxfId="1425" priority="1468" operator="lessThan">
      <formula>0</formula>
    </cfRule>
  </conditionalFormatting>
  <conditionalFormatting sqref="AA17">
    <cfRule type="expression" dxfId="1424" priority="1463" stopIfTrue="1">
      <formula>ABS((AA14-AA13))&lt;0.0011</formula>
    </cfRule>
    <cfRule type="cellIs" dxfId="1423" priority="1464" operator="greaterThan">
      <formula>0.1</formula>
    </cfRule>
    <cfRule type="cellIs" dxfId="1422" priority="1465" operator="lessThan">
      <formula>0</formula>
    </cfRule>
  </conditionalFormatting>
  <conditionalFormatting sqref="AB17">
    <cfRule type="expression" dxfId="1421" priority="1460" stopIfTrue="1">
      <formula>ABS((AB14-AB13))&lt;0.0011</formula>
    </cfRule>
    <cfRule type="cellIs" dxfId="1420" priority="1461" operator="greaterThan">
      <formula>0.1</formula>
    </cfRule>
    <cfRule type="cellIs" dxfId="1419" priority="1462" operator="lessThan">
      <formula>0</formula>
    </cfRule>
  </conditionalFormatting>
  <conditionalFormatting sqref="AC17">
    <cfRule type="expression" dxfId="1418" priority="1457" stopIfTrue="1">
      <formula>ABS((AC14-AC13))&lt;0.0011</formula>
    </cfRule>
    <cfRule type="cellIs" dxfId="1417" priority="1458" operator="greaterThan">
      <formula>0.1</formula>
    </cfRule>
    <cfRule type="cellIs" dxfId="1416" priority="1459" operator="lessThan">
      <formula>0</formula>
    </cfRule>
  </conditionalFormatting>
  <conditionalFormatting sqref="AD17">
    <cfRule type="expression" dxfId="1415" priority="1454" stopIfTrue="1">
      <formula>ABS((AD14-AD13))&lt;0.0011</formula>
    </cfRule>
    <cfRule type="cellIs" dxfId="1414" priority="1455" operator="greaterThan">
      <formula>0.1</formula>
    </cfRule>
    <cfRule type="cellIs" dxfId="1413" priority="1456" operator="lessThan">
      <formula>0</formula>
    </cfRule>
  </conditionalFormatting>
  <conditionalFormatting sqref="AE17">
    <cfRule type="expression" dxfId="1412" priority="1451" stopIfTrue="1">
      <formula>ABS((AE14-AE13))&lt;0.0011</formula>
    </cfRule>
    <cfRule type="cellIs" dxfId="1411" priority="1452" operator="greaterThan">
      <formula>0.1</formula>
    </cfRule>
    <cfRule type="cellIs" dxfId="1410" priority="1453" operator="lessThan">
      <formula>0</formula>
    </cfRule>
  </conditionalFormatting>
  <conditionalFormatting sqref="AF17">
    <cfRule type="expression" dxfId="1409" priority="1448" stopIfTrue="1">
      <formula>ABS((AF14-AF13))&lt;0.0011</formula>
    </cfRule>
    <cfRule type="cellIs" dxfId="1408" priority="1449" operator="greaterThan">
      <formula>0.1</formula>
    </cfRule>
    <cfRule type="cellIs" dxfId="1407" priority="1450" operator="lessThan">
      <formula>0</formula>
    </cfRule>
  </conditionalFormatting>
  <conditionalFormatting sqref="AG17">
    <cfRule type="expression" dxfId="1406" priority="1445" stopIfTrue="1">
      <formula>ABS((AG14-AG13))&lt;0.0011</formula>
    </cfRule>
    <cfRule type="cellIs" dxfId="1405" priority="1446" operator="greaterThan">
      <formula>0.1</formula>
    </cfRule>
    <cfRule type="cellIs" dxfId="1404" priority="1447" operator="lessThan">
      <formula>0</formula>
    </cfRule>
  </conditionalFormatting>
  <conditionalFormatting sqref="AH17">
    <cfRule type="expression" dxfId="1403" priority="1442" stopIfTrue="1">
      <formula>ABS((AH14-AH13))&lt;0.0011</formula>
    </cfRule>
    <cfRule type="cellIs" dxfId="1402" priority="1443" operator="greaterThan">
      <formula>0.1</formula>
    </cfRule>
    <cfRule type="cellIs" dxfId="1401" priority="1444" operator="lessThan">
      <formula>0</formula>
    </cfRule>
  </conditionalFormatting>
  <conditionalFormatting sqref="AI17">
    <cfRule type="expression" dxfId="1400" priority="1439" stopIfTrue="1">
      <formula>ABS((AI14-AI13))&lt;0.0011</formula>
    </cfRule>
    <cfRule type="cellIs" dxfId="1399" priority="1440" operator="greaterThan">
      <formula>0.1</formula>
    </cfRule>
    <cfRule type="cellIs" dxfId="1398" priority="1441" operator="lessThan">
      <formula>0</formula>
    </cfRule>
  </conditionalFormatting>
  <conditionalFormatting sqref="AJ17">
    <cfRule type="expression" dxfId="1397" priority="1436" stopIfTrue="1">
      <formula>ABS((AJ14-AJ13))&lt;0.0011</formula>
    </cfRule>
    <cfRule type="cellIs" dxfId="1396" priority="1437" operator="greaterThan">
      <formula>0.15</formula>
    </cfRule>
    <cfRule type="cellIs" dxfId="1395" priority="1438" operator="lessThan">
      <formula>0</formula>
    </cfRule>
  </conditionalFormatting>
  <conditionalFormatting sqref="AK17">
    <cfRule type="expression" dxfId="1394" priority="1433" stopIfTrue="1">
      <formula>ABS((AK14-AK13))&lt;0.0011</formula>
    </cfRule>
    <cfRule type="cellIs" dxfId="1393" priority="1434" operator="greaterThan">
      <formula>0.1</formula>
    </cfRule>
    <cfRule type="cellIs" dxfId="1392" priority="1435" operator="lessThan">
      <formula>0</formula>
    </cfRule>
  </conditionalFormatting>
  <conditionalFormatting sqref="AL17">
    <cfRule type="expression" dxfId="1391" priority="1430" stopIfTrue="1">
      <formula>ABS((AL14-AL13))&lt;0.0011</formula>
    </cfRule>
    <cfRule type="cellIs" dxfId="1390" priority="1431" operator="greaterThan">
      <formula>0.1</formula>
    </cfRule>
    <cfRule type="cellIs" dxfId="1389" priority="1432" operator="lessThan">
      <formula>0</formula>
    </cfRule>
  </conditionalFormatting>
  <conditionalFormatting sqref="AM17">
    <cfRule type="expression" dxfId="1388" priority="1427" stopIfTrue="1">
      <formula>ABS((AM14-AM13))&lt;0.0011</formula>
    </cfRule>
    <cfRule type="cellIs" dxfId="1387" priority="1428" operator="greaterThan">
      <formula>0.1</formula>
    </cfRule>
    <cfRule type="cellIs" dxfId="1386" priority="1429" operator="lessThan">
      <formula>0</formula>
    </cfRule>
  </conditionalFormatting>
  <conditionalFormatting sqref="AN17">
    <cfRule type="expression" dxfId="1385" priority="1424" stopIfTrue="1">
      <formula>ABS((AN14-AN13))&lt;0.0011</formula>
    </cfRule>
    <cfRule type="cellIs" dxfId="1384" priority="1425" operator="greaterThan">
      <formula>0.1</formula>
    </cfRule>
    <cfRule type="cellIs" dxfId="1383" priority="1426" operator="lessThan">
      <formula>0</formula>
    </cfRule>
  </conditionalFormatting>
  <conditionalFormatting sqref="AO17">
    <cfRule type="expression" dxfId="1382" priority="1421" stopIfTrue="1">
      <formula>ABS((AO14-AO13))&lt;0.0011</formula>
    </cfRule>
    <cfRule type="cellIs" dxfId="1381" priority="1422" operator="greaterThan">
      <formula>0.1</formula>
    </cfRule>
    <cfRule type="cellIs" dxfId="1380" priority="1423" operator="lessThan">
      <formula>0</formula>
    </cfRule>
  </conditionalFormatting>
  <conditionalFormatting sqref="AP17">
    <cfRule type="expression" dxfId="1379" priority="1418" stopIfTrue="1">
      <formula>ABS((AP14-AP13))&lt;0.0011</formula>
    </cfRule>
    <cfRule type="cellIs" dxfId="1378" priority="1419" operator="greaterThan">
      <formula>0.1</formula>
    </cfRule>
    <cfRule type="cellIs" dxfId="1377" priority="1420" operator="lessThan">
      <formula>0</formula>
    </cfRule>
  </conditionalFormatting>
  <conditionalFormatting sqref="AQ17">
    <cfRule type="expression" dxfId="1376" priority="1415" stopIfTrue="1">
      <formula>ABS((AQ14-AQ13))&lt;0.0011</formula>
    </cfRule>
    <cfRule type="cellIs" dxfId="1375" priority="1416" operator="greaterThan">
      <formula>0.1</formula>
    </cfRule>
    <cfRule type="cellIs" dxfId="1374" priority="1417" operator="lessThan">
      <formula>0</formula>
    </cfRule>
  </conditionalFormatting>
  <conditionalFormatting sqref="AR17">
    <cfRule type="expression" dxfId="1373" priority="1412" stopIfTrue="1">
      <formula>ABS((AR14-AR13))&lt;0.0011</formula>
    </cfRule>
    <cfRule type="cellIs" dxfId="1372" priority="1413" operator="greaterThan">
      <formula>0.15</formula>
    </cfRule>
    <cfRule type="cellIs" dxfId="1371" priority="1414" operator="lessThan">
      <formula>0</formula>
    </cfRule>
  </conditionalFormatting>
  <conditionalFormatting sqref="AS17">
    <cfRule type="expression" dxfId="1370" priority="1409" stopIfTrue="1">
      <formula>ABS((AS14-AS13))&lt;0.0011</formula>
    </cfRule>
    <cfRule type="cellIs" dxfId="1369" priority="1410" operator="greaterThan">
      <formula>0.15</formula>
    </cfRule>
    <cfRule type="cellIs" dxfId="1368" priority="1411" operator="lessThan">
      <formula>0</formula>
    </cfRule>
  </conditionalFormatting>
  <conditionalFormatting sqref="AT17">
    <cfRule type="expression" dxfId="1367" priority="1406" stopIfTrue="1">
      <formula>ABS((AT14-AT13))&lt;0.0011</formula>
    </cfRule>
    <cfRule type="cellIs" dxfId="1366" priority="1407" operator="greaterThan">
      <formula>0.1</formula>
    </cfRule>
    <cfRule type="cellIs" dxfId="1365" priority="1408" operator="lessThan">
      <formula>0</formula>
    </cfRule>
  </conditionalFormatting>
  <conditionalFormatting sqref="AU17">
    <cfRule type="expression" dxfId="1364" priority="1403" stopIfTrue="1">
      <formula>ABS((AU14-AU13))&lt;0.0011</formula>
    </cfRule>
    <cfRule type="cellIs" dxfId="1363" priority="1404" operator="greaterThan">
      <formula>0.1</formula>
    </cfRule>
    <cfRule type="cellIs" dxfId="1362" priority="1405" operator="lessThan">
      <formula>0</formula>
    </cfRule>
  </conditionalFormatting>
  <conditionalFormatting sqref="AV17">
    <cfRule type="expression" dxfId="1361" priority="1400" stopIfTrue="1">
      <formula>ABS((AV14-AV13))&lt;0.0011</formula>
    </cfRule>
    <cfRule type="cellIs" dxfId="1360" priority="1401" operator="greaterThan">
      <formula>0.1</formula>
    </cfRule>
    <cfRule type="cellIs" dxfId="1359" priority="1402" operator="lessThan">
      <formula>0</formula>
    </cfRule>
  </conditionalFormatting>
  <conditionalFormatting sqref="AW17">
    <cfRule type="expression" dxfId="1358" priority="1397" stopIfTrue="1">
      <formula>ABS((AW14-AW13))&lt;0.0011</formula>
    </cfRule>
    <cfRule type="cellIs" dxfId="1357" priority="1398" operator="greaterThan">
      <formula>0.1</formula>
    </cfRule>
    <cfRule type="cellIs" dxfId="1356" priority="1399" operator="lessThan">
      <formula>0</formula>
    </cfRule>
  </conditionalFormatting>
  <conditionalFormatting sqref="AX17">
    <cfRule type="expression" dxfId="1355" priority="1394" stopIfTrue="1">
      <formula>ABS((AX14-AX13))&lt;0.0011</formula>
    </cfRule>
    <cfRule type="cellIs" dxfId="1354" priority="1395" operator="greaterThan">
      <formula>0.1</formula>
    </cfRule>
    <cfRule type="cellIs" dxfId="1353" priority="1396" operator="lessThan">
      <formula>0</formula>
    </cfRule>
  </conditionalFormatting>
  <conditionalFormatting sqref="AY17">
    <cfRule type="expression" dxfId="1352" priority="1391" stopIfTrue="1">
      <formula>ABS((AY14-AY13))&lt;0.0011</formula>
    </cfRule>
    <cfRule type="cellIs" dxfId="1351" priority="1392" operator="greaterThan">
      <formula>0.1</formula>
    </cfRule>
    <cfRule type="cellIs" dxfId="1350" priority="1393" operator="lessThan">
      <formula>0</formula>
    </cfRule>
  </conditionalFormatting>
  <conditionalFormatting sqref="AZ17">
    <cfRule type="expression" dxfId="1349" priority="1388" stopIfTrue="1">
      <formula>ABS((AZ14-AZ13))&lt;0.0011</formula>
    </cfRule>
    <cfRule type="cellIs" dxfId="1348" priority="1389" operator="greaterThan">
      <formula>0.1</formula>
    </cfRule>
    <cfRule type="cellIs" dxfId="1347" priority="1390" operator="lessThan">
      <formula>0</formula>
    </cfRule>
  </conditionalFormatting>
  <conditionalFormatting sqref="BA17">
    <cfRule type="expression" dxfId="1346" priority="1385" stopIfTrue="1">
      <formula>ABS((BA14-BA13))&lt;0.0011</formula>
    </cfRule>
    <cfRule type="cellIs" dxfId="1345" priority="1386" operator="greaterThan">
      <formula>0.1</formula>
    </cfRule>
    <cfRule type="cellIs" dxfId="1344" priority="1387" operator="lessThan">
      <formula>0</formula>
    </cfRule>
  </conditionalFormatting>
  <conditionalFormatting sqref="BB17">
    <cfRule type="expression" dxfId="1343" priority="1382" stopIfTrue="1">
      <formula>ABS((BB14-BB13))&lt;0.0011</formula>
    </cfRule>
    <cfRule type="cellIs" dxfId="1342" priority="1383" operator="greaterThan">
      <formula>0.1</formula>
    </cfRule>
    <cfRule type="cellIs" dxfId="1341" priority="1384" operator="lessThan">
      <formula>0</formula>
    </cfRule>
  </conditionalFormatting>
  <conditionalFormatting sqref="BC17">
    <cfRule type="expression" dxfId="1340" priority="1379" stopIfTrue="1">
      <formula>ABS((BC14-BC13))&lt;0.0011</formula>
    </cfRule>
    <cfRule type="cellIs" dxfId="1339" priority="1380" operator="greaterThan">
      <formula>0.1</formula>
    </cfRule>
    <cfRule type="cellIs" dxfId="1338" priority="1381" operator="lessThan">
      <formula>0</formula>
    </cfRule>
  </conditionalFormatting>
  <conditionalFormatting sqref="BD17">
    <cfRule type="expression" dxfId="1337" priority="1376" stopIfTrue="1">
      <formula>ABS((BD14-BD13))&lt;0.0011</formula>
    </cfRule>
    <cfRule type="cellIs" dxfId="1336" priority="1377" operator="greaterThan">
      <formula>0.1</formula>
    </cfRule>
    <cfRule type="cellIs" dxfId="1335" priority="1378" operator="lessThan">
      <formula>0</formula>
    </cfRule>
  </conditionalFormatting>
  <conditionalFormatting sqref="BE17">
    <cfRule type="expression" dxfId="1334" priority="1373" stopIfTrue="1">
      <formula>ABS((BE14-BE13))&lt;0.0011</formula>
    </cfRule>
    <cfRule type="cellIs" dxfId="1333" priority="1374" operator="greaterThan">
      <formula>0.1</formula>
    </cfRule>
    <cfRule type="cellIs" dxfId="1332" priority="1375" operator="lessThan">
      <formula>0</formula>
    </cfRule>
  </conditionalFormatting>
  <conditionalFormatting sqref="BF17">
    <cfRule type="expression" dxfId="1331" priority="1370" stopIfTrue="1">
      <formula>ABS((BF14-BF13))&lt;0.0011</formula>
    </cfRule>
    <cfRule type="cellIs" dxfId="1330" priority="1371" operator="greaterThan">
      <formula>0.1</formula>
    </cfRule>
    <cfRule type="cellIs" dxfId="1329" priority="1372" operator="lessThan">
      <formula>0</formula>
    </cfRule>
  </conditionalFormatting>
  <conditionalFormatting sqref="BG17">
    <cfRule type="expression" dxfId="1328" priority="1367" stopIfTrue="1">
      <formula>ABS((BG14-BG13))&lt;0.0011</formula>
    </cfRule>
    <cfRule type="cellIs" dxfId="1327" priority="1368" operator="greaterThan">
      <formula>0.1</formula>
    </cfRule>
    <cfRule type="cellIs" dxfId="1326" priority="1369" operator="lessThan">
      <formula>0</formula>
    </cfRule>
  </conditionalFormatting>
  <conditionalFormatting sqref="BH17">
    <cfRule type="expression" dxfId="1325" priority="1364" stopIfTrue="1">
      <formula>ABS((BH14-BH13))&lt;0.0011</formula>
    </cfRule>
    <cfRule type="cellIs" dxfId="1324" priority="1365" operator="greaterThan">
      <formula>0.1</formula>
    </cfRule>
    <cfRule type="cellIs" dxfId="1323" priority="1366" operator="lessThan">
      <formula>0</formula>
    </cfRule>
  </conditionalFormatting>
  <conditionalFormatting sqref="BI17">
    <cfRule type="expression" dxfId="1322" priority="1361" stopIfTrue="1">
      <formula>ABS((BI14-BI13))&lt;0.0011</formula>
    </cfRule>
    <cfRule type="cellIs" dxfId="1321" priority="1362" operator="greaterThan">
      <formula>0.1</formula>
    </cfRule>
    <cfRule type="cellIs" dxfId="1320" priority="1363" operator="lessThan">
      <formula>0</formula>
    </cfRule>
  </conditionalFormatting>
  <conditionalFormatting sqref="W22">
    <cfRule type="expression" dxfId="1319" priority="1355" stopIfTrue="1">
      <formula>ABS((W19-W18))&lt;0.0011</formula>
    </cfRule>
    <cfRule type="cellIs" dxfId="1318" priority="1356" operator="greaterThan">
      <formula>0.1</formula>
    </cfRule>
    <cfRule type="cellIs" dxfId="1317" priority="1357" operator="lessThan">
      <formula>0</formula>
    </cfRule>
  </conditionalFormatting>
  <conditionalFormatting sqref="V22">
    <cfRule type="expression" dxfId="1316" priority="1352" stopIfTrue="1">
      <formula>ABS((V19-V18))&lt;0.0011</formula>
    </cfRule>
    <cfRule type="cellIs" dxfId="1315" priority="1353" operator="greaterThan">
      <formula>0.1</formula>
    </cfRule>
    <cfRule type="cellIs" dxfId="1314" priority="1354" operator="lessThan">
      <formula>0</formula>
    </cfRule>
  </conditionalFormatting>
  <conditionalFormatting sqref="X22">
    <cfRule type="expression" dxfId="1313" priority="1349" stopIfTrue="1">
      <formula>ABS((X19-X18))&lt;0.0011</formula>
    </cfRule>
    <cfRule type="cellIs" dxfId="1312" priority="1350" operator="greaterThan">
      <formula>0.1</formula>
    </cfRule>
    <cfRule type="cellIs" dxfId="1311" priority="1351" operator="lessThan">
      <formula>0</formula>
    </cfRule>
  </conditionalFormatting>
  <conditionalFormatting sqref="Y22">
    <cfRule type="expression" dxfId="1310" priority="1346" stopIfTrue="1">
      <formula>ABS((Y19-Y18))&lt;0.0011</formula>
    </cfRule>
    <cfRule type="cellIs" dxfId="1309" priority="1347" operator="greaterThan">
      <formula>0.1</formula>
    </cfRule>
    <cfRule type="cellIs" dxfId="1308" priority="1348" operator="lessThan">
      <formula>0</formula>
    </cfRule>
  </conditionalFormatting>
  <conditionalFormatting sqref="Z22">
    <cfRule type="expression" dxfId="1307" priority="1343" stopIfTrue="1">
      <formula>ABS((Z19-Z18))&lt;0.0011</formula>
    </cfRule>
    <cfRule type="cellIs" dxfId="1306" priority="1344" operator="greaterThan">
      <formula>0.1</formula>
    </cfRule>
    <cfRule type="cellIs" dxfId="1305" priority="1345" operator="lessThan">
      <formula>0</formula>
    </cfRule>
  </conditionalFormatting>
  <conditionalFormatting sqref="AA22">
    <cfRule type="expression" dxfId="1304" priority="1340" stopIfTrue="1">
      <formula>ABS((AA19-AA18))&lt;0.0011</formula>
    </cfRule>
    <cfRule type="cellIs" dxfId="1303" priority="1341" operator="greaterThan">
      <formula>0.1</formula>
    </cfRule>
    <cfRule type="cellIs" dxfId="1302" priority="1342" operator="lessThan">
      <formula>0</formula>
    </cfRule>
  </conditionalFormatting>
  <conditionalFormatting sqref="AB22">
    <cfRule type="expression" dxfId="1301" priority="1337" stopIfTrue="1">
      <formula>ABS((AB19-AB18))&lt;0.0011</formula>
    </cfRule>
    <cfRule type="cellIs" dxfId="1300" priority="1338" operator="greaterThan">
      <formula>0.1</formula>
    </cfRule>
    <cfRule type="cellIs" dxfId="1299" priority="1339" operator="lessThan">
      <formula>0</formula>
    </cfRule>
  </conditionalFormatting>
  <conditionalFormatting sqref="AC22">
    <cfRule type="expression" dxfId="1298" priority="1334" stopIfTrue="1">
      <formula>ABS((AC19-AC18))&lt;0.0011</formula>
    </cfRule>
    <cfRule type="cellIs" dxfId="1297" priority="1335" operator="greaterThan">
      <formula>0.1</formula>
    </cfRule>
    <cfRule type="cellIs" dxfId="1296" priority="1336" operator="lessThan">
      <formula>0</formula>
    </cfRule>
  </conditionalFormatting>
  <conditionalFormatting sqref="AD22">
    <cfRule type="expression" dxfId="1295" priority="1331" stopIfTrue="1">
      <formula>ABS((AD19-AD18))&lt;0.0011</formula>
    </cfRule>
    <cfRule type="cellIs" dxfId="1294" priority="1332" operator="greaterThan">
      <formula>0.1</formula>
    </cfRule>
    <cfRule type="cellIs" dxfId="1293" priority="1333" operator="lessThan">
      <formula>0</formula>
    </cfRule>
  </conditionalFormatting>
  <conditionalFormatting sqref="AE22">
    <cfRule type="expression" dxfId="1292" priority="1328" stopIfTrue="1">
      <formula>ABS((AE19-AE18))&lt;0.0011</formula>
    </cfRule>
    <cfRule type="cellIs" dxfId="1291" priority="1329" operator="greaterThan">
      <formula>0.1</formula>
    </cfRule>
    <cfRule type="cellIs" dxfId="1290" priority="1330" operator="lessThan">
      <formula>0</formula>
    </cfRule>
  </conditionalFormatting>
  <conditionalFormatting sqref="AF22">
    <cfRule type="expression" dxfId="1289" priority="1325" stopIfTrue="1">
      <formula>ABS((AF19-AF18))&lt;0.0011</formula>
    </cfRule>
    <cfRule type="cellIs" dxfId="1288" priority="1326" operator="greaterThan">
      <formula>0.1</formula>
    </cfRule>
    <cfRule type="cellIs" dxfId="1287" priority="1327" operator="lessThan">
      <formula>0</formula>
    </cfRule>
  </conditionalFormatting>
  <conditionalFormatting sqref="AG22">
    <cfRule type="expression" dxfId="1286" priority="1322" stopIfTrue="1">
      <formula>ABS((AG19-AG18))&lt;0.0011</formula>
    </cfRule>
    <cfRule type="cellIs" dxfId="1285" priority="1323" operator="greaterThan">
      <formula>0.1</formula>
    </cfRule>
    <cfRule type="cellIs" dxfId="1284" priority="1324" operator="lessThan">
      <formula>0</formula>
    </cfRule>
  </conditionalFormatting>
  <conditionalFormatting sqref="AH22">
    <cfRule type="expression" dxfId="1283" priority="1319" stopIfTrue="1">
      <formula>ABS((AH19-AH18))&lt;0.0011</formula>
    </cfRule>
    <cfRule type="cellIs" dxfId="1282" priority="1320" operator="greaterThan">
      <formula>0.1</formula>
    </cfRule>
    <cfRule type="cellIs" dxfId="1281" priority="1321" operator="lessThan">
      <formula>0</formula>
    </cfRule>
  </conditionalFormatting>
  <conditionalFormatting sqref="AI22">
    <cfRule type="expression" dxfId="1280" priority="1316" stopIfTrue="1">
      <formula>ABS((AI19-AI18))&lt;0.0011</formula>
    </cfRule>
    <cfRule type="cellIs" dxfId="1279" priority="1317" operator="greaterThan">
      <formula>0.1</formula>
    </cfRule>
    <cfRule type="cellIs" dxfId="1278" priority="1318" operator="lessThan">
      <formula>0</formula>
    </cfRule>
  </conditionalFormatting>
  <conditionalFormatting sqref="AJ22">
    <cfRule type="expression" dxfId="1277" priority="1313" stopIfTrue="1">
      <formula>ABS((AJ19-AJ18))&lt;0.0011</formula>
    </cfRule>
    <cfRule type="cellIs" dxfId="1276" priority="1314" operator="greaterThan">
      <formula>0.15</formula>
    </cfRule>
    <cfRule type="cellIs" dxfId="1275" priority="1315" operator="lessThan">
      <formula>0</formula>
    </cfRule>
  </conditionalFormatting>
  <conditionalFormatting sqref="AK22">
    <cfRule type="expression" dxfId="1274" priority="1310" stopIfTrue="1">
      <formula>ABS((AK19-AK18))&lt;0.0011</formula>
    </cfRule>
    <cfRule type="cellIs" dxfId="1273" priority="1311" operator="greaterThan">
      <formula>0.1</formula>
    </cfRule>
    <cfRule type="cellIs" dxfId="1272" priority="1312" operator="lessThan">
      <formula>0</formula>
    </cfRule>
  </conditionalFormatting>
  <conditionalFormatting sqref="AL22">
    <cfRule type="expression" dxfId="1271" priority="1307" stopIfTrue="1">
      <formula>ABS((AL19-AL18))&lt;0.0011</formula>
    </cfRule>
    <cfRule type="cellIs" dxfId="1270" priority="1308" operator="greaterThan">
      <formula>0.1</formula>
    </cfRule>
    <cfRule type="cellIs" dxfId="1269" priority="1309" operator="lessThan">
      <formula>0</formula>
    </cfRule>
  </conditionalFormatting>
  <conditionalFormatting sqref="AM22">
    <cfRule type="expression" dxfId="1268" priority="1304" stopIfTrue="1">
      <formula>ABS((AM19-AM18))&lt;0.0011</formula>
    </cfRule>
    <cfRule type="cellIs" dxfId="1267" priority="1305" operator="greaterThan">
      <formula>0.1</formula>
    </cfRule>
    <cfRule type="cellIs" dxfId="1266" priority="1306" operator="lessThan">
      <formula>0</formula>
    </cfRule>
  </conditionalFormatting>
  <conditionalFormatting sqref="AN22">
    <cfRule type="expression" dxfId="1265" priority="1301" stopIfTrue="1">
      <formula>ABS((AN19-AN18))&lt;0.0011</formula>
    </cfRule>
    <cfRule type="cellIs" dxfId="1264" priority="1302" operator="greaterThan">
      <formula>0.1</formula>
    </cfRule>
    <cfRule type="cellIs" dxfId="1263" priority="1303" operator="lessThan">
      <formula>0</formula>
    </cfRule>
  </conditionalFormatting>
  <conditionalFormatting sqref="AO22">
    <cfRule type="expression" dxfId="1262" priority="1298" stopIfTrue="1">
      <formula>ABS((AO19-AO18))&lt;0.0011</formula>
    </cfRule>
    <cfRule type="cellIs" dxfId="1261" priority="1299" operator="greaterThan">
      <formula>0.1</formula>
    </cfRule>
    <cfRule type="cellIs" dxfId="1260" priority="1300" operator="lessThan">
      <formula>0</formula>
    </cfRule>
  </conditionalFormatting>
  <conditionalFormatting sqref="AP22">
    <cfRule type="expression" dxfId="1259" priority="1295" stopIfTrue="1">
      <formula>ABS((AP19-AP18))&lt;0.0011</formula>
    </cfRule>
    <cfRule type="cellIs" dxfId="1258" priority="1296" operator="greaterThan">
      <formula>0.1</formula>
    </cfRule>
    <cfRule type="cellIs" dxfId="1257" priority="1297" operator="lessThan">
      <formula>0</formula>
    </cfRule>
  </conditionalFormatting>
  <conditionalFormatting sqref="AQ22">
    <cfRule type="expression" dxfId="1256" priority="1292" stopIfTrue="1">
      <formula>ABS((AQ19-AQ18))&lt;0.0011</formula>
    </cfRule>
    <cfRule type="cellIs" dxfId="1255" priority="1293" operator="greaterThan">
      <formula>0.1</formula>
    </cfRule>
    <cfRule type="cellIs" dxfId="1254" priority="1294" operator="lessThan">
      <formula>0</formula>
    </cfRule>
  </conditionalFormatting>
  <conditionalFormatting sqref="AR22">
    <cfRule type="expression" dxfId="1253" priority="1289" stopIfTrue="1">
      <formula>ABS((AR19-AR18))&lt;0.0011</formula>
    </cfRule>
    <cfRule type="cellIs" dxfId="1252" priority="1290" operator="greaterThan">
      <formula>0.15</formula>
    </cfRule>
    <cfRule type="cellIs" dxfId="1251" priority="1291" operator="lessThan">
      <formula>0</formula>
    </cfRule>
  </conditionalFormatting>
  <conditionalFormatting sqref="AS22">
    <cfRule type="expression" dxfId="1250" priority="1286" stopIfTrue="1">
      <formula>ABS((AS19-AS18))&lt;0.0011</formula>
    </cfRule>
    <cfRule type="cellIs" dxfId="1249" priority="1287" operator="greaterThan">
      <formula>0.15</formula>
    </cfRule>
    <cfRule type="cellIs" dxfId="1248" priority="1288" operator="lessThan">
      <formula>0</formula>
    </cfRule>
  </conditionalFormatting>
  <conditionalFormatting sqref="AT22">
    <cfRule type="expression" dxfId="1247" priority="1283" stopIfTrue="1">
      <formula>ABS((AT19-AT18))&lt;0.0011</formula>
    </cfRule>
    <cfRule type="cellIs" dxfId="1246" priority="1284" operator="greaterThan">
      <formula>0.1</formula>
    </cfRule>
    <cfRule type="cellIs" dxfId="1245" priority="1285" operator="lessThan">
      <formula>0</formula>
    </cfRule>
  </conditionalFormatting>
  <conditionalFormatting sqref="AU22">
    <cfRule type="expression" dxfId="1244" priority="1280" stopIfTrue="1">
      <formula>ABS((AU19-AU18))&lt;0.0011</formula>
    </cfRule>
    <cfRule type="cellIs" dxfId="1243" priority="1281" operator="greaterThan">
      <formula>0.1</formula>
    </cfRule>
    <cfRule type="cellIs" dxfId="1242" priority="1282" operator="lessThan">
      <formula>0</formula>
    </cfRule>
  </conditionalFormatting>
  <conditionalFormatting sqref="AV22">
    <cfRule type="expression" dxfId="1241" priority="1277" stopIfTrue="1">
      <formula>ABS((AV19-AV18))&lt;0.0011</formula>
    </cfRule>
    <cfRule type="cellIs" dxfId="1240" priority="1278" operator="greaterThan">
      <formula>0.1</formula>
    </cfRule>
    <cfRule type="cellIs" dxfId="1239" priority="1279" operator="lessThan">
      <formula>0</formula>
    </cfRule>
  </conditionalFormatting>
  <conditionalFormatting sqref="AW22">
    <cfRule type="expression" dxfId="1238" priority="1274" stopIfTrue="1">
      <formula>ABS((AW19-AW18))&lt;0.0011</formula>
    </cfRule>
    <cfRule type="cellIs" dxfId="1237" priority="1275" operator="greaterThan">
      <formula>0.1</formula>
    </cfRule>
    <cfRule type="cellIs" dxfId="1236" priority="1276" operator="lessThan">
      <formula>0</formula>
    </cfRule>
  </conditionalFormatting>
  <conditionalFormatting sqref="AX22">
    <cfRule type="expression" dxfId="1235" priority="1271" stopIfTrue="1">
      <formula>ABS((AX19-AX18))&lt;0.0011</formula>
    </cfRule>
    <cfRule type="cellIs" dxfId="1234" priority="1272" operator="greaterThan">
      <formula>0.1</formula>
    </cfRule>
    <cfRule type="cellIs" dxfId="1233" priority="1273" operator="lessThan">
      <formula>0</formula>
    </cfRule>
  </conditionalFormatting>
  <conditionalFormatting sqref="AY22">
    <cfRule type="expression" dxfId="1232" priority="1268" stopIfTrue="1">
      <formula>ABS((AY19-AY18))&lt;0.0011</formula>
    </cfRule>
    <cfRule type="cellIs" dxfId="1231" priority="1269" operator="greaterThan">
      <formula>0.1</formula>
    </cfRule>
    <cfRule type="cellIs" dxfId="1230" priority="1270" operator="lessThan">
      <formula>0</formula>
    </cfRule>
  </conditionalFormatting>
  <conditionalFormatting sqref="AZ22">
    <cfRule type="expression" dxfId="1229" priority="1265" stopIfTrue="1">
      <formula>ABS((AZ19-AZ18))&lt;0.0011</formula>
    </cfRule>
    <cfRule type="cellIs" dxfId="1228" priority="1266" operator="greaterThan">
      <formula>0.1</formula>
    </cfRule>
    <cfRule type="cellIs" dxfId="1227" priority="1267" operator="lessThan">
      <formula>0</formula>
    </cfRule>
  </conditionalFormatting>
  <conditionalFormatting sqref="BA22">
    <cfRule type="expression" dxfId="1226" priority="1262" stopIfTrue="1">
      <formula>ABS((BA19-BA18))&lt;0.0011</formula>
    </cfRule>
    <cfRule type="cellIs" dxfId="1225" priority="1263" operator="greaterThan">
      <formula>0.1</formula>
    </cfRule>
    <cfRule type="cellIs" dxfId="1224" priority="1264" operator="lessThan">
      <formula>0</formula>
    </cfRule>
  </conditionalFormatting>
  <conditionalFormatting sqref="BB22">
    <cfRule type="expression" dxfId="1223" priority="1259" stopIfTrue="1">
      <formula>ABS((BB19-BB18))&lt;0.0011</formula>
    </cfRule>
    <cfRule type="cellIs" dxfId="1222" priority="1260" operator="greaterThan">
      <formula>0.1</formula>
    </cfRule>
    <cfRule type="cellIs" dxfId="1221" priority="1261" operator="lessThan">
      <formula>0</formula>
    </cfRule>
  </conditionalFormatting>
  <conditionalFormatting sqref="BC22">
    <cfRule type="expression" dxfId="1220" priority="1256" stopIfTrue="1">
      <formula>ABS((BC19-BC18))&lt;0.0011</formula>
    </cfRule>
    <cfRule type="cellIs" dxfId="1219" priority="1257" operator="greaterThan">
      <formula>0.1</formula>
    </cfRule>
    <cfRule type="cellIs" dxfId="1218" priority="1258" operator="lessThan">
      <formula>0</formula>
    </cfRule>
  </conditionalFormatting>
  <conditionalFormatting sqref="BD22">
    <cfRule type="expression" dxfId="1217" priority="1253" stopIfTrue="1">
      <formula>ABS((BD19-BD18))&lt;0.0011</formula>
    </cfRule>
    <cfRule type="cellIs" dxfId="1216" priority="1254" operator="greaterThan">
      <formula>0.1</formula>
    </cfRule>
    <cfRule type="cellIs" dxfId="1215" priority="1255" operator="lessThan">
      <formula>0</formula>
    </cfRule>
  </conditionalFormatting>
  <conditionalFormatting sqref="BE22">
    <cfRule type="expression" dxfId="1214" priority="1250" stopIfTrue="1">
      <formula>ABS((BE19-BE18))&lt;0.0011</formula>
    </cfRule>
    <cfRule type="cellIs" dxfId="1213" priority="1251" operator="greaterThan">
      <formula>0.1</formula>
    </cfRule>
    <cfRule type="cellIs" dxfId="1212" priority="1252" operator="lessThan">
      <formula>0</formula>
    </cfRule>
  </conditionalFormatting>
  <conditionalFormatting sqref="BF22">
    <cfRule type="expression" dxfId="1211" priority="1247" stopIfTrue="1">
      <formula>ABS((BF19-BF18))&lt;0.0011</formula>
    </cfRule>
    <cfRule type="cellIs" dxfId="1210" priority="1248" operator="greaterThan">
      <formula>0.1</formula>
    </cfRule>
    <cfRule type="cellIs" dxfId="1209" priority="1249" operator="lessThan">
      <formula>0</formula>
    </cfRule>
  </conditionalFormatting>
  <conditionalFormatting sqref="BG22">
    <cfRule type="expression" dxfId="1208" priority="1244" stopIfTrue="1">
      <formula>ABS((BG19-BG18))&lt;0.0011</formula>
    </cfRule>
    <cfRule type="cellIs" dxfId="1207" priority="1245" operator="greaterThan">
      <formula>0.1</formula>
    </cfRule>
    <cfRule type="cellIs" dxfId="1206" priority="1246" operator="lessThan">
      <formula>0</formula>
    </cfRule>
  </conditionalFormatting>
  <conditionalFormatting sqref="BH22">
    <cfRule type="expression" dxfId="1205" priority="1241" stopIfTrue="1">
      <formula>ABS((BH19-BH18))&lt;0.0011</formula>
    </cfRule>
    <cfRule type="cellIs" dxfId="1204" priority="1242" operator="greaterThan">
      <formula>0.1</formula>
    </cfRule>
    <cfRule type="cellIs" dxfId="1203" priority="1243" operator="lessThan">
      <formula>0</formula>
    </cfRule>
  </conditionalFormatting>
  <conditionalFormatting sqref="BI22">
    <cfRule type="expression" dxfId="1202" priority="1238" stopIfTrue="1">
      <formula>ABS((BI19-BI18))&lt;0.0011</formula>
    </cfRule>
    <cfRule type="cellIs" dxfId="1201" priority="1239" operator="greaterThan">
      <formula>0.1</formula>
    </cfRule>
    <cfRule type="cellIs" dxfId="1200" priority="1240" operator="lessThan">
      <formula>0</formula>
    </cfRule>
  </conditionalFormatting>
  <conditionalFormatting sqref="W33">
    <cfRule type="expression" dxfId="1199" priority="1232" stopIfTrue="1">
      <formula>ABS((W30-W29))&lt;0.0011</formula>
    </cfRule>
    <cfRule type="cellIs" dxfId="1198" priority="1233" operator="greaterThan">
      <formula>0.1</formula>
    </cfRule>
    <cfRule type="cellIs" dxfId="1197" priority="1234" operator="lessThan">
      <formula>0</formula>
    </cfRule>
  </conditionalFormatting>
  <conditionalFormatting sqref="V33">
    <cfRule type="expression" dxfId="1196" priority="1229" stopIfTrue="1">
      <formula>ABS((V30-V29))&lt;0.0011</formula>
    </cfRule>
    <cfRule type="cellIs" dxfId="1195" priority="1230" operator="greaterThan">
      <formula>0.1</formula>
    </cfRule>
    <cfRule type="cellIs" dxfId="1194" priority="1231" operator="lessThan">
      <formula>0</formula>
    </cfRule>
  </conditionalFormatting>
  <conditionalFormatting sqref="X33">
    <cfRule type="expression" dxfId="1193" priority="1226" stopIfTrue="1">
      <formula>ABS((X30-X29))&lt;0.0011</formula>
    </cfRule>
    <cfRule type="cellIs" dxfId="1192" priority="1227" operator="greaterThan">
      <formula>0.1</formula>
    </cfRule>
    <cfRule type="cellIs" dxfId="1191" priority="1228" operator="lessThan">
      <formula>0</formula>
    </cfRule>
  </conditionalFormatting>
  <conditionalFormatting sqref="Y33">
    <cfRule type="expression" dxfId="1190" priority="1223" stopIfTrue="1">
      <formula>ABS((Y30-Y29))&lt;0.0011</formula>
    </cfRule>
    <cfRule type="cellIs" dxfId="1189" priority="1224" operator="greaterThan">
      <formula>0.1</formula>
    </cfRule>
    <cfRule type="cellIs" dxfId="1188" priority="1225" operator="lessThan">
      <formula>0</formula>
    </cfRule>
  </conditionalFormatting>
  <conditionalFormatting sqref="Z33">
    <cfRule type="expression" dxfId="1187" priority="1220" stopIfTrue="1">
      <formula>ABS((Z30-Z29))&lt;0.0011</formula>
    </cfRule>
    <cfRule type="cellIs" dxfId="1186" priority="1221" operator="greaterThan">
      <formula>0.1</formula>
    </cfRule>
    <cfRule type="cellIs" dxfId="1185" priority="1222" operator="lessThan">
      <formula>0</formula>
    </cfRule>
  </conditionalFormatting>
  <conditionalFormatting sqref="AA33">
    <cfRule type="expression" dxfId="1184" priority="1217" stopIfTrue="1">
      <formula>ABS((AA30-AA29))&lt;0.0011</formula>
    </cfRule>
    <cfRule type="cellIs" dxfId="1183" priority="1218" operator="greaterThan">
      <formula>0.1</formula>
    </cfRule>
    <cfRule type="cellIs" dxfId="1182" priority="1219" operator="lessThan">
      <formula>0</formula>
    </cfRule>
  </conditionalFormatting>
  <conditionalFormatting sqref="AB33">
    <cfRule type="expression" dxfId="1181" priority="1214" stopIfTrue="1">
      <formula>ABS((AB30-AB29))&lt;0.0011</formula>
    </cfRule>
    <cfRule type="cellIs" dxfId="1180" priority="1215" operator="greaterThan">
      <formula>0.1</formula>
    </cfRule>
    <cfRule type="cellIs" dxfId="1179" priority="1216" operator="lessThan">
      <formula>0</formula>
    </cfRule>
  </conditionalFormatting>
  <conditionalFormatting sqref="AC33">
    <cfRule type="expression" dxfId="1178" priority="1211" stopIfTrue="1">
      <formula>ABS((AC30-AC29))&lt;0.0011</formula>
    </cfRule>
    <cfRule type="cellIs" dxfId="1177" priority="1212" operator="greaterThan">
      <formula>0.1</formula>
    </cfRule>
    <cfRule type="cellIs" dxfId="1176" priority="1213" operator="lessThan">
      <formula>0</formula>
    </cfRule>
  </conditionalFormatting>
  <conditionalFormatting sqref="AD33">
    <cfRule type="expression" dxfId="1175" priority="1208" stopIfTrue="1">
      <formula>ABS((AD30-AD29))&lt;0.0011</formula>
    </cfRule>
    <cfRule type="cellIs" dxfId="1174" priority="1209" operator="greaterThan">
      <formula>0.1</formula>
    </cfRule>
    <cfRule type="cellIs" dxfId="1173" priority="1210" operator="lessThan">
      <formula>0</formula>
    </cfRule>
  </conditionalFormatting>
  <conditionalFormatting sqref="AE33">
    <cfRule type="expression" dxfId="1172" priority="1205" stopIfTrue="1">
      <formula>ABS((AE30-AE29))&lt;0.0011</formula>
    </cfRule>
    <cfRule type="cellIs" dxfId="1171" priority="1206" operator="greaterThan">
      <formula>0.1</formula>
    </cfRule>
    <cfRule type="cellIs" dxfId="1170" priority="1207" operator="lessThan">
      <formula>0</formula>
    </cfRule>
  </conditionalFormatting>
  <conditionalFormatting sqref="AF33">
    <cfRule type="expression" dxfId="1169" priority="1202" stopIfTrue="1">
      <formula>ABS((AF30-AF29))&lt;0.0011</formula>
    </cfRule>
    <cfRule type="cellIs" dxfId="1168" priority="1203" operator="greaterThan">
      <formula>0.1</formula>
    </cfRule>
    <cfRule type="cellIs" dxfId="1167" priority="1204" operator="lessThan">
      <formula>0</formula>
    </cfRule>
  </conditionalFormatting>
  <conditionalFormatting sqref="AG33">
    <cfRule type="expression" dxfId="1166" priority="1199" stopIfTrue="1">
      <formula>ABS((AG30-AG29))&lt;0.0011</formula>
    </cfRule>
    <cfRule type="cellIs" dxfId="1165" priority="1200" operator="greaterThan">
      <formula>0.1</formula>
    </cfRule>
    <cfRule type="cellIs" dxfId="1164" priority="1201" operator="lessThan">
      <formula>0</formula>
    </cfRule>
  </conditionalFormatting>
  <conditionalFormatting sqref="AH33">
    <cfRule type="expression" dxfId="1163" priority="1196" stopIfTrue="1">
      <formula>ABS((AH30-AH29))&lt;0.0011</formula>
    </cfRule>
    <cfRule type="cellIs" dxfId="1162" priority="1197" operator="greaterThan">
      <formula>0.1</formula>
    </cfRule>
    <cfRule type="cellIs" dxfId="1161" priority="1198" operator="lessThan">
      <formula>0</formula>
    </cfRule>
  </conditionalFormatting>
  <conditionalFormatting sqref="AI33">
    <cfRule type="expression" dxfId="1160" priority="1193" stopIfTrue="1">
      <formula>ABS((AI30-AI29))&lt;0.0011</formula>
    </cfRule>
    <cfRule type="cellIs" dxfId="1159" priority="1194" operator="greaterThan">
      <formula>0.1</formula>
    </cfRule>
    <cfRule type="cellIs" dxfId="1158" priority="1195" operator="lessThan">
      <formula>0</formula>
    </cfRule>
  </conditionalFormatting>
  <conditionalFormatting sqref="AJ33">
    <cfRule type="expression" dxfId="1157" priority="1190" stopIfTrue="1">
      <formula>ABS((AJ30-AJ29))&lt;0.0011</formula>
    </cfRule>
    <cfRule type="cellIs" dxfId="1156" priority="1191" operator="greaterThan">
      <formula>0.15</formula>
    </cfRule>
    <cfRule type="cellIs" dxfId="1155" priority="1192" operator="lessThan">
      <formula>0</formula>
    </cfRule>
  </conditionalFormatting>
  <conditionalFormatting sqref="AK33">
    <cfRule type="expression" dxfId="1154" priority="1187" stopIfTrue="1">
      <formula>ABS((AK30-AK29))&lt;0.0011</formula>
    </cfRule>
    <cfRule type="cellIs" dxfId="1153" priority="1188" operator="greaterThan">
      <formula>0.1</formula>
    </cfRule>
    <cfRule type="cellIs" dxfId="1152" priority="1189" operator="lessThan">
      <formula>0</formula>
    </cfRule>
  </conditionalFormatting>
  <conditionalFormatting sqref="AL33">
    <cfRule type="expression" dxfId="1151" priority="1184" stopIfTrue="1">
      <formula>ABS((AL30-AL29))&lt;0.0011</formula>
    </cfRule>
    <cfRule type="cellIs" dxfId="1150" priority="1185" operator="greaterThan">
      <formula>0.1</formula>
    </cfRule>
    <cfRule type="cellIs" dxfId="1149" priority="1186" operator="lessThan">
      <formula>0</formula>
    </cfRule>
  </conditionalFormatting>
  <conditionalFormatting sqref="AM33">
    <cfRule type="expression" dxfId="1148" priority="1181" stopIfTrue="1">
      <formula>ABS((AM30-AM29))&lt;0.0011</formula>
    </cfRule>
    <cfRule type="cellIs" dxfId="1147" priority="1182" operator="greaterThan">
      <formula>0.1</formula>
    </cfRule>
    <cfRule type="cellIs" dxfId="1146" priority="1183" operator="lessThan">
      <formula>0</formula>
    </cfRule>
  </conditionalFormatting>
  <conditionalFormatting sqref="AN33">
    <cfRule type="expression" dxfId="1145" priority="1178" stopIfTrue="1">
      <formula>ABS((AN30-AN29))&lt;0.0011</formula>
    </cfRule>
    <cfRule type="cellIs" dxfId="1144" priority="1179" operator="greaterThan">
      <formula>0.1</formula>
    </cfRule>
    <cfRule type="cellIs" dxfId="1143" priority="1180" operator="lessThan">
      <formula>0</formula>
    </cfRule>
  </conditionalFormatting>
  <conditionalFormatting sqref="AO33">
    <cfRule type="expression" dxfId="1142" priority="1175" stopIfTrue="1">
      <formula>ABS((AO30-AO29))&lt;0.0011</formula>
    </cfRule>
    <cfRule type="cellIs" dxfId="1141" priority="1176" operator="greaterThan">
      <formula>0.1</formula>
    </cfRule>
    <cfRule type="cellIs" dxfId="1140" priority="1177" operator="lessThan">
      <formula>0</formula>
    </cfRule>
  </conditionalFormatting>
  <conditionalFormatting sqref="AP33">
    <cfRule type="expression" dxfId="1139" priority="1172" stopIfTrue="1">
      <formula>ABS((AP30-AP29))&lt;0.0011</formula>
    </cfRule>
    <cfRule type="cellIs" dxfId="1138" priority="1173" operator="greaterThan">
      <formula>0.1</formula>
    </cfRule>
    <cfRule type="cellIs" dxfId="1137" priority="1174" operator="lessThan">
      <formula>0</formula>
    </cfRule>
  </conditionalFormatting>
  <conditionalFormatting sqref="AQ33">
    <cfRule type="expression" dxfId="1136" priority="1169" stopIfTrue="1">
      <formula>ABS((AQ30-AQ29))&lt;0.0011</formula>
    </cfRule>
    <cfRule type="cellIs" dxfId="1135" priority="1170" operator="greaterThan">
      <formula>0.1</formula>
    </cfRule>
    <cfRule type="cellIs" dxfId="1134" priority="1171" operator="lessThan">
      <formula>0</formula>
    </cfRule>
  </conditionalFormatting>
  <conditionalFormatting sqref="AR33">
    <cfRule type="expression" dxfId="1133" priority="1166" stopIfTrue="1">
      <formula>ABS((AR30-AR29))&lt;0.0011</formula>
    </cfRule>
    <cfRule type="cellIs" dxfId="1132" priority="1167" operator="greaterThan">
      <formula>0.15</formula>
    </cfRule>
    <cfRule type="cellIs" dxfId="1131" priority="1168" operator="lessThan">
      <formula>0</formula>
    </cfRule>
  </conditionalFormatting>
  <conditionalFormatting sqref="AS33">
    <cfRule type="expression" dxfId="1130" priority="1163" stopIfTrue="1">
      <formula>ABS((AS30-AS29))&lt;0.0011</formula>
    </cfRule>
    <cfRule type="cellIs" dxfId="1129" priority="1164" operator="greaterThan">
      <formula>0.15</formula>
    </cfRule>
    <cfRule type="cellIs" dxfId="1128" priority="1165" operator="lessThan">
      <formula>0</formula>
    </cfRule>
  </conditionalFormatting>
  <conditionalFormatting sqref="AT33">
    <cfRule type="expression" dxfId="1127" priority="1160" stopIfTrue="1">
      <formula>ABS((AT30-AT29))&lt;0.0011</formula>
    </cfRule>
    <cfRule type="cellIs" dxfId="1126" priority="1161" operator="greaterThan">
      <formula>0.1</formula>
    </cfRule>
    <cfRule type="cellIs" dxfId="1125" priority="1162" operator="lessThan">
      <formula>0</formula>
    </cfRule>
  </conditionalFormatting>
  <conditionalFormatting sqref="AU33">
    <cfRule type="expression" dxfId="1124" priority="1157" stopIfTrue="1">
      <formula>ABS((AU30-AU29))&lt;0.0011</formula>
    </cfRule>
    <cfRule type="cellIs" dxfId="1123" priority="1158" operator="greaterThan">
      <formula>0.1</formula>
    </cfRule>
    <cfRule type="cellIs" dxfId="1122" priority="1159" operator="lessThan">
      <formula>0</formula>
    </cfRule>
  </conditionalFormatting>
  <conditionalFormatting sqref="AV33">
    <cfRule type="expression" dxfId="1121" priority="1154" stopIfTrue="1">
      <formula>ABS((AV30-AV29))&lt;0.0011</formula>
    </cfRule>
    <cfRule type="cellIs" dxfId="1120" priority="1155" operator="greaterThan">
      <formula>0.1</formula>
    </cfRule>
    <cfRule type="cellIs" dxfId="1119" priority="1156" operator="lessThan">
      <formula>0</formula>
    </cfRule>
  </conditionalFormatting>
  <conditionalFormatting sqref="AW33">
    <cfRule type="expression" dxfId="1118" priority="1151" stopIfTrue="1">
      <formula>ABS((AW30-AW29))&lt;0.0011</formula>
    </cfRule>
    <cfRule type="cellIs" dxfId="1117" priority="1152" operator="greaterThan">
      <formula>0.1</formula>
    </cfRule>
    <cfRule type="cellIs" dxfId="1116" priority="1153" operator="lessThan">
      <formula>0</formula>
    </cfRule>
  </conditionalFormatting>
  <conditionalFormatting sqref="AX33">
    <cfRule type="expression" dxfId="1115" priority="1148" stopIfTrue="1">
      <formula>ABS((AX30-AX29))&lt;0.0011</formula>
    </cfRule>
    <cfRule type="cellIs" dxfId="1114" priority="1149" operator="greaterThan">
      <formula>0.1</formula>
    </cfRule>
    <cfRule type="cellIs" dxfId="1113" priority="1150" operator="lessThan">
      <formula>0</formula>
    </cfRule>
  </conditionalFormatting>
  <conditionalFormatting sqref="AY33">
    <cfRule type="expression" dxfId="1112" priority="1145" stopIfTrue="1">
      <formula>ABS((AY30-AY29))&lt;0.0011</formula>
    </cfRule>
    <cfRule type="cellIs" dxfId="1111" priority="1146" operator="greaterThan">
      <formula>0.1</formula>
    </cfRule>
    <cfRule type="cellIs" dxfId="1110" priority="1147" operator="lessThan">
      <formula>0</formula>
    </cfRule>
  </conditionalFormatting>
  <conditionalFormatting sqref="AZ33">
    <cfRule type="expression" dxfId="1109" priority="1142" stopIfTrue="1">
      <formula>ABS((AZ30-AZ29))&lt;0.0011</formula>
    </cfRule>
    <cfRule type="cellIs" dxfId="1108" priority="1143" operator="greaterThan">
      <formula>0.1</formula>
    </cfRule>
    <cfRule type="cellIs" dxfId="1107" priority="1144" operator="lessThan">
      <formula>0</formula>
    </cfRule>
  </conditionalFormatting>
  <conditionalFormatting sqref="BA33">
    <cfRule type="expression" dxfId="1106" priority="1139" stopIfTrue="1">
      <formula>ABS((BA30-BA29))&lt;0.0011</formula>
    </cfRule>
    <cfRule type="cellIs" dxfId="1105" priority="1140" operator="greaterThan">
      <formula>0.1</formula>
    </cfRule>
    <cfRule type="cellIs" dxfId="1104" priority="1141" operator="lessThan">
      <formula>0</formula>
    </cfRule>
  </conditionalFormatting>
  <conditionalFormatting sqref="BB33">
    <cfRule type="expression" dxfId="1103" priority="1136" stopIfTrue="1">
      <formula>ABS((BB30-BB29))&lt;0.0011</formula>
    </cfRule>
    <cfRule type="cellIs" dxfId="1102" priority="1137" operator="greaterThan">
      <formula>0.1</formula>
    </cfRule>
    <cfRule type="cellIs" dxfId="1101" priority="1138" operator="lessThan">
      <formula>0</formula>
    </cfRule>
  </conditionalFormatting>
  <conditionalFormatting sqref="BC33">
    <cfRule type="expression" dxfId="1100" priority="1133" stopIfTrue="1">
      <formula>ABS((BC30-BC29))&lt;0.0011</formula>
    </cfRule>
    <cfRule type="cellIs" dxfId="1099" priority="1134" operator="greaterThan">
      <formula>0.1</formula>
    </cfRule>
    <cfRule type="cellIs" dxfId="1098" priority="1135" operator="lessThan">
      <formula>0</formula>
    </cfRule>
  </conditionalFormatting>
  <conditionalFormatting sqref="BD33">
    <cfRule type="expression" dxfId="1097" priority="1130" stopIfTrue="1">
      <formula>ABS((BD30-BD29))&lt;0.0011</formula>
    </cfRule>
    <cfRule type="cellIs" dxfId="1096" priority="1131" operator="greaterThan">
      <formula>0.1</formula>
    </cfRule>
    <cfRule type="cellIs" dxfId="1095" priority="1132" operator="lessThan">
      <formula>0</formula>
    </cfRule>
  </conditionalFormatting>
  <conditionalFormatting sqref="BE33">
    <cfRule type="expression" dxfId="1094" priority="1127" stopIfTrue="1">
      <formula>ABS((BE30-BE29))&lt;0.0011</formula>
    </cfRule>
    <cfRule type="cellIs" dxfId="1093" priority="1128" operator="greaterThan">
      <formula>0.1</formula>
    </cfRule>
    <cfRule type="cellIs" dxfId="1092" priority="1129" operator="lessThan">
      <formula>0</formula>
    </cfRule>
  </conditionalFormatting>
  <conditionalFormatting sqref="BF33">
    <cfRule type="expression" dxfId="1091" priority="1124" stopIfTrue="1">
      <formula>ABS((BF30-BF29))&lt;0.0011</formula>
    </cfRule>
    <cfRule type="cellIs" dxfId="1090" priority="1125" operator="greaterThan">
      <formula>0.1</formula>
    </cfRule>
    <cfRule type="cellIs" dxfId="1089" priority="1126" operator="lessThan">
      <formula>0</formula>
    </cfRule>
  </conditionalFormatting>
  <conditionalFormatting sqref="BG33">
    <cfRule type="expression" dxfId="1088" priority="1121" stopIfTrue="1">
      <formula>ABS((BG30-BG29))&lt;0.0011</formula>
    </cfRule>
    <cfRule type="cellIs" dxfId="1087" priority="1122" operator="greaterThan">
      <formula>0.1</formula>
    </cfRule>
    <cfRule type="cellIs" dxfId="1086" priority="1123" operator="lessThan">
      <formula>0</formula>
    </cfRule>
  </conditionalFormatting>
  <conditionalFormatting sqref="BH33">
    <cfRule type="expression" dxfId="1085" priority="1118" stopIfTrue="1">
      <formula>ABS((BH30-BH29))&lt;0.0011</formula>
    </cfRule>
    <cfRule type="cellIs" dxfId="1084" priority="1119" operator="greaterThan">
      <formula>0.1</formula>
    </cfRule>
    <cfRule type="cellIs" dxfId="1083" priority="1120" operator="lessThan">
      <formula>0</formula>
    </cfRule>
  </conditionalFormatting>
  <conditionalFormatting sqref="BI33">
    <cfRule type="expression" dxfId="1082" priority="1115" stopIfTrue="1">
      <formula>ABS((BI30-BI29))&lt;0.0011</formula>
    </cfRule>
    <cfRule type="cellIs" dxfId="1081" priority="1116" operator="greaterThan">
      <formula>0.1</formula>
    </cfRule>
    <cfRule type="cellIs" dxfId="1080" priority="1117" operator="lessThan">
      <formula>0</formula>
    </cfRule>
  </conditionalFormatting>
  <conditionalFormatting sqref="W38">
    <cfRule type="expression" dxfId="1079" priority="1109" stopIfTrue="1">
      <formula>ABS((W35-W34))&lt;0.0011</formula>
    </cfRule>
    <cfRule type="cellIs" dxfId="1078" priority="1110" operator="greaterThan">
      <formula>0.1</formula>
    </cfRule>
    <cfRule type="cellIs" dxfId="1077" priority="1111" operator="lessThan">
      <formula>0</formula>
    </cfRule>
  </conditionalFormatting>
  <conditionalFormatting sqref="V38">
    <cfRule type="expression" dxfId="1076" priority="1106" stopIfTrue="1">
      <formula>ABS((V35-V34))&lt;0.0011</formula>
    </cfRule>
    <cfRule type="cellIs" dxfId="1075" priority="1107" operator="greaterThan">
      <formula>0.1</formula>
    </cfRule>
    <cfRule type="cellIs" dxfId="1074" priority="1108" operator="lessThan">
      <formula>0</formula>
    </cfRule>
  </conditionalFormatting>
  <conditionalFormatting sqref="X38">
    <cfRule type="expression" dxfId="1073" priority="1103" stopIfTrue="1">
      <formula>ABS((X35-X34))&lt;0.0011</formula>
    </cfRule>
    <cfRule type="cellIs" dxfId="1072" priority="1104" operator="greaterThan">
      <formula>0.1</formula>
    </cfRule>
    <cfRule type="cellIs" dxfId="1071" priority="1105" operator="lessThan">
      <formula>0</formula>
    </cfRule>
  </conditionalFormatting>
  <conditionalFormatting sqref="Y38">
    <cfRule type="expression" dxfId="1070" priority="1100" stopIfTrue="1">
      <formula>ABS((Y35-Y34))&lt;0.0011</formula>
    </cfRule>
    <cfRule type="cellIs" dxfId="1069" priority="1101" operator="greaterThan">
      <formula>0.1</formula>
    </cfRule>
    <cfRule type="cellIs" dxfId="1068" priority="1102" operator="lessThan">
      <formula>0</formula>
    </cfRule>
  </conditionalFormatting>
  <conditionalFormatting sqref="Z38">
    <cfRule type="expression" dxfId="1067" priority="1097" stopIfTrue="1">
      <formula>ABS((Z35-Z34))&lt;0.0011</formula>
    </cfRule>
    <cfRule type="cellIs" dxfId="1066" priority="1098" operator="greaterThan">
      <formula>0.1</formula>
    </cfRule>
    <cfRule type="cellIs" dxfId="1065" priority="1099" operator="lessThan">
      <formula>0</formula>
    </cfRule>
  </conditionalFormatting>
  <conditionalFormatting sqref="AA38">
    <cfRule type="expression" dxfId="1064" priority="1094" stopIfTrue="1">
      <formula>ABS((AA35-AA34))&lt;0.0011</formula>
    </cfRule>
    <cfRule type="cellIs" dxfId="1063" priority="1095" operator="greaterThan">
      <formula>0.1</formula>
    </cfRule>
    <cfRule type="cellIs" dxfId="1062" priority="1096" operator="lessThan">
      <formula>0</formula>
    </cfRule>
  </conditionalFormatting>
  <conditionalFormatting sqref="AB38">
    <cfRule type="expression" dxfId="1061" priority="1091" stopIfTrue="1">
      <formula>ABS((AB35-AB34))&lt;0.0011</formula>
    </cfRule>
    <cfRule type="cellIs" dxfId="1060" priority="1092" operator="greaterThan">
      <formula>0.1</formula>
    </cfRule>
    <cfRule type="cellIs" dxfId="1059" priority="1093" operator="lessThan">
      <formula>0</formula>
    </cfRule>
  </conditionalFormatting>
  <conditionalFormatting sqref="AC38">
    <cfRule type="expression" dxfId="1058" priority="1088" stopIfTrue="1">
      <formula>ABS((AC35-AC34))&lt;0.0011</formula>
    </cfRule>
    <cfRule type="cellIs" dxfId="1057" priority="1089" operator="greaterThan">
      <formula>0.1</formula>
    </cfRule>
    <cfRule type="cellIs" dxfId="1056" priority="1090" operator="lessThan">
      <formula>0</formula>
    </cfRule>
  </conditionalFormatting>
  <conditionalFormatting sqref="AD38">
    <cfRule type="expression" dxfId="1055" priority="1085" stopIfTrue="1">
      <formula>ABS((AD35-AD34))&lt;0.0011</formula>
    </cfRule>
    <cfRule type="cellIs" dxfId="1054" priority="1086" operator="greaterThan">
      <formula>0.1</formula>
    </cfRule>
    <cfRule type="cellIs" dxfId="1053" priority="1087" operator="lessThan">
      <formula>0</formula>
    </cfRule>
  </conditionalFormatting>
  <conditionalFormatting sqref="AE38">
    <cfRule type="expression" dxfId="1052" priority="1082" stopIfTrue="1">
      <formula>ABS((AE35-AE34))&lt;0.0011</formula>
    </cfRule>
    <cfRule type="cellIs" dxfId="1051" priority="1083" operator="greaterThan">
      <formula>0.1</formula>
    </cfRule>
    <cfRule type="cellIs" dxfId="1050" priority="1084" operator="lessThan">
      <formula>0</formula>
    </cfRule>
  </conditionalFormatting>
  <conditionalFormatting sqref="AF38">
    <cfRule type="expression" dxfId="1049" priority="1079" stopIfTrue="1">
      <formula>ABS((AF35-AF34))&lt;0.0011</formula>
    </cfRule>
    <cfRule type="cellIs" dxfId="1048" priority="1080" operator="greaterThan">
      <formula>0.1</formula>
    </cfRule>
    <cfRule type="cellIs" dxfId="1047" priority="1081" operator="lessThan">
      <formula>0</formula>
    </cfRule>
  </conditionalFormatting>
  <conditionalFormatting sqref="AG38">
    <cfRule type="expression" dxfId="1046" priority="1076" stopIfTrue="1">
      <formula>ABS((AG35-AG34))&lt;0.0011</formula>
    </cfRule>
    <cfRule type="cellIs" dxfId="1045" priority="1077" operator="greaterThan">
      <formula>0.1</formula>
    </cfRule>
    <cfRule type="cellIs" dxfId="1044" priority="1078" operator="lessThan">
      <formula>0</formula>
    </cfRule>
  </conditionalFormatting>
  <conditionalFormatting sqref="AH38">
    <cfRule type="expression" dxfId="1043" priority="1073" stopIfTrue="1">
      <formula>ABS((AH35-AH34))&lt;0.0011</formula>
    </cfRule>
    <cfRule type="cellIs" dxfId="1042" priority="1074" operator="greaterThan">
      <formula>0.1</formula>
    </cfRule>
    <cfRule type="cellIs" dxfId="1041" priority="1075" operator="lessThan">
      <formula>0</formula>
    </cfRule>
  </conditionalFormatting>
  <conditionalFormatting sqref="AI38">
    <cfRule type="expression" dxfId="1040" priority="1070" stopIfTrue="1">
      <formula>ABS((AI35-AI34))&lt;0.0011</formula>
    </cfRule>
    <cfRule type="cellIs" dxfId="1039" priority="1071" operator="greaterThan">
      <formula>0.1</formula>
    </cfRule>
    <cfRule type="cellIs" dxfId="1038" priority="1072" operator="lessThan">
      <formula>0</formula>
    </cfRule>
  </conditionalFormatting>
  <conditionalFormatting sqref="AJ38">
    <cfRule type="expression" dxfId="1037" priority="1067" stopIfTrue="1">
      <formula>ABS((AJ35-AJ34))&lt;0.0011</formula>
    </cfRule>
    <cfRule type="cellIs" dxfId="1036" priority="1068" operator="greaterThan">
      <formula>0.15</formula>
    </cfRule>
    <cfRule type="cellIs" dxfId="1035" priority="1069" operator="lessThan">
      <formula>0</formula>
    </cfRule>
  </conditionalFormatting>
  <conditionalFormatting sqref="AK38">
    <cfRule type="expression" dxfId="1034" priority="1064" stopIfTrue="1">
      <formula>ABS((AK35-AK34))&lt;0.0011</formula>
    </cfRule>
    <cfRule type="cellIs" dxfId="1033" priority="1065" operator="greaterThan">
      <formula>0.1</formula>
    </cfRule>
    <cfRule type="cellIs" dxfId="1032" priority="1066" operator="lessThan">
      <formula>0</formula>
    </cfRule>
  </conditionalFormatting>
  <conditionalFormatting sqref="AL38">
    <cfRule type="expression" dxfId="1031" priority="1061" stopIfTrue="1">
      <formula>ABS((AL35-AL34))&lt;0.0011</formula>
    </cfRule>
    <cfRule type="cellIs" dxfId="1030" priority="1062" operator="greaterThan">
      <formula>0.1</formula>
    </cfRule>
    <cfRule type="cellIs" dxfId="1029" priority="1063" operator="lessThan">
      <formula>0</formula>
    </cfRule>
  </conditionalFormatting>
  <conditionalFormatting sqref="AM38">
    <cfRule type="expression" dxfId="1028" priority="1058" stopIfTrue="1">
      <formula>ABS((AM35-AM34))&lt;0.0011</formula>
    </cfRule>
    <cfRule type="cellIs" dxfId="1027" priority="1059" operator="greaterThan">
      <formula>0.1</formula>
    </cfRule>
    <cfRule type="cellIs" dxfId="1026" priority="1060" operator="lessThan">
      <formula>0</formula>
    </cfRule>
  </conditionalFormatting>
  <conditionalFormatting sqref="AN38">
    <cfRule type="expression" dxfId="1025" priority="1055" stopIfTrue="1">
      <formula>ABS((AN35-AN34))&lt;0.0011</formula>
    </cfRule>
    <cfRule type="cellIs" dxfId="1024" priority="1056" operator="greaterThan">
      <formula>0.1</formula>
    </cfRule>
    <cfRule type="cellIs" dxfId="1023" priority="1057" operator="lessThan">
      <formula>0</formula>
    </cfRule>
  </conditionalFormatting>
  <conditionalFormatting sqref="AO38">
    <cfRule type="expression" dxfId="1022" priority="1052" stopIfTrue="1">
      <formula>ABS((AO35-AO34))&lt;0.0011</formula>
    </cfRule>
    <cfRule type="cellIs" dxfId="1021" priority="1053" operator="greaterThan">
      <formula>0.1</formula>
    </cfRule>
    <cfRule type="cellIs" dxfId="1020" priority="1054" operator="lessThan">
      <formula>0</formula>
    </cfRule>
  </conditionalFormatting>
  <conditionalFormatting sqref="AP38">
    <cfRule type="expression" dxfId="1019" priority="1049" stopIfTrue="1">
      <formula>ABS((AP35-AP34))&lt;0.0011</formula>
    </cfRule>
    <cfRule type="cellIs" dxfId="1018" priority="1050" operator="greaterThan">
      <formula>0.1</formula>
    </cfRule>
    <cfRule type="cellIs" dxfId="1017" priority="1051" operator="lessThan">
      <formula>0</formula>
    </cfRule>
  </conditionalFormatting>
  <conditionalFormatting sqref="AQ38">
    <cfRule type="expression" dxfId="1016" priority="1046" stopIfTrue="1">
      <formula>ABS((AQ35-AQ34))&lt;0.0011</formula>
    </cfRule>
    <cfRule type="cellIs" dxfId="1015" priority="1047" operator="greaterThan">
      <formula>0.1</formula>
    </cfRule>
    <cfRule type="cellIs" dxfId="1014" priority="1048" operator="lessThan">
      <formula>0</formula>
    </cfRule>
  </conditionalFormatting>
  <conditionalFormatting sqref="AR38">
    <cfRule type="expression" dxfId="1013" priority="1043" stopIfTrue="1">
      <formula>ABS((AR35-AR34))&lt;0.0011</formula>
    </cfRule>
    <cfRule type="cellIs" dxfId="1012" priority="1044" operator="greaterThan">
      <formula>0.15</formula>
    </cfRule>
    <cfRule type="cellIs" dxfId="1011" priority="1045" operator="lessThan">
      <formula>0</formula>
    </cfRule>
  </conditionalFormatting>
  <conditionalFormatting sqref="AS38">
    <cfRule type="expression" dxfId="1010" priority="1040" stopIfTrue="1">
      <formula>ABS((AS35-AS34))&lt;0.0011</formula>
    </cfRule>
    <cfRule type="cellIs" dxfId="1009" priority="1041" operator="greaterThan">
      <formula>0.15</formula>
    </cfRule>
    <cfRule type="cellIs" dxfId="1008" priority="1042" operator="lessThan">
      <formula>0</formula>
    </cfRule>
  </conditionalFormatting>
  <conditionalFormatting sqref="AT38">
    <cfRule type="expression" dxfId="1007" priority="1037" stopIfTrue="1">
      <formula>ABS((AT35-AT34))&lt;0.0011</formula>
    </cfRule>
    <cfRule type="cellIs" dxfId="1006" priority="1038" operator="greaterThan">
      <formula>0.1</formula>
    </cfRule>
    <cfRule type="cellIs" dxfId="1005" priority="1039" operator="lessThan">
      <formula>0</formula>
    </cfRule>
  </conditionalFormatting>
  <conditionalFormatting sqref="AU38">
    <cfRule type="expression" dxfId="1004" priority="1034" stopIfTrue="1">
      <formula>ABS((AU35-AU34))&lt;0.0011</formula>
    </cfRule>
    <cfRule type="cellIs" dxfId="1003" priority="1035" operator="greaterThan">
      <formula>0.1</formula>
    </cfRule>
    <cfRule type="cellIs" dxfId="1002" priority="1036" operator="lessThan">
      <formula>0</formula>
    </cfRule>
  </conditionalFormatting>
  <conditionalFormatting sqref="AV38">
    <cfRule type="expression" dxfId="1001" priority="1031" stopIfTrue="1">
      <formula>ABS((AV35-AV34))&lt;0.0011</formula>
    </cfRule>
    <cfRule type="cellIs" dxfId="1000" priority="1032" operator="greaterThan">
      <formula>0.1</formula>
    </cfRule>
    <cfRule type="cellIs" dxfId="999" priority="1033" operator="lessThan">
      <formula>0</formula>
    </cfRule>
  </conditionalFormatting>
  <conditionalFormatting sqref="AW38">
    <cfRule type="expression" dxfId="998" priority="1028" stopIfTrue="1">
      <formula>ABS((AW35-AW34))&lt;0.0011</formula>
    </cfRule>
    <cfRule type="cellIs" dxfId="997" priority="1029" operator="greaterThan">
      <formula>0.1</formula>
    </cfRule>
    <cfRule type="cellIs" dxfId="996" priority="1030" operator="lessThan">
      <formula>0</formula>
    </cfRule>
  </conditionalFormatting>
  <conditionalFormatting sqref="AX38">
    <cfRule type="expression" dxfId="995" priority="1025" stopIfTrue="1">
      <formula>ABS((AX35-AX34))&lt;0.0011</formula>
    </cfRule>
    <cfRule type="cellIs" dxfId="994" priority="1026" operator="greaterThan">
      <formula>0.1</formula>
    </cfRule>
    <cfRule type="cellIs" dxfId="993" priority="1027" operator="lessThan">
      <formula>0</formula>
    </cfRule>
  </conditionalFormatting>
  <conditionalFormatting sqref="AY38">
    <cfRule type="expression" dxfId="992" priority="1022" stopIfTrue="1">
      <formula>ABS((AY35-AY34))&lt;0.0011</formula>
    </cfRule>
    <cfRule type="cellIs" dxfId="991" priority="1023" operator="greaterThan">
      <formula>0.1</formula>
    </cfRule>
    <cfRule type="cellIs" dxfId="990" priority="1024" operator="lessThan">
      <formula>0</formula>
    </cfRule>
  </conditionalFormatting>
  <conditionalFormatting sqref="AZ38">
    <cfRule type="expression" dxfId="989" priority="1019" stopIfTrue="1">
      <formula>ABS((AZ35-AZ34))&lt;0.0011</formula>
    </cfRule>
    <cfRule type="cellIs" dxfId="988" priority="1020" operator="greaterThan">
      <formula>0.1</formula>
    </cfRule>
    <cfRule type="cellIs" dxfId="987" priority="1021" operator="lessThan">
      <formula>0</formula>
    </cfRule>
  </conditionalFormatting>
  <conditionalFormatting sqref="BA38">
    <cfRule type="expression" dxfId="986" priority="1016" stopIfTrue="1">
      <formula>ABS((BA35-BA34))&lt;0.0011</formula>
    </cfRule>
    <cfRule type="cellIs" dxfId="985" priority="1017" operator="greaterThan">
      <formula>0.1</formula>
    </cfRule>
    <cfRule type="cellIs" dxfId="984" priority="1018" operator="lessThan">
      <formula>0</formula>
    </cfRule>
  </conditionalFormatting>
  <conditionalFormatting sqref="BB38">
    <cfRule type="expression" dxfId="983" priority="1013" stopIfTrue="1">
      <formula>ABS((BB35-BB34))&lt;0.0011</formula>
    </cfRule>
    <cfRule type="cellIs" dxfId="982" priority="1014" operator="greaterThan">
      <formula>0.1</formula>
    </cfRule>
    <cfRule type="cellIs" dxfId="981" priority="1015" operator="lessThan">
      <formula>0</formula>
    </cfRule>
  </conditionalFormatting>
  <conditionalFormatting sqref="BC38">
    <cfRule type="expression" dxfId="980" priority="1010" stopIfTrue="1">
      <formula>ABS((BC35-BC34))&lt;0.0011</formula>
    </cfRule>
    <cfRule type="cellIs" dxfId="979" priority="1011" operator="greaterThan">
      <formula>0.1</formula>
    </cfRule>
    <cfRule type="cellIs" dxfId="978" priority="1012" operator="lessThan">
      <formula>0</formula>
    </cfRule>
  </conditionalFormatting>
  <conditionalFormatting sqref="BD38">
    <cfRule type="expression" dxfId="977" priority="1007" stopIfTrue="1">
      <formula>ABS((BD35-BD34))&lt;0.0011</formula>
    </cfRule>
    <cfRule type="cellIs" dxfId="976" priority="1008" operator="greaterThan">
      <formula>0.1</formula>
    </cfRule>
    <cfRule type="cellIs" dxfId="975" priority="1009" operator="lessThan">
      <formula>0</formula>
    </cfRule>
  </conditionalFormatting>
  <conditionalFormatting sqref="BE38">
    <cfRule type="expression" dxfId="974" priority="1004" stopIfTrue="1">
      <formula>ABS((BE35-BE34))&lt;0.0011</formula>
    </cfRule>
    <cfRule type="cellIs" dxfId="973" priority="1005" operator="greaterThan">
      <formula>0.1</formula>
    </cfRule>
    <cfRule type="cellIs" dxfId="972" priority="1006" operator="lessThan">
      <formula>0</formula>
    </cfRule>
  </conditionalFormatting>
  <conditionalFormatting sqref="BF38">
    <cfRule type="expression" dxfId="971" priority="1001" stopIfTrue="1">
      <formula>ABS((BF35-BF34))&lt;0.0011</formula>
    </cfRule>
    <cfRule type="cellIs" dxfId="970" priority="1002" operator="greaterThan">
      <formula>0.1</formula>
    </cfRule>
    <cfRule type="cellIs" dxfId="969" priority="1003" operator="lessThan">
      <formula>0</formula>
    </cfRule>
  </conditionalFormatting>
  <conditionalFormatting sqref="BG38">
    <cfRule type="expression" dxfId="968" priority="998" stopIfTrue="1">
      <formula>ABS((BG35-BG34))&lt;0.0011</formula>
    </cfRule>
    <cfRule type="cellIs" dxfId="967" priority="999" operator="greaterThan">
      <formula>0.1</formula>
    </cfRule>
    <cfRule type="cellIs" dxfId="966" priority="1000" operator="lessThan">
      <formula>0</formula>
    </cfRule>
  </conditionalFormatting>
  <conditionalFormatting sqref="BH38">
    <cfRule type="expression" dxfId="965" priority="995" stopIfTrue="1">
      <formula>ABS((BH35-BH34))&lt;0.0011</formula>
    </cfRule>
    <cfRule type="cellIs" dxfId="964" priority="996" operator="greaterThan">
      <formula>0.1</formula>
    </cfRule>
    <cfRule type="cellIs" dxfId="963" priority="997" operator="lessThan">
      <formula>0</formula>
    </cfRule>
  </conditionalFormatting>
  <conditionalFormatting sqref="BI38">
    <cfRule type="expression" dxfId="962" priority="992" stopIfTrue="1">
      <formula>ABS((BI35-BI34))&lt;0.0011</formula>
    </cfRule>
    <cfRule type="cellIs" dxfId="961" priority="993" operator="greaterThan">
      <formula>0.1</formula>
    </cfRule>
    <cfRule type="cellIs" dxfId="960" priority="994" operator="lessThan">
      <formula>0</formula>
    </cfRule>
  </conditionalFormatting>
  <conditionalFormatting sqref="W43">
    <cfRule type="expression" dxfId="959" priority="986" stopIfTrue="1">
      <formula>ABS((W40-W39))&lt;0.0011</formula>
    </cfRule>
    <cfRule type="cellIs" dxfId="958" priority="987" operator="greaterThan">
      <formula>0.1</formula>
    </cfRule>
    <cfRule type="cellIs" dxfId="957" priority="988" operator="lessThan">
      <formula>0</formula>
    </cfRule>
  </conditionalFormatting>
  <conditionalFormatting sqref="V43">
    <cfRule type="expression" dxfId="956" priority="983" stopIfTrue="1">
      <formula>ABS((V40-V39))&lt;0.0011</formula>
    </cfRule>
    <cfRule type="cellIs" dxfId="955" priority="984" operator="greaterThan">
      <formula>0.1</formula>
    </cfRule>
    <cfRule type="cellIs" dxfId="954" priority="985" operator="lessThan">
      <formula>0</formula>
    </cfRule>
  </conditionalFormatting>
  <conditionalFormatting sqref="X43">
    <cfRule type="expression" dxfId="953" priority="980" stopIfTrue="1">
      <formula>ABS((X40-X39))&lt;0.0011</formula>
    </cfRule>
    <cfRule type="cellIs" dxfId="952" priority="981" operator="greaterThan">
      <formula>0.1</formula>
    </cfRule>
    <cfRule type="cellIs" dxfId="951" priority="982" operator="lessThan">
      <formula>0</formula>
    </cfRule>
  </conditionalFormatting>
  <conditionalFormatting sqref="Y43">
    <cfRule type="expression" dxfId="950" priority="977" stopIfTrue="1">
      <formula>ABS((Y40-Y39))&lt;0.0011</formula>
    </cfRule>
    <cfRule type="cellIs" dxfId="949" priority="978" operator="greaterThan">
      <formula>0.1</formula>
    </cfRule>
    <cfRule type="cellIs" dxfId="948" priority="979" operator="lessThan">
      <formula>0</formula>
    </cfRule>
  </conditionalFormatting>
  <conditionalFormatting sqref="Z43">
    <cfRule type="expression" dxfId="947" priority="974" stopIfTrue="1">
      <formula>ABS((Z40-Z39))&lt;0.0011</formula>
    </cfRule>
    <cfRule type="cellIs" dxfId="946" priority="975" operator="greaterThan">
      <formula>0.1</formula>
    </cfRule>
    <cfRule type="cellIs" dxfId="945" priority="976" operator="lessThan">
      <formula>0</formula>
    </cfRule>
  </conditionalFormatting>
  <conditionalFormatting sqref="AA43">
    <cfRule type="expression" dxfId="944" priority="971" stopIfTrue="1">
      <formula>ABS((AA40-AA39))&lt;0.0011</formula>
    </cfRule>
    <cfRule type="cellIs" dxfId="943" priority="972" operator="greaterThan">
      <formula>0.1</formula>
    </cfRule>
    <cfRule type="cellIs" dxfId="942" priority="973" operator="lessThan">
      <formula>0</formula>
    </cfRule>
  </conditionalFormatting>
  <conditionalFormatting sqref="AB43">
    <cfRule type="expression" dxfId="941" priority="968" stopIfTrue="1">
      <formula>ABS((AB40-AB39))&lt;0.0011</formula>
    </cfRule>
    <cfRule type="cellIs" dxfId="940" priority="969" operator="greaterThan">
      <formula>0.1</formula>
    </cfRule>
    <cfRule type="cellIs" dxfId="939" priority="970" operator="lessThan">
      <formula>0</formula>
    </cfRule>
  </conditionalFormatting>
  <conditionalFormatting sqref="AC43">
    <cfRule type="expression" dxfId="938" priority="965" stopIfTrue="1">
      <formula>ABS((AC40-AC39))&lt;0.0011</formula>
    </cfRule>
    <cfRule type="cellIs" dxfId="937" priority="966" operator="greaterThan">
      <formula>0.1</formula>
    </cfRule>
    <cfRule type="cellIs" dxfId="936" priority="967" operator="lessThan">
      <formula>0</formula>
    </cfRule>
  </conditionalFormatting>
  <conditionalFormatting sqref="AD43">
    <cfRule type="expression" dxfId="935" priority="962" stopIfTrue="1">
      <formula>ABS((AD40-AD39))&lt;0.0011</formula>
    </cfRule>
    <cfRule type="cellIs" dxfId="934" priority="963" operator="greaterThan">
      <formula>0.1</formula>
    </cfRule>
    <cfRule type="cellIs" dxfId="933" priority="964" operator="lessThan">
      <formula>0</formula>
    </cfRule>
  </conditionalFormatting>
  <conditionalFormatting sqref="AE43">
    <cfRule type="expression" dxfId="932" priority="959" stopIfTrue="1">
      <formula>ABS((AE40-AE39))&lt;0.0011</formula>
    </cfRule>
    <cfRule type="cellIs" dxfId="931" priority="960" operator="greaterThan">
      <formula>0.1</formula>
    </cfRule>
    <cfRule type="cellIs" dxfId="930" priority="961" operator="lessThan">
      <formula>0</formula>
    </cfRule>
  </conditionalFormatting>
  <conditionalFormatting sqref="AF43">
    <cfRule type="expression" dxfId="929" priority="956" stopIfTrue="1">
      <formula>ABS((AF40-AF39))&lt;0.0011</formula>
    </cfRule>
    <cfRule type="cellIs" dxfId="928" priority="957" operator="greaterThan">
      <formula>0.1</formula>
    </cfRule>
    <cfRule type="cellIs" dxfId="927" priority="958" operator="lessThan">
      <formula>0</formula>
    </cfRule>
  </conditionalFormatting>
  <conditionalFormatting sqref="AG43">
    <cfRule type="expression" dxfId="926" priority="953" stopIfTrue="1">
      <formula>ABS((AG40-AG39))&lt;0.0011</formula>
    </cfRule>
    <cfRule type="cellIs" dxfId="925" priority="954" operator="greaterThan">
      <formula>0.1</formula>
    </cfRule>
    <cfRule type="cellIs" dxfId="924" priority="955" operator="lessThan">
      <formula>0</formula>
    </cfRule>
  </conditionalFormatting>
  <conditionalFormatting sqref="AH43">
    <cfRule type="expression" dxfId="923" priority="950" stopIfTrue="1">
      <formula>ABS((AH40-AH39))&lt;0.0011</formula>
    </cfRule>
    <cfRule type="cellIs" dxfId="922" priority="951" operator="greaterThan">
      <formula>0.1</formula>
    </cfRule>
    <cfRule type="cellIs" dxfId="921" priority="952" operator="lessThan">
      <formula>0</formula>
    </cfRule>
  </conditionalFormatting>
  <conditionalFormatting sqref="AI43">
    <cfRule type="expression" dxfId="920" priority="947" stopIfTrue="1">
      <formula>ABS((AI40-AI39))&lt;0.0011</formula>
    </cfRule>
    <cfRule type="cellIs" dxfId="919" priority="948" operator="greaterThan">
      <formula>0.1</formula>
    </cfRule>
    <cfRule type="cellIs" dxfId="918" priority="949" operator="lessThan">
      <formula>0</formula>
    </cfRule>
  </conditionalFormatting>
  <conditionalFormatting sqref="AJ43">
    <cfRule type="expression" dxfId="917" priority="944" stopIfTrue="1">
      <formula>ABS((AJ40-AJ39))&lt;0.0011</formula>
    </cfRule>
    <cfRule type="cellIs" dxfId="916" priority="945" operator="greaterThan">
      <formula>0.15</formula>
    </cfRule>
    <cfRule type="cellIs" dxfId="915" priority="946" operator="lessThan">
      <formula>0</formula>
    </cfRule>
  </conditionalFormatting>
  <conditionalFormatting sqref="AK43">
    <cfRule type="expression" dxfId="914" priority="941" stopIfTrue="1">
      <formula>ABS((AK40-AK39))&lt;0.0011</formula>
    </cfRule>
    <cfRule type="cellIs" dxfId="913" priority="942" operator="greaterThan">
      <formula>0.1</formula>
    </cfRule>
    <cfRule type="cellIs" dxfId="912" priority="943" operator="lessThan">
      <formula>0</formula>
    </cfRule>
  </conditionalFormatting>
  <conditionalFormatting sqref="AL43">
    <cfRule type="expression" dxfId="911" priority="938" stopIfTrue="1">
      <formula>ABS((AL40-AL39))&lt;0.0011</formula>
    </cfRule>
    <cfRule type="cellIs" dxfId="910" priority="939" operator="greaterThan">
      <formula>0.1</formula>
    </cfRule>
    <cfRule type="cellIs" dxfId="909" priority="940" operator="lessThan">
      <formula>0</formula>
    </cfRule>
  </conditionalFormatting>
  <conditionalFormatting sqref="AM43">
    <cfRule type="expression" dxfId="908" priority="935" stopIfTrue="1">
      <formula>ABS((AM40-AM39))&lt;0.0011</formula>
    </cfRule>
    <cfRule type="cellIs" dxfId="907" priority="936" operator="greaterThan">
      <formula>0.1</formula>
    </cfRule>
    <cfRule type="cellIs" dxfId="906" priority="937" operator="lessThan">
      <formula>0</formula>
    </cfRule>
  </conditionalFormatting>
  <conditionalFormatting sqref="AN43">
    <cfRule type="expression" dxfId="905" priority="932" stopIfTrue="1">
      <formula>ABS((AN40-AN39))&lt;0.0011</formula>
    </cfRule>
    <cfRule type="cellIs" dxfId="904" priority="933" operator="greaterThan">
      <formula>0.1</formula>
    </cfRule>
    <cfRule type="cellIs" dxfId="903" priority="934" operator="lessThan">
      <formula>0</formula>
    </cfRule>
  </conditionalFormatting>
  <conditionalFormatting sqref="AO43">
    <cfRule type="expression" dxfId="902" priority="929" stopIfTrue="1">
      <formula>ABS((AO40-AO39))&lt;0.0011</formula>
    </cfRule>
    <cfRule type="cellIs" dxfId="901" priority="930" operator="greaterThan">
      <formula>0.1</formula>
    </cfRule>
    <cfRule type="cellIs" dxfId="900" priority="931" operator="lessThan">
      <formula>0</formula>
    </cfRule>
  </conditionalFormatting>
  <conditionalFormatting sqref="AP43">
    <cfRule type="expression" dxfId="899" priority="926" stopIfTrue="1">
      <formula>ABS((AP40-AP39))&lt;0.0011</formula>
    </cfRule>
    <cfRule type="cellIs" dxfId="898" priority="927" operator="greaterThan">
      <formula>0.1</formula>
    </cfRule>
    <cfRule type="cellIs" dxfId="897" priority="928" operator="lessThan">
      <formula>0</formula>
    </cfRule>
  </conditionalFormatting>
  <conditionalFormatting sqref="AQ43">
    <cfRule type="expression" dxfId="896" priority="923" stopIfTrue="1">
      <formula>ABS((AQ40-AQ39))&lt;0.0011</formula>
    </cfRule>
    <cfRule type="cellIs" dxfId="895" priority="924" operator="greaterThan">
      <formula>0.1</formula>
    </cfRule>
    <cfRule type="cellIs" dxfId="894" priority="925" operator="lessThan">
      <formula>0</formula>
    </cfRule>
  </conditionalFormatting>
  <conditionalFormatting sqref="AR43">
    <cfRule type="expression" dxfId="893" priority="920" stopIfTrue="1">
      <formula>ABS((AR40-AR39))&lt;0.0011</formula>
    </cfRule>
    <cfRule type="cellIs" dxfId="892" priority="921" operator="greaterThan">
      <formula>0.15</formula>
    </cfRule>
    <cfRule type="cellIs" dxfId="891" priority="922" operator="lessThan">
      <formula>0</formula>
    </cfRule>
  </conditionalFormatting>
  <conditionalFormatting sqref="AS43">
    <cfRule type="expression" dxfId="890" priority="917" stopIfTrue="1">
      <formula>ABS((AS40-AS39))&lt;0.0011</formula>
    </cfRule>
    <cfRule type="cellIs" dxfId="889" priority="918" operator="greaterThan">
      <formula>0.15</formula>
    </cfRule>
    <cfRule type="cellIs" dxfId="888" priority="919" operator="lessThan">
      <formula>0</formula>
    </cfRule>
  </conditionalFormatting>
  <conditionalFormatting sqref="AT43">
    <cfRule type="expression" dxfId="887" priority="914" stopIfTrue="1">
      <formula>ABS((AT40-AT39))&lt;0.0011</formula>
    </cfRule>
    <cfRule type="cellIs" dxfId="886" priority="915" operator="greaterThan">
      <formula>0.1</formula>
    </cfRule>
    <cfRule type="cellIs" dxfId="885" priority="916" operator="lessThan">
      <formula>0</formula>
    </cfRule>
  </conditionalFormatting>
  <conditionalFormatting sqref="AU43">
    <cfRule type="expression" dxfId="884" priority="911" stopIfTrue="1">
      <formula>ABS((AU40-AU39))&lt;0.0011</formula>
    </cfRule>
    <cfRule type="cellIs" dxfId="883" priority="912" operator="greaterThan">
      <formula>0.1</formula>
    </cfRule>
    <cfRule type="cellIs" dxfId="882" priority="913" operator="lessThan">
      <formula>0</formula>
    </cfRule>
  </conditionalFormatting>
  <conditionalFormatting sqref="AV43">
    <cfRule type="expression" dxfId="881" priority="908" stopIfTrue="1">
      <formula>ABS((AV40-AV39))&lt;0.0011</formula>
    </cfRule>
    <cfRule type="cellIs" dxfId="880" priority="909" operator="greaterThan">
      <formula>0.1</formula>
    </cfRule>
    <cfRule type="cellIs" dxfId="879" priority="910" operator="lessThan">
      <formula>0</formula>
    </cfRule>
  </conditionalFormatting>
  <conditionalFormatting sqref="AW43">
    <cfRule type="expression" dxfId="878" priority="905" stopIfTrue="1">
      <formula>ABS((AW40-AW39))&lt;0.0011</formula>
    </cfRule>
    <cfRule type="cellIs" dxfId="877" priority="906" operator="greaterThan">
      <formula>0.1</formula>
    </cfRule>
    <cfRule type="cellIs" dxfId="876" priority="907" operator="lessThan">
      <formula>0</formula>
    </cfRule>
  </conditionalFormatting>
  <conditionalFormatting sqref="AX43">
    <cfRule type="expression" dxfId="875" priority="902" stopIfTrue="1">
      <formula>ABS((AX40-AX39))&lt;0.0011</formula>
    </cfRule>
    <cfRule type="cellIs" dxfId="874" priority="903" operator="greaterThan">
      <formula>0.1</formula>
    </cfRule>
    <cfRule type="cellIs" dxfId="873" priority="904" operator="lessThan">
      <formula>0</formula>
    </cfRule>
  </conditionalFormatting>
  <conditionalFormatting sqref="AY43">
    <cfRule type="expression" dxfId="872" priority="899" stopIfTrue="1">
      <formula>ABS((AY40-AY39))&lt;0.0011</formula>
    </cfRule>
    <cfRule type="cellIs" dxfId="871" priority="900" operator="greaterThan">
      <formula>0.1</formula>
    </cfRule>
    <cfRule type="cellIs" dxfId="870" priority="901" operator="lessThan">
      <formula>0</formula>
    </cfRule>
  </conditionalFormatting>
  <conditionalFormatting sqref="AZ43">
    <cfRule type="expression" dxfId="869" priority="896" stopIfTrue="1">
      <formula>ABS((AZ40-AZ39))&lt;0.0011</formula>
    </cfRule>
    <cfRule type="cellIs" dxfId="868" priority="897" operator="greaterThan">
      <formula>0.1</formula>
    </cfRule>
    <cfRule type="cellIs" dxfId="867" priority="898" operator="lessThan">
      <formula>0</formula>
    </cfRule>
  </conditionalFormatting>
  <conditionalFormatting sqref="BA43">
    <cfRule type="expression" dxfId="866" priority="893" stopIfTrue="1">
      <formula>ABS((BA40-BA39))&lt;0.0011</formula>
    </cfRule>
    <cfRule type="cellIs" dxfId="865" priority="894" operator="greaterThan">
      <formula>0.1</formula>
    </cfRule>
    <cfRule type="cellIs" dxfId="864" priority="895" operator="lessThan">
      <formula>0</formula>
    </cfRule>
  </conditionalFormatting>
  <conditionalFormatting sqref="BB43">
    <cfRule type="expression" dxfId="863" priority="890" stopIfTrue="1">
      <formula>ABS((BB40-BB39))&lt;0.0011</formula>
    </cfRule>
    <cfRule type="cellIs" dxfId="862" priority="891" operator="greaterThan">
      <formula>0.1</formula>
    </cfRule>
    <cfRule type="cellIs" dxfId="861" priority="892" operator="lessThan">
      <formula>0</formula>
    </cfRule>
  </conditionalFormatting>
  <conditionalFormatting sqref="BC43">
    <cfRule type="expression" dxfId="860" priority="887" stopIfTrue="1">
      <formula>ABS((BC40-BC39))&lt;0.0011</formula>
    </cfRule>
    <cfRule type="cellIs" dxfId="859" priority="888" operator="greaterThan">
      <formula>0.1</formula>
    </cfRule>
    <cfRule type="cellIs" dxfId="858" priority="889" operator="lessThan">
      <formula>0</formula>
    </cfRule>
  </conditionalFormatting>
  <conditionalFormatting sqref="BD43">
    <cfRule type="expression" dxfId="857" priority="884" stopIfTrue="1">
      <formula>ABS((BD40-BD39))&lt;0.0011</formula>
    </cfRule>
    <cfRule type="cellIs" dxfId="856" priority="885" operator="greaterThan">
      <formula>0.1</formula>
    </cfRule>
    <cfRule type="cellIs" dxfId="855" priority="886" operator="lessThan">
      <formula>0</formula>
    </cfRule>
  </conditionalFormatting>
  <conditionalFormatting sqref="BE43">
    <cfRule type="expression" dxfId="854" priority="881" stopIfTrue="1">
      <formula>ABS((BE40-BE39))&lt;0.0011</formula>
    </cfRule>
    <cfRule type="cellIs" dxfId="853" priority="882" operator="greaterThan">
      <formula>0.1</formula>
    </cfRule>
    <cfRule type="cellIs" dxfId="852" priority="883" operator="lessThan">
      <formula>0</formula>
    </cfRule>
  </conditionalFormatting>
  <conditionalFormatting sqref="BF43">
    <cfRule type="expression" dxfId="851" priority="878" stopIfTrue="1">
      <formula>ABS((BF40-BF39))&lt;0.0011</formula>
    </cfRule>
    <cfRule type="cellIs" dxfId="850" priority="879" operator="greaterThan">
      <formula>0.1</formula>
    </cfRule>
    <cfRule type="cellIs" dxfId="849" priority="880" operator="lessThan">
      <formula>0</formula>
    </cfRule>
  </conditionalFormatting>
  <conditionalFormatting sqref="BG43">
    <cfRule type="expression" dxfId="848" priority="875" stopIfTrue="1">
      <formula>ABS((BG40-BG39))&lt;0.0011</formula>
    </cfRule>
    <cfRule type="cellIs" dxfId="847" priority="876" operator="greaterThan">
      <formula>0.1</formula>
    </cfRule>
    <cfRule type="cellIs" dxfId="846" priority="877" operator="lessThan">
      <formula>0</formula>
    </cfRule>
  </conditionalFormatting>
  <conditionalFormatting sqref="BH43">
    <cfRule type="expression" dxfId="845" priority="872" stopIfTrue="1">
      <formula>ABS((BH40-BH39))&lt;0.0011</formula>
    </cfRule>
    <cfRule type="cellIs" dxfId="844" priority="873" operator="greaterThan">
      <formula>0.1</formula>
    </cfRule>
    <cfRule type="cellIs" dxfId="843" priority="874" operator="lessThan">
      <formula>0</formula>
    </cfRule>
  </conditionalFormatting>
  <conditionalFormatting sqref="BI43">
    <cfRule type="expression" dxfId="842" priority="869" stopIfTrue="1">
      <formula>ABS((BI40-BI39))&lt;0.0011</formula>
    </cfRule>
    <cfRule type="cellIs" dxfId="841" priority="870" operator="greaterThan">
      <formula>0.1</formula>
    </cfRule>
    <cfRule type="cellIs" dxfId="840" priority="871" operator="lessThan">
      <formula>0</formula>
    </cfRule>
  </conditionalFormatting>
  <conditionalFormatting sqref="W48">
    <cfRule type="expression" dxfId="839" priority="863" stopIfTrue="1">
      <formula>ABS((W45-W44))&lt;0.0011</formula>
    </cfRule>
    <cfRule type="cellIs" dxfId="838" priority="864" operator="greaterThan">
      <formula>0.1</formula>
    </cfRule>
    <cfRule type="cellIs" dxfId="837" priority="865" operator="lessThan">
      <formula>0</formula>
    </cfRule>
  </conditionalFormatting>
  <conditionalFormatting sqref="V48">
    <cfRule type="expression" dxfId="836" priority="860" stopIfTrue="1">
      <formula>ABS((V45-V44))&lt;0.0011</formula>
    </cfRule>
    <cfRule type="cellIs" dxfId="835" priority="861" operator="greaterThan">
      <formula>0.1</formula>
    </cfRule>
    <cfRule type="cellIs" dxfId="834" priority="862" operator="lessThan">
      <formula>0</formula>
    </cfRule>
  </conditionalFormatting>
  <conditionalFormatting sqref="X48">
    <cfRule type="expression" dxfId="833" priority="857" stopIfTrue="1">
      <formula>ABS((X45-X44))&lt;0.0011</formula>
    </cfRule>
    <cfRule type="cellIs" dxfId="832" priority="858" operator="greaterThan">
      <formula>0.1</formula>
    </cfRule>
    <cfRule type="cellIs" dxfId="831" priority="859" operator="lessThan">
      <formula>0</formula>
    </cfRule>
  </conditionalFormatting>
  <conditionalFormatting sqref="Y48">
    <cfRule type="expression" dxfId="830" priority="854" stopIfTrue="1">
      <formula>ABS((Y45-Y44))&lt;0.0011</formula>
    </cfRule>
    <cfRule type="cellIs" dxfId="829" priority="855" operator="greaterThan">
      <formula>0.1</formula>
    </cfRule>
    <cfRule type="cellIs" dxfId="828" priority="856" operator="lessThan">
      <formula>0</formula>
    </cfRule>
  </conditionalFormatting>
  <conditionalFormatting sqref="Z48">
    <cfRule type="expression" dxfId="827" priority="851" stopIfTrue="1">
      <formula>ABS((Z45-Z44))&lt;0.0011</formula>
    </cfRule>
    <cfRule type="cellIs" dxfId="826" priority="852" operator="greaterThan">
      <formula>0.1</formula>
    </cfRule>
    <cfRule type="cellIs" dxfId="825" priority="853" operator="lessThan">
      <formula>0</formula>
    </cfRule>
  </conditionalFormatting>
  <conditionalFormatting sqref="AA48">
    <cfRule type="expression" dxfId="824" priority="848" stopIfTrue="1">
      <formula>ABS((AA45-AA44))&lt;0.0011</formula>
    </cfRule>
    <cfRule type="cellIs" dxfId="823" priority="849" operator="greaterThan">
      <formula>0.1</formula>
    </cfRule>
    <cfRule type="cellIs" dxfId="822" priority="850" operator="lessThan">
      <formula>0</formula>
    </cfRule>
  </conditionalFormatting>
  <conditionalFormatting sqref="AB48">
    <cfRule type="expression" dxfId="821" priority="845" stopIfTrue="1">
      <formula>ABS((AB45-AB44))&lt;0.0011</formula>
    </cfRule>
    <cfRule type="cellIs" dxfId="820" priority="846" operator="greaterThan">
      <formula>0.1</formula>
    </cfRule>
    <cfRule type="cellIs" dxfId="819" priority="847" operator="lessThan">
      <formula>0</formula>
    </cfRule>
  </conditionalFormatting>
  <conditionalFormatting sqref="AC48">
    <cfRule type="expression" dxfId="818" priority="842" stopIfTrue="1">
      <formula>ABS((AC45-AC44))&lt;0.0011</formula>
    </cfRule>
    <cfRule type="cellIs" dxfId="817" priority="843" operator="greaterThan">
      <formula>0.1</formula>
    </cfRule>
    <cfRule type="cellIs" dxfId="816" priority="844" operator="lessThan">
      <formula>0</formula>
    </cfRule>
  </conditionalFormatting>
  <conditionalFormatting sqref="AD48">
    <cfRule type="expression" dxfId="815" priority="839" stopIfTrue="1">
      <formula>ABS((AD45-AD44))&lt;0.0011</formula>
    </cfRule>
    <cfRule type="cellIs" dxfId="814" priority="840" operator="greaterThan">
      <formula>0.1</formula>
    </cfRule>
    <cfRule type="cellIs" dxfId="813" priority="841" operator="lessThan">
      <formula>0</formula>
    </cfRule>
  </conditionalFormatting>
  <conditionalFormatting sqref="AE48">
    <cfRule type="expression" dxfId="812" priority="836" stopIfTrue="1">
      <formula>ABS((AE45-AE44))&lt;0.0011</formula>
    </cfRule>
    <cfRule type="cellIs" dxfId="811" priority="837" operator="greaterThan">
      <formula>0.1</formula>
    </cfRule>
    <cfRule type="cellIs" dxfId="810" priority="838" operator="lessThan">
      <formula>0</formula>
    </cfRule>
  </conditionalFormatting>
  <conditionalFormatting sqref="AF48">
    <cfRule type="expression" dxfId="809" priority="833" stopIfTrue="1">
      <formula>ABS((AF45-AF44))&lt;0.0011</formula>
    </cfRule>
    <cfRule type="cellIs" dxfId="808" priority="834" operator="greaterThan">
      <formula>0.1</formula>
    </cfRule>
    <cfRule type="cellIs" dxfId="807" priority="835" operator="lessThan">
      <formula>0</formula>
    </cfRule>
  </conditionalFormatting>
  <conditionalFormatting sqref="AG48">
    <cfRule type="expression" dxfId="806" priority="830" stopIfTrue="1">
      <formula>ABS((AG45-AG44))&lt;0.0011</formula>
    </cfRule>
    <cfRule type="cellIs" dxfId="805" priority="831" operator="greaterThan">
      <formula>0.1</formula>
    </cfRule>
    <cfRule type="cellIs" dxfId="804" priority="832" operator="lessThan">
      <formula>0</formula>
    </cfRule>
  </conditionalFormatting>
  <conditionalFormatting sqref="AH48">
    <cfRule type="expression" dxfId="803" priority="827" stopIfTrue="1">
      <formula>ABS((AH45-AH44))&lt;0.0011</formula>
    </cfRule>
    <cfRule type="cellIs" dxfId="802" priority="828" operator="greaterThan">
      <formula>0.1</formula>
    </cfRule>
    <cfRule type="cellIs" dxfId="801" priority="829" operator="lessThan">
      <formula>0</formula>
    </cfRule>
  </conditionalFormatting>
  <conditionalFormatting sqref="AI48">
    <cfRule type="expression" dxfId="800" priority="824" stopIfTrue="1">
      <formula>ABS((AI45-AI44))&lt;0.0011</formula>
    </cfRule>
    <cfRule type="cellIs" dxfId="799" priority="825" operator="greaterThan">
      <formula>0.1</formula>
    </cfRule>
    <cfRule type="cellIs" dxfId="798" priority="826" operator="lessThan">
      <formula>0</formula>
    </cfRule>
  </conditionalFormatting>
  <conditionalFormatting sqref="AJ48">
    <cfRule type="expression" dxfId="797" priority="821" stopIfTrue="1">
      <formula>ABS((AJ45-AJ44))&lt;0.0011</formula>
    </cfRule>
    <cfRule type="cellIs" dxfId="796" priority="822" operator="greaterThan">
      <formula>0.15</formula>
    </cfRule>
    <cfRule type="cellIs" dxfId="795" priority="823" operator="lessThan">
      <formula>0</formula>
    </cfRule>
  </conditionalFormatting>
  <conditionalFormatting sqref="AK48">
    <cfRule type="expression" dxfId="794" priority="818" stopIfTrue="1">
      <formula>ABS((AK45-AK44))&lt;0.0011</formula>
    </cfRule>
    <cfRule type="cellIs" dxfId="793" priority="819" operator="greaterThan">
      <formula>0.1</formula>
    </cfRule>
    <cfRule type="cellIs" dxfId="792" priority="820" operator="lessThan">
      <formula>0</formula>
    </cfRule>
  </conditionalFormatting>
  <conditionalFormatting sqref="AL48">
    <cfRule type="expression" dxfId="791" priority="815" stopIfTrue="1">
      <formula>ABS((AL45-AL44))&lt;0.0011</formula>
    </cfRule>
    <cfRule type="cellIs" dxfId="790" priority="816" operator="greaterThan">
      <formula>0.1</formula>
    </cfRule>
    <cfRule type="cellIs" dxfId="789" priority="817" operator="lessThan">
      <formula>0</formula>
    </cfRule>
  </conditionalFormatting>
  <conditionalFormatting sqref="AM48">
    <cfRule type="expression" dxfId="788" priority="812" stopIfTrue="1">
      <formula>ABS((AM45-AM44))&lt;0.0011</formula>
    </cfRule>
    <cfRule type="cellIs" dxfId="787" priority="813" operator="greaterThan">
      <formula>0.1</formula>
    </cfRule>
    <cfRule type="cellIs" dxfId="786" priority="814" operator="lessThan">
      <formula>0</formula>
    </cfRule>
  </conditionalFormatting>
  <conditionalFormatting sqref="AN48">
    <cfRule type="expression" dxfId="785" priority="809" stopIfTrue="1">
      <formula>ABS((AN45-AN44))&lt;0.0011</formula>
    </cfRule>
    <cfRule type="cellIs" dxfId="784" priority="810" operator="greaterThan">
      <formula>0.1</formula>
    </cfRule>
    <cfRule type="cellIs" dxfId="783" priority="811" operator="lessThan">
      <formula>0</formula>
    </cfRule>
  </conditionalFormatting>
  <conditionalFormatting sqref="AO48">
    <cfRule type="expression" dxfId="782" priority="806" stopIfTrue="1">
      <formula>ABS((AO45-AO44))&lt;0.0011</formula>
    </cfRule>
    <cfRule type="cellIs" dxfId="781" priority="807" operator="greaterThan">
      <formula>0.1</formula>
    </cfRule>
    <cfRule type="cellIs" dxfId="780" priority="808" operator="lessThan">
      <formula>0</formula>
    </cfRule>
  </conditionalFormatting>
  <conditionalFormatting sqref="AP48">
    <cfRule type="expression" dxfId="779" priority="803" stopIfTrue="1">
      <formula>ABS((AP45-AP44))&lt;0.0011</formula>
    </cfRule>
    <cfRule type="cellIs" dxfId="778" priority="804" operator="greaterThan">
      <formula>0.1</formula>
    </cfRule>
    <cfRule type="cellIs" dxfId="777" priority="805" operator="lessThan">
      <formula>0</formula>
    </cfRule>
  </conditionalFormatting>
  <conditionalFormatting sqref="AQ48">
    <cfRule type="expression" dxfId="776" priority="800" stopIfTrue="1">
      <formula>ABS((AQ45-AQ44))&lt;0.0011</formula>
    </cfRule>
    <cfRule type="cellIs" dxfId="775" priority="801" operator="greaterThan">
      <formula>0.1</formula>
    </cfRule>
    <cfRule type="cellIs" dxfId="774" priority="802" operator="lessThan">
      <formula>0</formula>
    </cfRule>
  </conditionalFormatting>
  <conditionalFormatting sqref="AR48">
    <cfRule type="expression" dxfId="773" priority="797" stopIfTrue="1">
      <formula>ABS((AR45-AR44))&lt;0.0011</formula>
    </cfRule>
    <cfRule type="cellIs" dxfId="772" priority="798" operator="greaterThan">
      <formula>0.15</formula>
    </cfRule>
    <cfRule type="cellIs" dxfId="771" priority="799" operator="lessThan">
      <formula>0</formula>
    </cfRule>
  </conditionalFormatting>
  <conditionalFormatting sqref="AS48">
    <cfRule type="expression" dxfId="770" priority="794" stopIfTrue="1">
      <formula>ABS((AS45-AS44))&lt;0.0011</formula>
    </cfRule>
    <cfRule type="cellIs" dxfId="769" priority="795" operator="greaterThan">
      <formula>0.15</formula>
    </cfRule>
    <cfRule type="cellIs" dxfId="768" priority="796" operator="lessThan">
      <formula>0</formula>
    </cfRule>
  </conditionalFormatting>
  <conditionalFormatting sqref="AT48">
    <cfRule type="expression" dxfId="767" priority="791" stopIfTrue="1">
      <formula>ABS((AT45-AT44))&lt;0.0011</formula>
    </cfRule>
    <cfRule type="cellIs" dxfId="766" priority="792" operator="greaterThan">
      <formula>0.1</formula>
    </cfRule>
    <cfRule type="cellIs" dxfId="765" priority="793" operator="lessThan">
      <formula>0</formula>
    </cfRule>
  </conditionalFormatting>
  <conditionalFormatting sqref="AU48">
    <cfRule type="expression" dxfId="764" priority="788" stopIfTrue="1">
      <formula>ABS((AU45-AU44))&lt;0.0011</formula>
    </cfRule>
    <cfRule type="cellIs" dxfId="763" priority="789" operator="greaterThan">
      <formula>0.1</formula>
    </cfRule>
    <cfRule type="cellIs" dxfId="762" priority="790" operator="lessThan">
      <formula>0</formula>
    </cfRule>
  </conditionalFormatting>
  <conditionalFormatting sqref="AV48">
    <cfRule type="expression" dxfId="761" priority="785" stopIfTrue="1">
      <formula>ABS((AV45-AV44))&lt;0.0011</formula>
    </cfRule>
    <cfRule type="cellIs" dxfId="760" priority="786" operator="greaterThan">
      <formula>0.1</formula>
    </cfRule>
    <cfRule type="cellIs" dxfId="759" priority="787" operator="lessThan">
      <formula>0</formula>
    </cfRule>
  </conditionalFormatting>
  <conditionalFormatting sqref="AW48">
    <cfRule type="expression" dxfId="758" priority="782" stopIfTrue="1">
      <formula>ABS((AW45-AW44))&lt;0.0011</formula>
    </cfRule>
    <cfRule type="cellIs" dxfId="757" priority="783" operator="greaterThan">
      <formula>0.1</formula>
    </cfRule>
    <cfRule type="cellIs" dxfId="756" priority="784" operator="lessThan">
      <formula>0</formula>
    </cfRule>
  </conditionalFormatting>
  <conditionalFormatting sqref="AX48">
    <cfRule type="expression" dxfId="755" priority="779" stopIfTrue="1">
      <formula>ABS((AX45-AX44))&lt;0.0011</formula>
    </cfRule>
    <cfRule type="cellIs" dxfId="754" priority="780" operator="greaterThan">
      <formula>0.1</formula>
    </cfRule>
    <cfRule type="cellIs" dxfId="753" priority="781" operator="lessThan">
      <formula>0</formula>
    </cfRule>
  </conditionalFormatting>
  <conditionalFormatting sqref="AY48">
    <cfRule type="expression" dxfId="752" priority="776" stopIfTrue="1">
      <formula>ABS((AY45-AY44))&lt;0.0011</formula>
    </cfRule>
    <cfRule type="cellIs" dxfId="751" priority="777" operator="greaterThan">
      <formula>0.1</formula>
    </cfRule>
    <cfRule type="cellIs" dxfId="750" priority="778" operator="lessThan">
      <formula>0</formula>
    </cfRule>
  </conditionalFormatting>
  <conditionalFormatting sqref="AZ48">
    <cfRule type="expression" dxfId="749" priority="773" stopIfTrue="1">
      <formula>ABS((AZ45-AZ44))&lt;0.0011</formula>
    </cfRule>
    <cfRule type="cellIs" dxfId="748" priority="774" operator="greaterThan">
      <formula>0.1</formula>
    </cfRule>
    <cfRule type="cellIs" dxfId="747" priority="775" operator="lessThan">
      <formula>0</formula>
    </cfRule>
  </conditionalFormatting>
  <conditionalFormatting sqref="BA48">
    <cfRule type="expression" dxfId="746" priority="770" stopIfTrue="1">
      <formula>ABS((BA45-BA44))&lt;0.0011</formula>
    </cfRule>
    <cfRule type="cellIs" dxfId="745" priority="771" operator="greaterThan">
      <formula>0.1</formula>
    </cfRule>
    <cfRule type="cellIs" dxfId="744" priority="772" operator="lessThan">
      <formula>0</formula>
    </cfRule>
  </conditionalFormatting>
  <conditionalFormatting sqref="BB48">
    <cfRule type="expression" dxfId="743" priority="767" stopIfTrue="1">
      <formula>ABS((BB45-BB44))&lt;0.0011</formula>
    </cfRule>
    <cfRule type="cellIs" dxfId="742" priority="768" operator="greaterThan">
      <formula>0.1</formula>
    </cfRule>
    <cfRule type="cellIs" dxfId="741" priority="769" operator="lessThan">
      <formula>0</formula>
    </cfRule>
  </conditionalFormatting>
  <conditionalFormatting sqref="BC48">
    <cfRule type="expression" dxfId="740" priority="764" stopIfTrue="1">
      <formula>ABS((BC45-BC44))&lt;0.0011</formula>
    </cfRule>
    <cfRule type="cellIs" dxfId="739" priority="765" operator="greaterThan">
      <formula>0.1</formula>
    </cfRule>
    <cfRule type="cellIs" dxfId="738" priority="766" operator="lessThan">
      <formula>0</formula>
    </cfRule>
  </conditionalFormatting>
  <conditionalFormatting sqref="BD48">
    <cfRule type="expression" dxfId="737" priority="761" stopIfTrue="1">
      <formula>ABS((BD45-BD44))&lt;0.0011</formula>
    </cfRule>
    <cfRule type="cellIs" dxfId="736" priority="762" operator="greaterThan">
      <formula>0.1</formula>
    </cfRule>
    <cfRule type="cellIs" dxfId="735" priority="763" operator="lessThan">
      <formula>0</formula>
    </cfRule>
  </conditionalFormatting>
  <conditionalFormatting sqref="BE48">
    <cfRule type="expression" dxfId="734" priority="758" stopIfTrue="1">
      <formula>ABS((BE45-BE44))&lt;0.0011</formula>
    </cfRule>
    <cfRule type="cellIs" dxfId="733" priority="759" operator="greaterThan">
      <formula>0.1</formula>
    </cfRule>
    <cfRule type="cellIs" dxfId="732" priority="760" operator="lessThan">
      <formula>0</formula>
    </cfRule>
  </conditionalFormatting>
  <conditionalFormatting sqref="BF48">
    <cfRule type="expression" dxfId="731" priority="755" stopIfTrue="1">
      <formula>ABS((BF45-BF44))&lt;0.0011</formula>
    </cfRule>
    <cfRule type="cellIs" dxfId="730" priority="756" operator="greaterThan">
      <formula>0.1</formula>
    </cfRule>
    <cfRule type="cellIs" dxfId="729" priority="757" operator="lessThan">
      <formula>0</formula>
    </cfRule>
  </conditionalFormatting>
  <conditionalFormatting sqref="BG48">
    <cfRule type="expression" dxfId="728" priority="752" stopIfTrue="1">
      <formula>ABS((BG45-BG44))&lt;0.0011</formula>
    </cfRule>
    <cfRule type="cellIs" dxfId="727" priority="753" operator="greaterThan">
      <formula>0.1</formula>
    </cfRule>
    <cfRule type="cellIs" dxfId="726" priority="754" operator="lessThan">
      <formula>0</formula>
    </cfRule>
  </conditionalFormatting>
  <conditionalFormatting sqref="BH48">
    <cfRule type="expression" dxfId="725" priority="749" stopIfTrue="1">
      <formula>ABS((BH45-BH44))&lt;0.0011</formula>
    </cfRule>
    <cfRule type="cellIs" dxfId="724" priority="750" operator="greaterThan">
      <formula>0.1</formula>
    </cfRule>
    <cfRule type="cellIs" dxfId="723" priority="751" operator="lessThan">
      <formula>0</formula>
    </cfRule>
  </conditionalFormatting>
  <conditionalFormatting sqref="BI48">
    <cfRule type="expression" dxfId="722" priority="746" stopIfTrue="1">
      <formula>ABS((BI45-BI44))&lt;0.0011</formula>
    </cfRule>
    <cfRule type="cellIs" dxfId="721" priority="747" operator="greaterThan">
      <formula>0.1</formula>
    </cfRule>
    <cfRule type="cellIs" dxfId="720" priority="748" operator="lessThan">
      <formula>0</formula>
    </cfRule>
  </conditionalFormatting>
  <conditionalFormatting sqref="W53">
    <cfRule type="expression" dxfId="719" priority="740" stopIfTrue="1">
      <formula>ABS((W50-W49))&lt;0.0011</formula>
    </cfRule>
    <cfRule type="cellIs" dxfId="718" priority="741" operator="greaterThan">
      <formula>0.1</formula>
    </cfRule>
    <cfRule type="cellIs" dxfId="717" priority="742" operator="lessThan">
      <formula>0</formula>
    </cfRule>
  </conditionalFormatting>
  <conditionalFormatting sqref="V53">
    <cfRule type="expression" dxfId="716" priority="737" stopIfTrue="1">
      <formula>ABS((V50-V49))&lt;0.0011</formula>
    </cfRule>
    <cfRule type="cellIs" dxfId="715" priority="738" operator="greaterThan">
      <formula>0.1</formula>
    </cfRule>
    <cfRule type="cellIs" dxfId="714" priority="739" operator="lessThan">
      <formula>0</formula>
    </cfRule>
  </conditionalFormatting>
  <conditionalFormatting sqref="X53">
    <cfRule type="expression" dxfId="713" priority="734" stopIfTrue="1">
      <formula>ABS((X50-X49))&lt;0.0011</formula>
    </cfRule>
    <cfRule type="cellIs" dxfId="712" priority="735" operator="greaterThan">
      <formula>0.1</formula>
    </cfRule>
    <cfRule type="cellIs" dxfId="711" priority="736" operator="lessThan">
      <formula>0</formula>
    </cfRule>
  </conditionalFormatting>
  <conditionalFormatting sqref="Y53">
    <cfRule type="expression" dxfId="710" priority="731" stopIfTrue="1">
      <formula>ABS((Y50-Y49))&lt;0.0011</formula>
    </cfRule>
    <cfRule type="cellIs" dxfId="709" priority="732" operator="greaterThan">
      <formula>0.1</formula>
    </cfRule>
    <cfRule type="cellIs" dxfId="708" priority="733" operator="lessThan">
      <formula>0</formula>
    </cfRule>
  </conditionalFormatting>
  <conditionalFormatting sqref="Z53">
    <cfRule type="expression" dxfId="707" priority="728" stopIfTrue="1">
      <formula>ABS((Z50-Z49))&lt;0.0011</formula>
    </cfRule>
    <cfRule type="cellIs" dxfId="706" priority="729" operator="greaterThan">
      <formula>0.1</formula>
    </cfRule>
    <cfRule type="cellIs" dxfId="705" priority="730" operator="lessThan">
      <formula>0</formula>
    </cfRule>
  </conditionalFormatting>
  <conditionalFormatting sqref="AA53">
    <cfRule type="expression" dxfId="704" priority="725" stopIfTrue="1">
      <formula>ABS((AA50-AA49))&lt;0.0011</formula>
    </cfRule>
    <cfRule type="cellIs" dxfId="703" priority="726" operator="greaterThan">
      <formula>0.1</formula>
    </cfRule>
    <cfRule type="cellIs" dxfId="702" priority="727" operator="lessThan">
      <formula>0</formula>
    </cfRule>
  </conditionalFormatting>
  <conditionalFormatting sqref="AB53">
    <cfRule type="expression" dxfId="701" priority="722" stopIfTrue="1">
      <formula>ABS((AB50-AB49))&lt;0.0011</formula>
    </cfRule>
    <cfRule type="cellIs" dxfId="700" priority="723" operator="greaterThan">
      <formula>0.1</formula>
    </cfRule>
    <cfRule type="cellIs" dxfId="699" priority="724" operator="lessThan">
      <formula>0</formula>
    </cfRule>
  </conditionalFormatting>
  <conditionalFormatting sqref="AC53">
    <cfRule type="expression" dxfId="698" priority="719" stopIfTrue="1">
      <formula>ABS((AC50-AC49))&lt;0.0011</formula>
    </cfRule>
    <cfRule type="cellIs" dxfId="697" priority="720" operator="greaterThan">
      <formula>0.1</formula>
    </cfRule>
    <cfRule type="cellIs" dxfId="696" priority="721" operator="lessThan">
      <formula>0</formula>
    </cfRule>
  </conditionalFormatting>
  <conditionalFormatting sqref="AD53">
    <cfRule type="expression" dxfId="695" priority="716" stopIfTrue="1">
      <formula>ABS((AD50-AD49))&lt;0.0011</formula>
    </cfRule>
    <cfRule type="cellIs" dxfId="694" priority="717" operator="greaterThan">
      <formula>0.1</formula>
    </cfRule>
    <cfRule type="cellIs" dxfId="693" priority="718" operator="lessThan">
      <formula>0</formula>
    </cfRule>
  </conditionalFormatting>
  <conditionalFormatting sqref="AE53">
    <cfRule type="expression" dxfId="692" priority="713" stopIfTrue="1">
      <formula>ABS((AE50-AE49))&lt;0.0011</formula>
    </cfRule>
    <cfRule type="cellIs" dxfId="691" priority="714" operator="greaterThan">
      <formula>0.1</formula>
    </cfRule>
    <cfRule type="cellIs" dxfId="690" priority="715" operator="lessThan">
      <formula>0</formula>
    </cfRule>
  </conditionalFormatting>
  <conditionalFormatting sqref="AF53">
    <cfRule type="expression" dxfId="689" priority="710" stopIfTrue="1">
      <formula>ABS((AF50-AF49))&lt;0.0011</formula>
    </cfRule>
    <cfRule type="cellIs" dxfId="688" priority="711" operator="greaterThan">
      <formula>0.1</formula>
    </cfRule>
    <cfRule type="cellIs" dxfId="687" priority="712" operator="lessThan">
      <formula>0</formula>
    </cfRule>
  </conditionalFormatting>
  <conditionalFormatting sqref="AG53">
    <cfRule type="expression" dxfId="686" priority="707" stopIfTrue="1">
      <formula>ABS((AG50-AG49))&lt;0.0011</formula>
    </cfRule>
    <cfRule type="cellIs" dxfId="685" priority="708" operator="greaterThan">
      <formula>0.1</formula>
    </cfRule>
    <cfRule type="cellIs" dxfId="684" priority="709" operator="lessThan">
      <formula>0</formula>
    </cfRule>
  </conditionalFormatting>
  <conditionalFormatting sqref="AH53">
    <cfRule type="expression" dxfId="683" priority="704" stopIfTrue="1">
      <formula>ABS((AH50-AH49))&lt;0.0011</formula>
    </cfRule>
    <cfRule type="cellIs" dxfId="682" priority="705" operator="greaterThan">
      <formula>0.1</formula>
    </cfRule>
    <cfRule type="cellIs" dxfId="681" priority="706" operator="lessThan">
      <formula>0</formula>
    </cfRule>
  </conditionalFormatting>
  <conditionalFormatting sqref="AI53">
    <cfRule type="expression" dxfId="680" priority="701" stopIfTrue="1">
      <formula>ABS((AI50-AI49))&lt;0.0011</formula>
    </cfRule>
    <cfRule type="cellIs" dxfId="679" priority="702" operator="greaterThan">
      <formula>0.1</formula>
    </cfRule>
    <cfRule type="cellIs" dxfId="678" priority="703" operator="lessThan">
      <formula>0</formula>
    </cfRule>
  </conditionalFormatting>
  <conditionalFormatting sqref="AJ53">
    <cfRule type="expression" dxfId="677" priority="698" stopIfTrue="1">
      <formula>ABS((AJ50-AJ49))&lt;0.0011</formula>
    </cfRule>
    <cfRule type="cellIs" dxfId="676" priority="699" operator="greaterThan">
      <formula>0.15</formula>
    </cfRule>
    <cfRule type="cellIs" dxfId="675" priority="700" operator="lessThan">
      <formula>0</formula>
    </cfRule>
  </conditionalFormatting>
  <conditionalFormatting sqref="AK53">
    <cfRule type="expression" dxfId="674" priority="695" stopIfTrue="1">
      <formula>ABS((AK50-AK49))&lt;0.0011</formula>
    </cfRule>
    <cfRule type="cellIs" dxfId="673" priority="696" operator="greaterThan">
      <formula>0.1</formula>
    </cfRule>
    <cfRule type="cellIs" dxfId="672" priority="697" operator="lessThan">
      <formula>0</formula>
    </cfRule>
  </conditionalFormatting>
  <conditionalFormatting sqref="AL53">
    <cfRule type="expression" dxfId="671" priority="692" stopIfTrue="1">
      <formula>ABS((AL50-AL49))&lt;0.0011</formula>
    </cfRule>
    <cfRule type="cellIs" dxfId="670" priority="693" operator="greaterThan">
      <formula>0.1</formula>
    </cfRule>
    <cfRule type="cellIs" dxfId="669" priority="694" operator="lessThan">
      <formula>0</formula>
    </cfRule>
  </conditionalFormatting>
  <conditionalFormatting sqref="AM53">
    <cfRule type="expression" dxfId="668" priority="689" stopIfTrue="1">
      <formula>ABS((AM50-AM49))&lt;0.0011</formula>
    </cfRule>
    <cfRule type="cellIs" dxfId="667" priority="690" operator="greaterThan">
      <formula>0.1</formula>
    </cfRule>
    <cfRule type="cellIs" dxfId="666" priority="691" operator="lessThan">
      <formula>0</formula>
    </cfRule>
  </conditionalFormatting>
  <conditionalFormatting sqref="AN53">
    <cfRule type="expression" dxfId="665" priority="686" stopIfTrue="1">
      <formula>ABS((AN50-AN49))&lt;0.0011</formula>
    </cfRule>
    <cfRule type="cellIs" dxfId="664" priority="687" operator="greaterThan">
      <formula>0.1</formula>
    </cfRule>
    <cfRule type="cellIs" dxfId="663" priority="688" operator="lessThan">
      <formula>0</formula>
    </cfRule>
  </conditionalFormatting>
  <conditionalFormatting sqref="AO53">
    <cfRule type="expression" dxfId="662" priority="683" stopIfTrue="1">
      <formula>ABS((AO50-AO49))&lt;0.0011</formula>
    </cfRule>
    <cfRule type="cellIs" dxfId="661" priority="684" operator="greaterThan">
      <formula>0.1</formula>
    </cfRule>
    <cfRule type="cellIs" dxfId="660" priority="685" operator="lessThan">
      <formula>0</formula>
    </cfRule>
  </conditionalFormatting>
  <conditionalFormatting sqref="AP53">
    <cfRule type="expression" dxfId="659" priority="680" stopIfTrue="1">
      <formula>ABS((AP50-AP49))&lt;0.0011</formula>
    </cfRule>
    <cfRule type="cellIs" dxfId="658" priority="681" operator="greaterThan">
      <formula>0.1</formula>
    </cfRule>
    <cfRule type="cellIs" dxfId="657" priority="682" operator="lessThan">
      <formula>0</formula>
    </cfRule>
  </conditionalFormatting>
  <conditionalFormatting sqref="AQ53">
    <cfRule type="expression" dxfId="656" priority="677" stopIfTrue="1">
      <formula>ABS((AQ50-AQ49))&lt;0.0011</formula>
    </cfRule>
    <cfRule type="cellIs" dxfId="655" priority="678" operator="greaterThan">
      <formula>0.1</formula>
    </cfRule>
    <cfRule type="cellIs" dxfId="654" priority="679" operator="lessThan">
      <formula>0</formula>
    </cfRule>
  </conditionalFormatting>
  <conditionalFormatting sqref="AR53">
    <cfRule type="expression" dxfId="653" priority="674" stopIfTrue="1">
      <formula>ABS((AR50-AR49))&lt;0.0011</formula>
    </cfRule>
    <cfRule type="cellIs" dxfId="652" priority="675" operator="greaterThan">
      <formula>0.15</formula>
    </cfRule>
    <cfRule type="cellIs" dxfId="651" priority="676" operator="lessThan">
      <formula>0</formula>
    </cfRule>
  </conditionalFormatting>
  <conditionalFormatting sqref="AS53">
    <cfRule type="expression" dxfId="650" priority="671" stopIfTrue="1">
      <formula>ABS((AS50-AS49))&lt;0.0011</formula>
    </cfRule>
    <cfRule type="cellIs" dxfId="649" priority="672" operator="greaterThan">
      <formula>0.15</formula>
    </cfRule>
    <cfRule type="cellIs" dxfId="648" priority="673" operator="lessThan">
      <formula>0</formula>
    </cfRule>
  </conditionalFormatting>
  <conditionalFormatting sqref="AT53">
    <cfRule type="expression" dxfId="647" priority="668" stopIfTrue="1">
      <formula>ABS((AT50-AT49))&lt;0.0011</formula>
    </cfRule>
    <cfRule type="cellIs" dxfId="646" priority="669" operator="greaterThan">
      <formula>0.1</formula>
    </cfRule>
    <cfRule type="cellIs" dxfId="645" priority="670" operator="lessThan">
      <formula>0</formula>
    </cfRule>
  </conditionalFormatting>
  <conditionalFormatting sqref="AU53">
    <cfRule type="expression" dxfId="644" priority="665" stopIfTrue="1">
      <formula>ABS((AU50-AU49))&lt;0.0011</formula>
    </cfRule>
    <cfRule type="cellIs" dxfId="643" priority="666" operator="greaterThan">
      <formula>0.1</formula>
    </cfRule>
    <cfRule type="cellIs" dxfId="642" priority="667" operator="lessThan">
      <formula>0</formula>
    </cfRule>
  </conditionalFormatting>
  <conditionalFormatting sqref="AV53">
    <cfRule type="expression" dxfId="641" priority="662" stopIfTrue="1">
      <formula>ABS((AV50-AV49))&lt;0.0011</formula>
    </cfRule>
    <cfRule type="cellIs" dxfId="640" priority="663" operator="greaterThan">
      <formula>0.1</formula>
    </cfRule>
    <cfRule type="cellIs" dxfId="639" priority="664" operator="lessThan">
      <formula>0</formula>
    </cfRule>
  </conditionalFormatting>
  <conditionalFormatting sqref="AW53">
    <cfRule type="expression" dxfId="638" priority="659" stopIfTrue="1">
      <formula>ABS((AW50-AW49))&lt;0.0011</formula>
    </cfRule>
    <cfRule type="cellIs" dxfId="637" priority="660" operator="greaterThan">
      <formula>0.1</formula>
    </cfRule>
    <cfRule type="cellIs" dxfId="636" priority="661" operator="lessThan">
      <formula>0</formula>
    </cfRule>
  </conditionalFormatting>
  <conditionalFormatting sqref="AX53">
    <cfRule type="expression" dxfId="635" priority="656" stopIfTrue="1">
      <formula>ABS((AX50-AX49))&lt;0.0011</formula>
    </cfRule>
    <cfRule type="cellIs" dxfId="634" priority="657" operator="greaterThan">
      <formula>0.1</formula>
    </cfRule>
    <cfRule type="cellIs" dxfId="633" priority="658" operator="lessThan">
      <formula>0</formula>
    </cfRule>
  </conditionalFormatting>
  <conditionalFormatting sqref="AY53">
    <cfRule type="expression" dxfId="632" priority="653" stopIfTrue="1">
      <formula>ABS((AY50-AY49))&lt;0.0011</formula>
    </cfRule>
    <cfRule type="cellIs" dxfId="631" priority="654" operator="greaterThan">
      <formula>0.1</formula>
    </cfRule>
    <cfRule type="cellIs" dxfId="630" priority="655" operator="lessThan">
      <formula>0</formula>
    </cfRule>
  </conditionalFormatting>
  <conditionalFormatting sqref="AZ53">
    <cfRule type="expression" dxfId="629" priority="650" stopIfTrue="1">
      <formula>ABS((AZ50-AZ49))&lt;0.0011</formula>
    </cfRule>
    <cfRule type="cellIs" dxfId="628" priority="651" operator="greaterThan">
      <formula>0.1</formula>
    </cfRule>
    <cfRule type="cellIs" dxfId="627" priority="652" operator="lessThan">
      <formula>0</formula>
    </cfRule>
  </conditionalFormatting>
  <conditionalFormatting sqref="BA53">
    <cfRule type="expression" dxfId="626" priority="647" stopIfTrue="1">
      <formula>ABS((BA50-BA49))&lt;0.0011</formula>
    </cfRule>
    <cfRule type="cellIs" dxfId="625" priority="648" operator="greaterThan">
      <formula>0.1</formula>
    </cfRule>
    <cfRule type="cellIs" dxfId="624" priority="649" operator="lessThan">
      <formula>0</formula>
    </cfRule>
  </conditionalFormatting>
  <conditionalFormatting sqref="BB53">
    <cfRule type="expression" dxfId="623" priority="644" stopIfTrue="1">
      <formula>ABS((BB50-BB49))&lt;0.0011</formula>
    </cfRule>
    <cfRule type="cellIs" dxfId="622" priority="645" operator="greaterThan">
      <formula>0.1</formula>
    </cfRule>
    <cfRule type="cellIs" dxfId="621" priority="646" operator="lessThan">
      <formula>0</formula>
    </cfRule>
  </conditionalFormatting>
  <conditionalFormatting sqref="BC53">
    <cfRule type="expression" dxfId="620" priority="641" stopIfTrue="1">
      <formula>ABS((BC50-BC49))&lt;0.0011</formula>
    </cfRule>
    <cfRule type="cellIs" dxfId="619" priority="642" operator="greaterThan">
      <formula>0.1</formula>
    </cfRule>
    <cfRule type="cellIs" dxfId="618" priority="643" operator="lessThan">
      <formula>0</formula>
    </cfRule>
  </conditionalFormatting>
  <conditionalFormatting sqref="BD53">
    <cfRule type="expression" dxfId="617" priority="638" stopIfTrue="1">
      <formula>ABS((BD50-BD49))&lt;0.0011</formula>
    </cfRule>
    <cfRule type="cellIs" dxfId="616" priority="639" operator="greaterThan">
      <formula>0.1</formula>
    </cfRule>
    <cfRule type="cellIs" dxfId="615" priority="640" operator="lessThan">
      <formula>0</formula>
    </cfRule>
  </conditionalFormatting>
  <conditionalFormatting sqref="BE53">
    <cfRule type="expression" dxfId="614" priority="635" stopIfTrue="1">
      <formula>ABS((BE50-BE49))&lt;0.0011</formula>
    </cfRule>
    <cfRule type="cellIs" dxfId="613" priority="636" operator="greaterThan">
      <formula>0.1</formula>
    </cfRule>
    <cfRule type="cellIs" dxfId="612" priority="637" operator="lessThan">
      <formula>0</formula>
    </cfRule>
  </conditionalFormatting>
  <conditionalFormatting sqref="BF53">
    <cfRule type="expression" dxfId="611" priority="632" stopIfTrue="1">
      <formula>ABS((BF50-BF49))&lt;0.0011</formula>
    </cfRule>
    <cfRule type="cellIs" dxfId="610" priority="633" operator="greaterThan">
      <formula>0.1</formula>
    </cfRule>
    <cfRule type="cellIs" dxfId="609" priority="634" operator="lessThan">
      <formula>0</formula>
    </cfRule>
  </conditionalFormatting>
  <conditionalFormatting sqref="BG53">
    <cfRule type="expression" dxfId="608" priority="629" stopIfTrue="1">
      <formula>ABS((BG50-BG49))&lt;0.0011</formula>
    </cfRule>
    <cfRule type="cellIs" dxfId="607" priority="630" operator="greaterThan">
      <formula>0.1</formula>
    </cfRule>
    <cfRule type="cellIs" dxfId="606" priority="631" operator="lessThan">
      <formula>0</formula>
    </cfRule>
  </conditionalFormatting>
  <conditionalFormatting sqref="BH53">
    <cfRule type="expression" dxfId="605" priority="626" stopIfTrue="1">
      <formula>ABS((BH50-BH49))&lt;0.0011</formula>
    </cfRule>
    <cfRule type="cellIs" dxfId="604" priority="627" operator="greaterThan">
      <formula>0.1</formula>
    </cfRule>
    <cfRule type="cellIs" dxfId="603" priority="628" operator="lessThan">
      <formula>0</formula>
    </cfRule>
  </conditionalFormatting>
  <conditionalFormatting sqref="BI53">
    <cfRule type="expression" dxfId="602" priority="623" stopIfTrue="1">
      <formula>ABS((BI50-BI49))&lt;0.0011</formula>
    </cfRule>
    <cfRule type="cellIs" dxfId="601" priority="624" operator="greaterThan">
      <formula>0.1</formula>
    </cfRule>
    <cfRule type="cellIs" dxfId="600" priority="625" operator="lessThan">
      <formula>0</formula>
    </cfRule>
  </conditionalFormatting>
  <conditionalFormatting sqref="W58">
    <cfRule type="expression" dxfId="599" priority="617" stopIfTrue="1">
      <formula>ABS((W55-W54))&lt;0.0011</formula>
    </cfRule>
    <cfRule type="cellIs" dxfId="598" priority="618" operator="greaterThan">
      <formula>0.1</formula>
    </cfRule>
    <cfRule type="cellIs" dxfId="597" priority="619" operator="lessThan">
      <formula>0</formula>
    </cfRule>
  </conditionalFormatting>
  <conditionalFormatting sqref="V58">
    <cfRule type="expression" dxfId="596" priority="614" stopIfTrue="1">
      <formula>ABS((V55-V54))&lt;0.0011</formula>
    </cfRule>
    <cfRule type="cellIs" dxfId="595" priority="615" operator="greaterThan">
      <formula>0.1</formula>
    </cfRule>
    <cfRule type="cellIs" dxfId="594" priority="616" operator="lessThan">
      <formula>0</formula>
    </cfRule>
  </conditionalFormatting>
  <conditionalFormatting sqref="X58">
    <cfRule type="expression" dxfId="593" priority="611" stopIfTrue="1">
      <formula>ABS((X55-X54))&lt;0.0011</formula>
    </cfRule>
    <cfRule type="cellIs" dxfId="592" priority="612" operator="greaterThan">
      <formula>0.1</formula>
    </cfRule>
    <cfRule type="cellIs" dxfId="591" priority="613" operator="lessThan">
      <formula>0</formula>
    </cfRule>
  </conditionalFormatting>
  <conditionalFormatting sqref="Y58">
    <cfRule type="expression" dxfId="590" priority="608" stopIfTrue="1">
      <formula>ABS((Y55-Y54))&lt;0.0011</formula>
    </cfRule>
    <cfRule type="cellIs" dxfId="589" priority="609" operator="greaterThan">
      <formula>0.1</formula>
    </cfRule>
    <cfRule type="cellIs" dxfId="588" priority="610" operator="lessThan">
      <formula>0</formula>
    </cfRule>
  </conditionalFormatting>
  <conditionalFormatting sqref="Z58">
    <cfRule type="expression" dxfId="587" priority="605" stopIfTrue="1">
      <formula>ABS((Z55-Z54))&lt;0.0011</formula>
    </cfRule>
    <cfRule type="cellIs" dxfId="586" priority="606" operator="greaterThan">
      <formula>0.1</formula>
    </cfRule>
    <cfRule type="cellIs" dxfId="585" priority="607" operator="lessThan">
      <formula>0</formula>
    </cfRule>
  </conditionalFormatting>
  <conditionalFormatting sqref="AA58">
    <cfRule type="expression" dxfId="584" priority="602" stopIfTrue="1">
      <formula>ABS((AA55-AA54))&lt;0.0011</formula>
    </cfRule>
    <cfRule type="cellIs" dxfId="583" priority="603" operator="greaterThan">
      <formula>0.1</formula>
    </cfRule>
    <cfRule type="cellIs" dxfId="582" priority="604" operator="lessThan">
      <formula>0</formula>
    </cfRule>
  </conditionalFormatting>
  <conditionalFormatting sqref="AB58">
    <cfRule type="expression" dxfId="581" priority="599" stopIfTrue="1">
      <formula>ABS((AB55-AB54))&lt;0.0011</formula>
    </cfRule>
    <cfRule type="cellIs" dxfId="580" priority="600" operator="greaterThan">
      <formula>0.1</formula>
    </cfRule>
    <cfRule type="cellIs" dxfId="579" priority="601" operator="lessThan">
      <formula>0</formula>
    </cfRule>
  </conditionalFormatting>
  <conditionalFormatting sqref="AC58">
    <cfRule type="expression" dxfId="578" priority="596" stopIfTrue="1">
      <formula>ABS((AC55-AC54))&lt;0.0011</formula>
    </cfRule>
    <cfRule type="cellIs" dxfId="577" priority="597" operator="greaterThan">
      <formula>0.1</formula>
    </cfRule>
    <cfRule type="cellIs" dxfId="576" priority="598" operator="lessThan">
      <formula>0</formula>
    </cfRule>
  </conditionalFormatting>
  <conditionalFormatting sqref="AD58">
    <cfRule type="expression" dxfId="575" priority="593" stopIfTrue="1">
      <formula>ABS((AD55-AD54))&lt;0.0011</formula>
    </cfRule>
    <cfRule type="cellIs" dxfId="574" priority="594" operator="greaterThan">
      <formula>0.1</formula>
    </cfRule>
    <cfRule type="cellIs" dxfId="573" priority="595" operator="lessThan">
      <formula>0</formula>
    </cfRule>
  </conditionalFormatting>
  <conditionalFormatting sqref="AE58">
    <cfRule type="expression" dxfId="572" priority="590" stopIfTrue="1">
      <formula>ABS((AE55-AE54))&lt;0.0011</formula>
    </cfRule>
    <cfRule type="cellIs" dxfId="571" priority="591" operator="greaterThan">
      <formula>0.1</formula>
    </cfRule>
    <cfRule type="cellIs" dxfId="570" priority="592" operator="lessThan">
      <formula>0</formula>
    </cfRule>
  </conditionalFormatting>
  <conditionalFormatting sqref="AF58">
    <cfRule type="expression" dxfId="569" priority="587" stopIfTrue="1">
      <formula>ABS((AF55-AF54))&lt;0.0011</formula>
    </cfRule>
    <cfRule type="cellIs" dxfId="568" priority="588" operator="greaterThan">
      <formula>0.1</formula>
    </cfRule>
    <cfRule type="cellIs" dxfId="567" priority="589" operator="lessThan">
      <formula>0</formula>
    </cfRule>
  </conditionalFormatting>
  <conditionalFormatting sqref="AG58">
    <cfRule type="expression" dxfId="566" priority="584" stopIfTrue="1">
      <formula>ABS((AG55-AG54))&lt;0.0011</formula>
    </cfRule>
    <cfRule type="cellIs" dxfId="565" priority="585" operator="greaterThan">
      <formula>0.1</formula>
    </cfRule>
    <cfRule type="cellIs" dxfId="564" priority="586" operator="lessThan">
      <formula>0</formula>
    </cfRule>
  </conditionalFormatting>
  <conditionalFormatting sqref="AH58">
    <cfRule type="expression" dxfId="563" priority="581" stopIfTrue="1">
      <formula>ABS((AH55-AH54))&lt;0.0011</formula>
    </cfRule>
    <cfRule type="cellIs" dxfId="562" priority="582" operator="greaterThan">
      <formula>0.1</formula>
    </cfRule>
    <cfRule type="cellIs" dxfId="561" priority="583" operator="lessThan">
      <formula>0</formula>
    </cfRule>
  </conditionalFormatting>
  <conditionalFormatting sqref="AI58">
    <cfRule type="expression" dxfId="560" priority="578" stopIfTrue="1">
      <formula>ABS((AI55-AI54))&lt;0.0011</formula>
    </cfRule>
    <cfRule type="cellIs" dxfId="559" priority="579" operator="greaterThan">
      <formula>0.1</formula>
    </cfRule>
    <cfRule type="cellIs" dxfId="558" priority="580" operator="lessThan">
      <formula>0</formula>
    </cfRule>
  </conditionalFormatting>
  <conditionalFormatting sqref="AJ58">
    <cfRule type="expression" dxfId="557" priority="575" stopIfTrue="1">
      <formula>ABS((AJ55-AJ54))&lt;0.0011</formula>
    </cfRule>
    <cfRule type="cellIs" dxfId="556" priority="576" operator="greaterThan">
      <formula>0.15</formula>
    </cfRule>
    <cfRule type="cellIs" dxfId="555" priority="577" operator="lessThan">
      <formula>0</formula>
    </cfRule>
  </conditionalFormatting>
  <conditionalFormatting sqref="AK58">
    <cfRule type="expression" dxfId="554" priority="572" stopIfTrue="1">
      <formula>ABS((AK55-AK54))&lt;0.0011</formula>
    </cfRule>
    <cfRule type="cellIs" dxfId="553" priority="573" operator="greaterThan">
      <formula>0.1</formula>
    </cfRule>
    <cfRule type="cellIs" dxfId="552" priority="574" operator="lessThan">
      <formula>0</formula>
    </cfRule>
  </conditionalFormatting>
  <conditionalFormatting sqref="AL58">
    <cfRule type="expression" dxfId="551" priority="569" stopIfTrue="1">
      <formula>ABS((AL55-AL54))&lt;0.0011</formula>
    </cfRule>
    <cfRule type="cellIs" dxfId="550" priority="570" operator="greaterThan">
      <formula>0.1</formula>
    </cfRule>
    <cfRule type="cellIs" dxfId="549" priority="571" operator="lessThan">
      <formula>0</formula>
    </cfRule>
  </conditionalFormatting>
  <conditionalFormatting sqref="AM58">
    <cfRule type="expression" dxfId="548" priority="566" stopIfTrue="1">
      <formula>ABS((AM55-AM54))&lt;0.0011</formula>
    </cfRule>
    <cfRule type="cellIs" dxfId="547" priority="567" operator="greaterThan">
      <formula>0.1</formula>
    </cfRule>
    <cfRule type="cellIs" dxfId="546" priority="568" operator="lessThan">
      <formula>0</formula>
    </cfRule>
  </conditionalFormatting>
  <conditionalFormatting sqref="AN58">
    <cfRule type="expression" dxfId="545" priority="563" stopIfTrue="1">
      <formula>ABS((AN55-AN54))&lt;0.0011</formula>
    </cfRule>
    <cfRule type="cellIs" dxfId="544" priority="564" operator="greaterThan">
      <formula>0.1</formula>
    </cfRule>
    <cfRule type="cellIs" dxfId="543" priority="565" operator="lessThan">
      <formula>0</formula>
    </cfRule>
  </conditionalFormatting>
  <conditionalFormatting sqref="AO58">
    <cfRule type="expression" dxfId="542" priority="560" stopIfTrue="1">
      <formula>ABS((AO55-AO54))&lt;0.0011</formula>
    </cfRule>
    <cfRule type="cellIs" dxfId="541" priority="561" operator="greaterThan">
      <formula>0.1</formula>
    </cfRule>
    <cfRule type="cellIs" dxfId="540" priority="562" operator="lessThan">
      <formula>0</formula>
    </cfRule>
  </conditionalFormatting>
  <conditionalFormatting sqref="AP58">
    <cfRule type="expression" dxfId="539" priority="557" stopIfTrue="1">
      <formula>ABS((AP55-AP54))&lt;0.0011</formula>
    </cfRule>
    <cfRule type="cellIs" dxfId="538" priority="558" operator="greaterThan">
      <formula>0.1</formula>
    </cfRule>
    <cfRule type="cellIs" dxfId="537" priority="559" operator="lessThan">
      <formula>0</formula>
    </cfRule>
  </conditionalFormatting>
  <conditionalFormatting sqref="AQ58">
    <cfRule type="expression" dxfId="536" priority="554" stopIfTrue="1">
      <formula>ABS((AQ55-AQ54))&lt;0.0011</formula>
    </cfRule>
    <cfRule type="cellIs" dxfId="535" priority="555" operator="greaterThan">
      <formula>0.1</formula>
    </cfRule>
    <cfRule type="cellIs" dxfId="534" priority="556" operator="lessThan">
      <formula>0</formula>
    </cfRule>
  </conditionalFormatting>
  <conditionalFormatting sqref="AR58">
    <cfRule type="expression" dxfId="533" priority="551" stopIfTrue="1">
      <formula>ABS((AR55-AR54))&lt;0.0011</formula>
    </cfRule>
    <cfRule type="cellIs" dxfId="532" priority="552" operator="greaterThan">
      <formula>0.15</formula>
    </cfRule>
    <cfRule type="cellIs" dxfId="531" priority="553" operator="lessThan">
      <formula>0</formula>
    </cfRule>
  </conditionalFormatting>
  <conditionalFormatting sqref="AS58">
    <cfRule type="expression" dxfId="530" priority="548" stopIfTrue="1">
      <formula>ABS((AS55-AS54))&lt;0.0011</formula>
    </cfRule>
    <cfRule type="cellIs" dxfId="529" priority="549" operator="greaterThan">
      <formula>0.15</formula>
    </cfRule>
    <cfRule type="cellIs" dxfId="528" priority="550" operator="lessThan">
      <formula>0</formula>
    </cfRule>
  </conditionalFormatting>
  <conditionalFormatting sqref="AT58">
    <cfRule type="expression" dxfId="527" priority="545" stopIfTrue="1">
      <formula>ABS((AT55-AT54))&lt;0.0011</formula>
    </cfRule>
    <cfRule type="cellIs" dxfId="526" priority="546" operator="greaterThan">
      <formula>0.1</formula>
    </cfRule>
    <cfRule type="cellIs" dxfId="525" priority="547" operator="lessThan">
      <formula>0</formula>
    </cfRule>
  </conditionalFormatting>
  <conditionalFormatting sqref="AU58">
    <cfRule type="expression" dxfId="524" priority="542" stopIfTrue="1">
      <formula>ABS((AU55-AU54))&lt;0.0011</formula>
    </cfRule>
    <cfRule type="cellIs" dxfId="523" priority="543" operator="greaterThan">
      <formula>0.1</formula>
    </cfRule>
    <cfRule type="cellIs" dxfId="522" priority="544" operator="lessThan">
      <formula>0</formula>
    </cfRule>
  </conditionalFormatting>
  <conditionalFormatting sqref="AV58">
    <cfRule type="expression" dxfId="521" priority="539" stopIfTrue="1">
      <formula>ABS((AV55-AV54))&lt;0.0011</formula>
    </cfRule>
    <cfRule type="cellIs" dxfId="520" priority="540" operator="greaterThan">
      <formula>0.1</formula>
    </cfRule>
    <cfRule type="cellIs" dxfId="519" priority="541" operator="lessThan">
      <formula>0</formula>
    </cfRule>
  </conditionalFormatting>
  <conditionalFormatting sqref="AW58">
    <cfRule type="expression" dxfId="518" priority="536" stopIfTrue="1">
      <formula>ABS((AW55-AW54))&lt;0.0011</formula>
    </cfRule>
    <cfRule type="cellIs" dxfId="517" priority="537" operator="greaterThan">
      <formula>0.1</formula>
    </cfRule>
    <cfRule type="cellIs" dxfId="516" priority="538" operator="lessThan">
      <formula>0</formula>
    </cfRule>
  </conditionalFormatting>
  <conditionalFormatting sqref="AX58">
    <cfRule type="expression" dxfId="515" priority="533" stopIfTrue="1">
      <formula>ABS((AX55-AX54))&lt;0.0011</formula>
    </cfRule>
    <cfRule type="cellIs" dxfId="514" priority="534" operator="greaterThan">
      <formula>0.1</formula>
    </cfRule>
    <cfRule type="cellIs" dxfId="513" priority="535" operator="lessThan">
      <formula>0</formula>
    </cfRule>
  </conditionalFormatting>
  <conditionalFormatting sqref="AY58">
    <cfRule type="expression" dxfId="512" priority="530" stopIfTrue="1">
      <formula>ABS((AY55-AY54))&lt;0.0011</formula>
    </cfRule>
    <cfRule type="cellIs" dxfId="511" priority="531" operator="greaterThan">
      <formula>0.1</formula>
    </cfRule>
    <cfRule type="cellIs" dxfId="510" priority="532" operator="lessThan">
      <formula>0</formula>
    </cfRule>
  </conditionalFormatting>
  <conditionalFormatting sqref="AZ58">
    <cfRule type="expression" dxfId="509" priority="527" stopIfTrue="1">
      <formula>ABS((AZ55-AZ54))&lt;0.0011</formula>
    </cfRule>
    <cfRule type="cellIs" dxfId="508" priority="528" operator="greaterThan">
      <formula>0.1</formula>
    </cfRule>
    <cfRule type="cellIs" dxfId="507" priority="529" operator="lessThan">
      <formula>0</formula>
    </cfRule>
  </conditionalFormatting>
  <conditionalFormatting sqref="BA58">
    <cfRule type="expression" dxfId="506" priority="524" stopIfTrue="1">
      <formula>ABS((BA55-BA54))&lt;0.0011</formula>
    </cfRule>
    <cfRule type="cellIs" dxfId="505" priority="525" operator="greaterThan">
      <formula>0.1</formula>
    </cfRule>
    <cfRule type="cellIs" dxfId="504" priority="526" operator="lessThan">
      <formula>0</formula>
    </cfRule>
  </conditionalFormatting>
  <conditionalFormatting sqref="BB58">
    <cfRule type="expression" dxfId="503" priority="521" stopIfTrue="1">
      <formula>ABS((BB55-BB54))&lt;0.0011</formula>
    </cfRule>
    <cfRule type="cellIs" dxfId="502" priority="522" operator="greaterThan">
      <formula>0.1</formula>
    </cfRule>
    <cfRule type="cellIs" dxfId="501" priority="523" operator="lessThan">
      <formula>0</formula>
    </cfRule>
  </conditionalFormatting>
  <conditionalFormatting sqref="BC58">
    <cfRule type="expression" dxfId="500" priority="518" stopIfTrue="1">
      <formula>ABS((BC55-BC54))&lt;0.0011</formula>
    </cfRule>
    <cfRule type="cellIs" dxfId="499" priority="519" operator="greaterThan">
      <formula>0.1</formula>
    </cfRule>
    <cfRule type="cellIs" dxfId="498" priority="520" operator="lessThan">
      <formula>0</formula>
    </cfRule>
  </conditionalFormatting>
  <conditionalFormatting sqref="BD58">
    <cfRule type="expression" dxfId="497" priority="515" stopIfTrue="1">
      <formula>ABS((BD55-BD54))&lt;0.0011</formula>
    </cfRule>
    <cfRule type="cellIs" dxfId="496" priority="516" operator="greaterThan">
      <formula>0.1</formula>
    </cfRule>
    <cfRule type="cellIs" dxfId="495" priority="517" operator="lessThan">
      <formula>0</formula>
    </cfRule>
  </conditionalFormatting>
  <conditionalFormatting sqref="BE58">
    <cfRule type="expression" dxfId="494" priority="512" stopIfTrue="1">
      <formula>ABS((BE55-BE54))&lt;0.0011</formula>
    </cfRule>
    <cfRule type="cellIs" dxfId="493" priority="513" operator="greaterThan">
      <formula>0.1</formula>
    </cfRule>
    <cfRule type="cellIs" dxfId="492" priority="514" operator="lessThan">
      <formula>0</formula>
    </cfRule>
  </conditionalFormatting>
  <conditionalFormatting sqref="BF58">
    <cfRule type="expression" dxfId="491" priority="509" stopIfTrue="1">
      <formula>ABS((BF55-BF54))&lt;0.0011</formula>
    </cfRule>
    <cfRule type="cellIs" dxfId="490" priority="510" operator="greaterThan">
      <formula>0.1</formula>
    </cfRule>
    <cfRule type="cellIs" dxfId="489" priority="511" operator="lessThan">
      <formula>0</formula>
    </cfRule>
  </conditionalFormatting>
  <conditionalFormatting sqref="BG58">
    <cfRule type="expression" dxfId="488" priority="506" stopIfTrue="1">
      <formula>ABS((BG55-BG54))&lt;0.0011</formula>
    </cfRule>
    <cfRule type="cellIs" dxfId="487" priority="507" operator="greaterThan">
      <formula>0.1</formula>
    </cfRule>
    <cfRule type="cellIs" dxfId="486" priority="508" operator="lessThan">
      <formula>0</formula>
    </cfRule>
  </conditionalFormatting>
  <conditionalFormatting sqref="BH58">
    <cfRule type="expression" dxfId="485" priority="503" stopIfTrue="1">
      <formula>ABS((BH55-BH54))&lt;0.0011</formula>
    </cfRule>
    <cfRule type="cellIs" dxfId="484" priority="504" operator="greaterThan">
      <formula>0.1</formula>
    </cfRule>
    <cfRule type="cellIs" dxfId="483" priority="505" operator="lessThan">
      <formula>0</formula>
    </cfRule>
  </conditionalFormatting>
  <conditionalFormatting sqref="BI58">
    <cfRule type="expression" dxfId="482" priority="500" stopIfTrue="1">
      <formula>ABS((BI55-BI54))&lt;0.0011</formula>
    </cfRule>
    <cfRule type="cellIs" dxfId="481" priority="501" operator="greaterThan">
      <formula>0.1</formula>
    </cfRule>
    <cfRule type="cellIs" dxfId="480" priority="502" operator="lessThan">
      <formula>0</formula>
    </cfRule>
  </conditionalFormatting>
  <conditionalFormatting sqref="W63">
    <cfRule type="expression" dxfId="479" priority="494" stopIfTrue="1">
      <formula>ABS((W60-W59))&lt;0.0011</formula>
    </cfRule>
    <cfRule type="cellIs" dxfId="478" priority="495" operator="greaterThan">
      <formula>0.1</formula>
    </cfRule>
    <cfRule type="cellIs" dxfId="477" priority="496" operator="lessThan">
      <formula>0</formula>
    </cfRule>
  </conditionalFormatting>
  <conditionalFormatting sqref="V63">
    <cfRule type="expression" dxfId="476" priority="491" stopIfTrue="1">
      <formula>ABS((V60-V59))&lt;0.0011</formula>
    </cfRule>
    <cfRule type="cellIs" dxfId="475" priority="492" operator="greaterThan">
      <formula>0.1</formula>
    </cfRule>
    <cfRule type="cellIs" dxfId="474" priority="493" operator="lessThan">
      <formula>0</formula>
    </cfRule>
  </conditionalFormatting>
  <conditionalFormatting sqref="X63">
    <cfRule type="expression" dxfId="473" priority="488" stopIfTrue="1">
      <formula>ABS((X60-X59))&lt;0.0011</formula>
    </cfRule>
    <cfRule type="cellIs" dxfId="472" priority="489" operator="greaterThan">
      <formula>0.1</formula>
    </cfRule>
    <cfRule type="cellIs" dxfId="471" priority="490" operator="lessThan">
      <formula>0</formula>
    </cfRule>
  </conditionalFormatting>
  <conditionalFormatting sqref="Y63">
    <cfRule type="expression" dxfId="470" priority="485" stopIfTrue="1">
      <formula>ABS((Y60-Y59))&lt;0.0011</formula>
    </cfRule>
    <cfRule type="cellIs" dxfId="469" priority="486" operator="greaterThan">
      <formula>0.1</formula>
    </cfRule>
    <cfRule type="cellIs" dxfId="468" priority="487" operator="lessThan">
      <formula>0</formula>
    </cfRule>
  </conditionalFormatting>
  <conditionalFormatting sqref="Z63">
    <cfRule type="expression" dxfId="467" priority="482" stopIfTrue="1">
      <formula>ABS((Z60-Z59))&lt;0.0011</formula>
    </cfRule>
    <cfRule type="cellIs" dxfId="466" priority="483" operator="greaterThan">
      <formula>0.1</formula>
    </cfRule>
    <cfRule type="cellIs" dxfId="465" priority="484" operator="lessThan">
      <formula>0</formula>
    </cfRule>
  </conditionalFormatting>
  <conditionalFormatting sqref="AA63">
    <cfRule type="expression" dxfId="464" priority="479" stopIfTrue="1">
      <formula>ABS((AA60-AA59))&lt;0.0011</formula>
    </cfRule>
    <cfRule type="cellIs" dxfId="463" priority="480" operator="greaterThan">
      <formula>0.1</formula>
    </cfRule>
    <cfRule type="cellIs" dxfId="462" priority="481" operator="lessThan">
      <formula>0</formula>
    </cfRule>
  </conditionalFormatting>
  <conditionalFormatting sqref="AB63">
    <cfRule type="expression" dxfId="461" priority="476" stopIfTrue="1">
      <formula>ABS((AB60-AB59))&lt;0.0011</formula>
    </cfRule>
    <cfRule type="cellIs" dxfId="460" priority="477" operator="greaterThan">
      <formula>0.1</formula>
    </cfRule>
    <cfRule type="cellIs" dxfId="459" priority="478" operator="lessThan">
      <formula>0</formula>
    </cfRule>
  </conditionalFormatting>
  <conditionalFormatting sqref="AC63">
    <cfRule type="expression" dxfId="458" priority="473" stopIfTrue="1">
      <formula>ABS((AC60-AC59))&lt;0.0011</formula>
    </cfRule>
    <cfRule type="cellIs" dxfId="457" priority="474" operator="greaterThan">
      <formula>0.1</formula>
    </cfRule>
    <cfRule type="cellIs" dxfId="456" priority="475" operator="lessThan">
      <formula>0</formula>
    </cfRule>
  </conditionalFormatting>
  <conditionalFormatting sqref="AD63">
    <cfRule type="expression" dxfId="455" priority="470" stopIfTrue="1">
      <formula>ABS((AD60-AD59))&lt;0.0011</formula>
    </cfRule>
    <cfRule type="cellIs" dxfId="454" priority="471" operator="greaterThan">
      <formula>0.1</formula>
    </cfRule>
    <cfRule type="cellIs" dxfId="453" priority="472" operator="lessThan">
      <formula>0</formula>
    </cfRule>
  </conditionalFormatting>
  <conditionalFormatting sqref="AE63">
    <cfRule type="expression" dxfId="452" priority="467" stopIfTrue="1">
      <formula>ABS((AE60-AE59))&lt;0.0011</formula>
    </cfRule>
    <cfRule type="cellIs" dxfId="451" priority="468" operator="greaterThan">
      <formula>0.1</formula>
    </cfRule>
    <cfRule type="cellIs" dxfId="450" priority="469" operator="lessThan">
      <formula>0</formula>
    </cfRule>
  </conditionalFormatting>
  <conditionalFormatting sqref="AF63">
    <cfRule type="expression" dxfId="449" priority="464" stopIfTrue="1">
      <formula>ABS((AF60-AF59))&lt;0.0011</formula>
    </cfRule>
    <cfRule type="cellIs" dxfId="448" priority="465" operator="greaterThan">
      <formula>0.1</formula>
    </cfRule>
    <cfRule type="cellIs" dxfId="447" priority="466" operator="lessThan">
      <formula>0</formula>
    </cfRule>
  </conditionalFormatting>
  <conditionalFormatting sqref="AG63">
    <cfRule type="expression" dxfId="446" priority="461" stopIfTrue="1">
      <formula>ABS((AG60-AG59))&lt;0.0011</formula>
    </cfRule>
    <cfRule type="cellIs" dxfId="445" priority="462" operator="greaterThan">
      <formula>0.1</formula>
    </cfRule>
    <cfRule type="cellIs" dxfId="444" priority="463" operator="lessThan">
      <formula>0</formula>
    </cfRule>
  </conditionalFormatting>
  <conditionalFormatting sqref="AH63">
    <cfRule type="expression" dxfId="443" priority="458" stopIfTrue="1">
      <formula>ABS((AH60-AH59))&lt;0.0011</formula>
    </cfRule>
    <cfRule type="cellIs" dxfId="442" priority="459" operator="greaterThan">
      <formula>0.1</formula>
    </cfRule>
    <cfRule type="cellIs" dxfId="441" priority="460" operator="lessThan">
      <formula>0</formula>
    </cfRule>
  </conditionalFormatting>
  <conditionalFormatting sqref="AI63">
    <cfRule type="expression" dxfId="440" priority="455" stopIfTrue="1">
      <formula>ABS((AI60-AI59))&lt;0.0011</formula>
    </cfRule>
    <cfRule type="cellIs" dxfId="439" priority="456" operator="greaterThan">
      <formula>0.1</formula>
    </cfRule>
    <cfRule type="cellIs" dxfId="438" priority="457" operator="lessThan">
      <formula>0</formula>
    </cfRule>
  </conditionalFormatting>
  <conditionalFormatting sqref="AJ63">
    <cfRule type="expression" dxfId="437" priority="452" stopIfTrue="1">
      <formula>ABS((AJ60-AJ59))&lt;0.0011</formula>
    </cfRule>
    <cfRule type="cellIs" dxfId="436" priority="453" operator="greaterThan">
      <formula>0.15</formula>
    </cfRule>
    <cfRule type="cellIs" dxfId="435" priority="454" operator="lessThan">
      <formula>0</formula>
    </cfRule>
  </conditionalFormatting>
  <conditionalFormatting sqref="AK63">
    <cfRule type="expression" dxfId="434" priority="449" stopIfTrue="1">
      <formula>ABS((AK60-AK59))&lt;0.0011</formula>
    </cfRule>
    <cfRule type="cellIs" dxfId="433" priority="450" operator="greaterThan">
      <formula>0.1</formula>
    </cfRule>
    <cfRule type="cellIs" dxfId="432" priority="451" operator="lessThan">
      <formula>0</formula>
    </cfRule>
  </conditionalFormatting>
  <conditionalFormatting sqref="AL63">
    <cfRule type="expression" dxfId="431" priority="446" stopIfTrue="1">
      <formula>ABS((AL60-AL59))&lt;0.0011</formula>
    </cfRule>
    <cfRule type="cellIs" dxfId="430" priority="447" operator="greaterThan">
      <formula>0.1</formula>
    </cfRule>
    <cfRule type="cellIs" dxfId="429" priority="448" operator="lessThan">
      <formula>0</formula>
    </cfRule>
  </conditionalFormatting>
  <conditionalFormatting sqref="AM63">
    <cfRule type="expression" dxfId="428" priority="443" stopIfTrue="1">
      <formula>ABS((AM60-AM59))&lt;0.0011</formula>
    </cfRule>
    <cfRule type="cellIs" dxfId="427" priority="444" operator="greaterThan">
      <formula>0.1</formula>
    </cfRule>
    <cfRule type="cellIs" dxfId="426" priority="445" operator="lessThan">
      <formula>0</formula>
    </cfRule>
  </conditionalFormatting>
  <conditionalFormatting sqref="AN63">
    <cfRule type="expression" dxfId="425" priority="440" stopIfTrue="1">
      <formula>ABS((AN60-AN59))&lt;0.0011</formula>
    </cfRule>
    <cfRule type="cellIs" dxfId="424" priority="441" operator="greaterThan">
      <formula>0.1</formula>
    </cfRule>
    <cfRule type="cellIs" dxfId="423" priority="442" operator="lessThan">
      <formula>0</formula>
    </cfRule>
  </conditionalFormatting>
  <conditionalFormatting sqref="AO63">
    <cfRule type="expression" dxfId="422" priority="437" stopIfTrue="1">
      <formula>ABS((AO60-AO59))&lt;0.0011</formula>
    </cfRule>
    <cfRule type="cellIs" dxfId="421" priority="438" operator="greaterThan">
      <formula>0.1</formula>
    </cfRule>
    <cfRule type="cellIs" dxfId="420" priority="439" operator="lessThan">
      <formula>0</formula>
    </cfRule>
  </conditionalFormatting>
  <conditionalFormatting sqref="AP63">
    <cfRule type="expression" dxfId="419" priority="434" stopIfTrue="1">
      <formula>ABS((AP60-AP59))&lt;0.0011</formula>
    </cfRule>
    <cfRule type="cellIs" dxfId="418" priority="435" operator="greaterThan">
      <formula>0.1</formula>
    </cfRule>
    <cfRule type="cellIs" dxfId="417" priority="436" operator="lessThan">
      <formula>0</formula>
    </cfRule>
  </conditionalFormatting>
  <conditionalFormatting sqref="AQ63">
    <cfRule type="expression" dxfId="416" priority="431" stopIfTrue="1">
      <formula>ABS((AQ60-AQ59))&lt;0.0011</formula>
    </cfRule>
    <cfRule type="cellIs" dxfId="415" priority="432" operator="greaterThan">
      <formula>0.1</formula>
    </cfRule>
    <cfRule type="cellIs" dxfId="414" priority="433" operator="lessThan">
      <formula>0</formula>
    </cfRule>
  </conditionalFormatting>
  <conditionalFormatting sqref="AR63">
    <cfRule type="expression" dxfId="413" priority="428" stopIfTrue="1">
      <formula>ABS((AR60-AR59))&lt;0.0011</formula>
    </cfRule>
    <cfRule type="cellIs" dxfId="412" priority="429" operator="greaterThan">
      <formula>0.15</formula>
    </cfRule>
    <cfRule type="cellIs" dxfId="411" priority="430" operator="lessThan">
      <formula>0</formula>
    </cfRule>
  </conditionalFormatting>
  <conditionalFormatting sqref="AS63">
    <cfRule type="expression" dxfId="410" priority="425" stopIfTrue="1">
      <formula>ABS((AS60-AS59))&lt;0.0011</formula>
    </cfRule>
    <cfRule type="cellIs" dxfId="409" priority="426" operator="greaterThan">
      <formula>0.15</formula>
    </cfRule>
    <cfRule type="cellIs" dxfId="408" priority="427" operator="lessThan">
      <formula>0</formula>
    </cfRule>
  </conditionalFormatting>
  <conditionalFormatting sqref="AT63">
    <cfRule type="expression" dxfId="407" priority="422" stopIfTrue="1">
      <formula>ABS((AT60-AT59))&lt;0.0011</formula>
    </cfRule>
    <cfRule type="cellIs" dxfId="406" priority="423" operator="greaterThan">
      <formula>0.1</formula>
    </cfRule>
    <cfRule type="cellIs" dxfId="405" priority="424" operator="lessThan">
      <formula>0</formula>
    </cfRule>
  </conditionalFormatting>
  <conditionalFormatting sqref="AU63">
    <cfRule type="expression" dxfId="404" priority="419" stopIfTrue="1">
      <formula>ABS((AU60-AU59))&lt;0.0011</formula>
    </cfRule>
    <cfRule type="cellIs" dxfId="403" priority="420" operator="greaterThan">
      <formula>0.1</formula>
    </cfRule>
    <cfRule type="cellIs" dxfId="402" priority="421" operator="lessThan">
      <formula>0</formula>
    </cfRule>
  </conditionalFormatting>
  <conditionalFormatting sqref="AV63">
    <cfRule type="expression" dxfId="401" priority="416" stopIfTrue="1">
      <formula>ABS((AV60-AV59))&lt;0.0011</formula>
    </cfRule>
    <cfRule type="cellIs" dxfId="400" priority="417" operator="greaterThan">
      <formula>0.1</formula>
    </cfRule>
    <cfRule type="cellIs" dxfId="399" priority="418" operator="lessThan">
      <formula>0</formula>
    </cfRule>
  </conditionalFormatting>
  <conditionalFormatting sqref="AW63">
    <cfRule type="expression" dxfId="398" priority="413" stopIfTrue="1">
      <formula>ABS((AW60-AW59))&lt;0.0011</formula>
    </cfRule>
    <cfRule type="cellIs" dxfId="397" priority="414" operator="greaterThan">
      <formula>0.1</formula>
    </cfRule>
    <cfRule type="cellIs" dxfId="396" priority="415" operator="lessThan">
      <formula>0</formula>
    </cfRule>
  </conditionalFormatting>
  <conditionalFormatting sqref="AX63">
    <cfRule type="expression" dxfId="395" priority="410" stopIfTrue="1">
      <formula>ABS((AX60-AX59))&lt;0.0011</formula>
    </cfRule>
    <cfRule type="cellIs" dxfId="394" priority="411" operator="greaterThan">
      <formula>0.1</formula>
    </cfRule>
    <cfRule type="cellIs" dxfId="393" priority="412" operator="lessThan">
      <formula>0</formula>
    </cfRule>
  </conditionalFormatting>
  <conditionalFormatting sqref="AY63">
    <cfRule type="expression" dxfId="392" priority="407" stopIfTrue="1">
      <formula>ABS((AY60-AY59))&lt;0.0011</formula>
    </cfRule>
    <cfRule type="cellIs" dxfId="391" priority="408" operator="greaterThan">
      <formula>0.1</formula>
    </cfRule>
    <cfRule type="cellIs" dxfId="390" priority="409" operator="lessThan">
      <formula>0</formula>
    </cfRule>
  </conditionalFormatting>
  <conditionalFormatting sqref="AZ63">
    <cfRule type="expression" dxfId="389" priority="404" stopIfTrue="1">
      <formula>ABS((AZ60-AZ59))&lt;0.0011</formula>
    </cfRule>
    <cfRule type="cellIs" dxfId="388" priority="405" operator="greaterThan">
      <formula>0.1</formula>
    </cfRule>
    <cfRule type="cellIs" dxfId="387" priority="406" operator="lessThan">
      <formula>0</formula>
    </cfRule>
  </conditionalFormatting>
  <conditionalFormatting sqref="BA63">
    <cfRule type="expression" dxfId="386" priority="401" stopIfTrue="1">
      <formula>ABS((BA60-BA59))&lt;0.0011</formula>
    </cfRule>
    <cfRule type="cellIs" dxfId="385" priority="402" operator="greaterThan">
      <formula>0.1</formula>
    </cfRule>
    <cfRule type="cellIs" dxfId="384" priority="403" operator="lessThan">
      <formula>0</formula>
    </cfRule>
  </conditionalFormatting>
  <conditionalFormatting sqref="BB63">
    <cfRule type="expression" dxfId="383" priority="398" stopIfTrue="1">
      <formula>ABS((BB60-BB59))&lt;0.0011</formula>
    </cfRule>
    <cfRule type="cellIs" dxfId="382" priority="399" operator="greaterThan">
      <formula>0.1</formula>
    </cfRule>
    <cfRule type="cellIs" dxfId="381" priority="400" operator="lessThan">
      <formula>0</formula>
    </cfRule>
  </conditionalFormatting>
  <conditionalFormatting sqref="BC63">
    <cfRule type="expression" dxfId="380" priority="395" stopIfTrue="1">
      <formula>ABS((BC60-BC59))&lt;0.0011</formula>
    </cfRule>
    <cfRule type="cellIs" dxfId="379" priority="396" operator="greaterThan">
      <formula>0.1</formula>
    </cfRule>
    <cfRule type="cellIs" dxfId="378" priority="397" operator="lessThan">
      <formula>0</formula>
    </cfRule>
  </conditionalFormatting>
  <conditionalFormatting sqref="BD63">
    <cfRule type="expression" dxfId="377" priority="392" stopIfTrue="1">
      <formula>ABS((BD60-BD59))&lt;0.0011</formula>
    </cfRule>
    <cfRule type="cellIs" dxfId="376" priority="393" operator="greaterThan">
      <formula>0.1</formula>
    </cfRule>
    <cfRule type="cellIs" dxfId="375" priority="394" operator="lessThan">
      <formula>0</formula>
    </cfRule>
  </conditionalFormatting>
  <conditionalFormatting sqref="BE63">
    <cfRule type="expression" dxfId="374" priority="389" stopIfTrue="1">
      <formula>ABS((BE60-BE59))&lt;0.0011</formula>
    </cfRule>
    <cfRule type="cellIs" dxfId="373" priority="390" operator="greaterThan">
      <formula>0.1</formula>
    </cfRule>
    <cfRule type="cellIs" dxfId="372" priority="391" operator="lessThan">
      <formula>0</formula>
    </cfRule>
  </conditionalFormatting>
  <conditionalFormatting sqref="BF63">
    <cfRule type="expression" dxfId="371" priority="386" stopIfTrue="1">
      <formula>ABS((BF60-BF59))&lt;0.0011</formula>
    </cfRule>
    <cfRule type="cellIs" dxfId="370" priority="387" operator="greaterThan">
      <formula>0.1</formula>
    </cfRule>
    <cfRule type="cellIs" dxfId="369" priority="388" operator="lessThan">
      <formula>0</formula>
    </cfRule>
  </conditionalFormatting>
  <conditionalFormatting sqref="BG63">
    <cfRule type="expression" dxfId="368" priority="383" stopIfTrue="1">
      <formula>ABS((BG60-BG59))&lt;0.0011</formula>
    </cfRule>
    <cfRule type="cellIs" dxfId="367" priority="384" operator="greaterThan">
      <formula>0.1</formula>
    </cfRule>
    <cfRule type="cellIs" dxfId="366" priority="385" operator="lessThan">
      <formula>0</formula>
    </cfRule>
  </conditionalFormatting>
  <conditionalFormatting sqref="BH63">
    <cfRule type="expression" dxfId="365" priority="380" stopIfTrue="1">
      <formula>ABS((BH60-BH59))&lt;0.0011</formula>
    </cfRule>
    <cfRule type="cellIs" dxfId="364" priority="381" operator="greaterThan">
      <formula>0.1</formula>
    </cfRule>
    <cfRule type="cellIs" dxfId="363" priority="382" operator="lessThan">
      <formula>0</formula>
    </cfRule>
  </conditionalFormatting>
  <conditionalFormatting sqref="BI63">
    <cfRule type="expression" dxfId="362" priority="377" stopIfTrue="1">
      <formula>ABS((BI60-BI59))&lt;0.0011</formula>
    </cfRule>
    <cfRule type="cellIs" dxfId="361" priority="378" operator="greaterThan">
      <formula>0.1</formula>
    </cfRule>
    <cfRule type="cellIs" dxfId="360" priority="379" operator="lessThan">
      <formula>0</formula>
    </cfRule>
  </conditionalFormatting>
  <conditionalFormatting sqref="W68">
    <cfRule type="expression" dxfId="359" priority="371" stopIfTrue="1">
      <formula>ABS((W65-W64))&lt;0.0011</formula>
    </cfRule>
    <cfRule type="cellIs" dxfId="358" priority="372" operator="greaterThan">
      <formula>0.1</formula>
    </cfRule>
    <cfRule type="cellIs" dxfId="357" priority="373" operator="lessThan">
      <formula>0</formula>
    </cfRule>
  </conditionalFormatting>
  <conditionalFormatting sqref="V68">
    <cfRule type="expression" dxfId="356" priority="368" stopIfTrue="1">
      <formula>ABS((V65-V64))&lt;0.0011</formula>
    </cfRule>
    <cfRule type="cellIs" dxfId="355" priority="369" operator="greaterThan">
      <formula>0.1</formula>
    </cfRule>
    <cfRule type="cellIs" dxfId="354" priority="370" operator="lessThan">
      <formula>0</formula>
    </cfRule>
  </conditionalFormatting>
  <conditionalFormatting sqref="X68">
    <cfRule type="expression" dxfId="353" priority="365" stopIfTrue="1">
      <formula>ABS((X65-X64))&lt;0.0011</formula>
    </cfRule>
    <cfRule type="cellIs" dxfId="352" priority="366" operator="greaterThan">
      <formula>0.1</formula>
    </cfRule>
    <cfRule type="cellIs" dxfId="351" priority="367" operator="lessThan">
      <formula>0</formula>
    </cfRule>
  </conditionalFormatting>
  <conditionalFormatting sqref="Y68">
    <cfRule type="expression" dxfId="350" priority="362" stopIfTrue="1">
      <formula>ABS((Y65-Y64))&lt;0.0011</formula>
    </cfRule>
    <cfRule type="cellIs" dxfId="349" priority="363" operator="greaterThan">
      <formula>0.1</formula>
    </cfRule>
    <cfRule type="cellIs" dxfId="348" priority="364" operator="lessThan">
      <formula>0</formula>
    </cfRule>
  </conditionalFormatting>
  <conditionalFormatting sqref="Z68">
    <cfRule type="expression" dxfId="347" priority="359" stopIfTrue="1">
      <formula>ABS((Z65-Z64))&lt;0.0011</formula>
    </cfRule>
    <cfRule type="cellIs" dxfId="346" priority="360" operator="greaterThan">
      <formula>0.1</formula>
    </cfRule>
    <cfRule type="cellIs" dxfId="345" priority="361" operator="lessThan">
      <formula>0</formula>
    </cfRule>
  </conditionalFormatting>
  <conditionalFormatting sqref="AA68">
    <cfRule type="expression" dxfId="344" priority="356" stopIfTrue="1">
      <formula>ABS((AA65-AA64))&lt;0.0011</formula>
    </cfRule>
    <cfRule type="cellIs" dxfId="343" priority="357" operator="greaterThan">
      <formula>0.1</formula>
    </cfRule>
    <cfRule type="cellIs" dxfId="342" priority="358" operator="lessThan">
      <formula>0</formula>
    </cfRule>
  </conditionalFormatting>
  <conditionalFormatting sqref="AB68">
    <cfRule type="expression" dxfId="341" priority="353" stopIfTrue="1">
      <formula>ABS((AB65-AB64))&lt;0.0011</formula>
    </cfRule>
    <cfRule type="cellIs" dxfId="340" priority="354" operator="greaterThan">
      <formula>0.1</formula>
    </cfRule>
    <cfRule type="cellIs" dxfId="339" priority="355" operator="lessThan">
      <formula>0</formula>
    </cfRule>
  </conditionalFormatting>
  <conditionalFormatting sqref="AC68">
    <cfRule type="expression" dxfId="338" priority="350" stopIfTrue="1">
      <formula>ABS((AC65-AC64))&lt;0.0011</formula>
    </cfRule>
    <cfRule type="cellIs" dxfId="337" priority="351" operator="greaterThan">
      <formula>0.1</formula>
    </cfRule>
    <cfRule type="cellIs" dxfId="336" priority="352" operator="lessThan">
      <formula>0</formula>
    </cfRule>
  </conditionalFormatting>
  <conditionalFormatting sqref="AD68">
    <cfRule type="expression" dxfId="335" priority="347" stopIfTrue="1">
      <formula>ABS((AD65-AD64))&lt;0.0011</formula>
    </cfRule>
    <cfRule type="cellIs" dxfId="334" priority="348" operator="greaterThan">
      <formula>0.1</formula>
    </cfRule>
    <cfRule type="cellIs" dxfId="333" priority="349" operator="lessThan">
      <formula>0</formula>
    </cfRule>
  </conditionalFormatting>
  <conditionalFormatting sqref="AE68">
    <cfRule type="expression" dxfId="332" priority="344" stopIfTrue="1">
      <formula>ABS((AE65-AE64))&lt;0.0011</formula>
    </cfRule>
    <cfRule type="cellIs" dxfId="331" priority="345" operator="greaterThan">
      <formula>0.1</formula>
    </cfRule>
    <cfRule type="cellIs" dxfId="330" priority="346" operator="lessThan">
      <formula>0</formula>
    </cfRule>
  </conditionalFormatting>
  <conditionalFormatting sqref="AF68">
    <cfRule type="expression" dxfId="329" priority="341" stopIfTrue="1">
      <formula>ABS((AF65-AF64))&lt;0.0011</formula>
    </cfRule>
    <cfRule type="cellIs" dxfId="328" priority="342" operator="greaterThan">
      <formula>0.1</formula>
    </cfRule>
    <cfRule type="cellIs" dxfId="327" priority="343" operator="lessThan">
      <formula>0</formula>
    </cfRule>
  </conditionalFormatting>
  <conditionalFormatting sqref="AG68">
    <cfRule type="expression" dxfId="326" priority="338" stopIfTrue="1">
      <formula>ABS((AG65-AG64))&lt;0.0011</formula>
    </cfRule>
    <cfRule type="cellIs" dxfId="325" priority="339" operator="greaterThan">
      <formula>0.1</formula>
    </cfRule>
    <cfRule type="cellIs" dxfId="324" priority="340" operator="lessThan">
      <formula>0</formula>
    </cfRule>
  </conditionalFormatting>
  <conditionalFormatting sqref="AH68">
    <cfRule type="expression" dxfId="323" priority="335" stopIfTrue="1">
      <formula>ABS((AH65-AH64))&lt;0.0011</formula>
    </cfRule>
    <cfRule type="cellIs" dxfId="322" priority="336" operator="greaterThan">
      <formula>0.1</formula>
    </cfRule>
    <cfRule type="cellIs" dxfId="321" priority="337" operator="lessThan">
      <formula>0</formula>
    </cfRule>
  </conditionalFormatting>
  <conditionalFormatting sqref="AI68">
    <cfRule type="expression" dxfId="320" priority="332" stopIfTrue="1">
      <formula>ABS((AI65-AI64))&lt;0.0011</formula>
    </cfRule>
    <cfRule type="cellIs" dxfId="319" priority="333" operator="greaterThan">
      <formula>0.1</formula>
    </cfRule>
    <cfRule type="cellIs" dxfId="318" priority="334" operator="lessThan">
      <formula>0</formula>
    </cfRule>
  </conditionalFormatting>
  <conditionalFormatting sqref="AJ68">
    <cfRule type="expression" dxfId="317" priority="329" stopIfTrue="1">
      <formula>ABS((AJ65-AJ64))&lt;0.0011</formula>
    </cfRule>
    <cfRule type="cellIs" dxfId="316" priority="330" operator="greaterThan">
      <formula>0.15</formula>
    </cfRule>
    <cfRule type="cellIs" dxfId="315" priority="331" operator="lessThan">
      <formula>0</formula>
    </cfRule>
  </conditionalFormatting>
  <conditionalFormatting sqref="AK68">
    <cfRule type="expression" dxfId="314" priority="326" stopIfTrue="1">
      <formula>ABS((AK65-AK64))&lt;0.0011</formula>
    </cfRule>
    <cfRule type="cellIs" dxfId="313" priority="327" operator="greaterThan">
      <formula>0.1</formula>
    </cfRule>
    <cfRule type="cellIs" dxfId="312" priority="328" operator="lessThan">
      <formula>0</formula>
    </cfRule>
  </conditionalFormatting>
  <conditionalFormatting sqref="AL68">
    <cfRule type="expression" dxfId="311" priority="323" stopIfTrue="1">
      <formula>ABS((AL65-AL64))&lt;0.0011</formula>
    </cfRule>
    <cfRule type="cellIs" dxfId="310" priority="324" operator="greaterThan">
      <formula>0.1</formula>
    </cfRule>
    <cfRule type="cellIs" dxfId="309" priority="325" operator="lessThan">
      <formula>0</formula>
    </cfRule>
  </conditionalFormatting>
  <conditionalFormatting sqref="AM68">
    <cfRule type="expression" dxfId="308" priority="320" stopIfTrue="1">
      <formula>ABS((AM65-AM64))&lt;0.0011</formula>
    </cfRule>
    <cfRule type="cellIs" dxfId="307" priority="321" operator="greaterThan">
      <formula>0.1</formula>
    </cfRule>
    <cfRule type="cellIs" dxfId="306" priority="322" operator="lessThan">
      <formula>0</formula>
    </cfRule>
  </conditionalFormatting>
  <conditionalFormatting sqref="AN68">
    <cfRule type="expression" dxfId="305" priority="317" stopIfTrue="1">
      <formula>ABS((AN65-AN64))&lt;0.0011</formula>
    </cfRule>
    <cfRule type="cellIs" dxfId="304" priority="318" operator="greaterThan">
      <formula>0.1</formula>
    </cfRule>
    <cfRule type="cellIs" dxfId="303" priority="319" operator="lessThan">
      <formula>0</formula>
    </cfRule>
  </conditionalFormatting>
  <conditionalFormatting sqref="AO68">
    <cfRule type="expression" dxfId="302" priority="314" stopIfTrue="1">
      <formula>ABS((AO65-AO64))&lt;0.0011</formula>
    </cfRule>
    <cfRule type="cellIs" dxfId="301" priority="315" operator="greaterThan">
      <formula>0.1</formula>
    </cfRule>
    <cfRule type="cellIs" dxfId="300" priority="316" operator="lessThan">
      <formula>0</formula>
    </cfRule>
  </conditionalFormatting>
  <conditionalFormatting sqref="AP68">
    <cfRule type="expression" dxfId="299" priority="311" stopIfTrue="1">
      <formula>ABS((AP65-AP64))&lt;0.0011</formula>
    </cfRule>
    <cfRule type="cellIs" dxfId="298" priority="312" operator="greaterThan">
      <formula>0.1</formula>
    </cfRule>
    <cfRule type="cellIs" dxfId="297" priority="313" operator="lessThan">
      <formula>0</formula>
    </cfRule>
  </conditionalFormatting>
  <conditionalFormatting sqref="AQ68">
    <cfRule type="expression" dxfId="296" priority="308" stopIfTrue="1">
      <formula>ABS((AQ65-AQ64))&lt;0.0011</formula>
    </cfRule>
    <cfRule type="cellIs" dxfId="295" priority="309" operator="greaterThan">
      <formula>0.1</formula>
    </cfRule>
    <cfRule type="cellIs" dxfId="294" priority="310" operator="lessThan">
      <formula>0</formula>
    </cfRule>
  </conditionalFormatting>
  <conditionalFormatting sqref="AR68">
    <cfRule type="expression" dxfId="293" priority="305" stopIfTrue="1">
      <formula>ABS((AR65-AR64))&lt;0.0011</formula>
    </cfRule>
    <cfRule type="cellIs" dxfId="292" priority="306" operator="greaterThan">
      <formula>0.15</formula>
    </cfRule>
    <cfRule type="cellIs" dxfId="291" priority="307" operator="lessThan">
      <formula>0</formula>
    </cfRule>
  </conditionalFormatting>
  <conditionalFormatting sqref="AS68">
    <cfRule type="expression" dxfId="290" priority="302" stopIfTrue="1">
      <formula>ABS((AS65-AS64))&lt;0.0011</formula>
    </cfRule>
    <cfRule type="cellIs" dxfId="289" priority="303" operator="greaterThan">
      <formula>0.15</formula>
    </cfRule>
    <cfRule type="cellIs" dxfId="288" priority="304" operator="lessThan">
      <formula>0</formula>
    </cfRule>
  </conditionalFormatting>
  <conditionalFormatting sqref="AT68">
    <cfRule type="expression" dxfId="287" priority="299" stopIfTrue="1">
      <formula>ABS((AT65-AT64))&lt;0.0011</formula>
    </cfRule>
    <cfRule type="cellIs" dxfId="286" priority="300" operator="greaterThan">
      <formula>0.1</formula>
    </cfRule>
    <cfRule type="cellIs" dxfId="285" priority="301" operator="lessThan">
      <formula>0</formula>
    </cfRule>
  </conditionalFormatting>
  <conditionalFormatting sqref="AU68">
    <cfRule type="expression" dxfId="284" priority="296" stopIfTrue="1">
      <formula>ABS((AU65-AU64))&lt;0.0011</formula>
    </cfRule>
    <cfRule type="cellIs" dxfId="283" priority="297" operator="greaterThan">
      <formula>0.1</formula>
    </cfRule>
    <cfRule type="cellIs" dxfId="282" priority="298" operator="lessThan">
      <formula>0</formula>
    </cfRule>
  </conditionalFormatting>
  <conditionalFormatting sqref="AV68">
    <cfRule type="expression" dxfId="281" priority="293" stopIfTrue="1">
      <formula>ABS((AV65-AV64))&lt;0.0011</formula>
    </cfRule>
    <cfRule type="cellIs" dxfId="280" priority="294" operator="greaterThan">
      <formula>0.1</formula>
    </cfRule>
    <cfRule type="cellIs" dxfId="279" priority="295" operator="lessThan">
      <formula>0</formula>
    </cfRule>
  </conditionalFormatting>
  <conditionalFormatting sqref="AW68">
    <cfRule type="expression" dxfId="278" priority="290" stopIfTrue="1">
      <formula>ABS((AW65-AW64))&lt;0.0011</formula>
    </cfRule>
    <cfRule type="cellIs" dxfId="277" priority="291" operator="greaterThan">
      <formula>0.1</formula>
    </cfRule>
    <cfRule type="cellIs" dxfId="276" priority="292" operator="lessThan">
      <formula>0</formula>
    </cfRule>
  </conditionalFormatting>
  <conditionalFormatting sqref="AX68">
    <cfRule type="expression" dxfId="275" priority="287" stopIfTrue="1">
      <formula>ABS((AX65-AX64))&lt;0.0011</formula>
    </cfRule>
    <cfRule type="cellIs" dxfId="274" priority="288" operator="greaterThan">
      <formula>0.1</formula>
    </cfRule>
    <cfRule type="cellIs" dxfId="273" priority="289" operator="lessThan">
      <formula>0</formula>
    </cfRule>
  </conditionalFormatting>
  <conditionalFormatting sqref="AY68">
    <cfRule type="expression" dxfId="272" priority="284" stopIfTrue="1">
      <formula>ABS((AY65-AY64))&lt;0.0011</formula>
    </cfRule>
    <cfRule type="cellIs" dxfId="271" priority="285" operator="greaterThan">
      <formula>0.1</formula>
    </cfRule>
    <cfRule type="cellIs" dxfId="270" priority="286" operator="lessThan">
      <formula>0</formula>
    </cfRule>
  </conditionalFormatting>
  <conditionalFormatting sqref="AZ68">
    <cfRule type="expression" dxfId="269" priority="281" stopIfTrue="1">
      <formula>ABS((AZ65-AZ64))&lt;0.0011</formula>
    </cfRule>
    <cfRule type="cellIs" dxfId="268" priority="282" operator="greaterThan">
      <formula>0.1</formula>
    </cfRule>
    <cfRule type="cellIs" dxfId="267" priority="283" operator="lessThan">
      <formula>0</formula>
    </cfRule>
  </conditionalFormatting>
  <conditionalFormatting sqref="BA68">
    <cfRule type="expression" dxfId="266" priority="278" stopIfTrue="1">
      <formula>ABS((BA65-BA64))&lt;0.0011</formula>
    </cfRule>
    <cfRule type="cellIs" dxfId="265" priority="279" operator="greaterThan">
      <formula>0.1</formula>
    </cfRule>
    <cfRule type="cellIs" dxfId="264" priority="280" operator="lessThan">
      <formula>0</formula>
    </cfRule>
  </conditionalFormatting>
  <conditionalFormatting sqref="BB68">
    <cfRule type="expression" dxfId="263" priority="275" stopIfTrue="1">
      <formula>ABS((BB65-BB64))&lt;0.0011</formula>
    </cfRule>
    <cfRule type="cellIs" dxfId="262" priority="276" operator="greaterThan">
      <formula>0.1</formula>
    </cfRule>
    <cfRule type="cellIs" dxfId="261" priority="277" operator="lessThan">
      <formula>0</formula>
    </cfRule>
  </conditionalFormatting>
  <conditionalFormatting sqref="BC68">
    <cfRule type="expression" dxfId="260" priority="272" stopIfTrue="1">
      <formula>ABS((BC65-BC64))&lt;0.0011</formula>
    </cfRule>
    <cfRule type="cellIs" dxfId="259" priority="273" operator="greaterThan">
      <formula>0.1</formula>
    </cfRule>
    <cfRule type="cellIs" dxfId="258" priority="274" operator="lessThan">
      <formula>0</formula>
    </cfRule>
  </conditionalFormatting>
  <conditionalFormatting sqref="BD68">
    <cfRule type="expression" dxfId="257" priority="269" stopIfTrue="1">
      <formula>ABS((BD65-BD64))&lt;0.0011</formula>
    </cfRule>
    <cfRule type="cellIs" dxfId="256" priority="270" operator="greaterThan">
      <formula>0.1</formula>
    </cfRule>
    <cfRule type="cellIs" dxfId="255" priority="271" operator="lessThan">
      <formula>0</formula>
    </cfRule>
  </conditionalFormatting>
  <conditionalFormatting sqref="BE68">
    <cfRule type="expression" dxfId="254" priority="266" stopIfTrue="1">
      <formula>ABS((BE65-BE64))&lt;0.0011</formula>
    </cfRule>
    <cfRule type="cellIs" dxfId="253" priority="267" operator="greaterThan">
      <formula>0.1</formula>
    </cfRule>
    <cfRule type="cellIs" dxfId="252" priority="268" operator="lessThan">
      <formula>0</formula>
    </cfRule>
  </conditionalFormatting>
  <conditionalFormatting sqref="BF68">
    <cfRule type="expression" dxfId="251" priority="263" stopIfTrue="1">
      <formula>ABS((BF65-BF64))&lt;0.0011</formula>
    </cfRule>
    <cfRule type="cellIs" dxfId="250" priority="264" operator="greaterThan">
      <formula>0.1</formula>
    </cfRule>
    <cfRule type="cellIs" dxfId="249" priority="265" operator="lessThan">
      <formula>0</formula>
    </cfRule>
  </conditionalFormatting>
  <conditionalFormatting sqref="BG68">
    <cfRule type="expression" dxfId="248" priority="260" stopIfTrue="1">
      <formula>ABS((BG65-BG64))&lt;0.0011</formula>
    </cfRule>
    <cfRule type="cellIs" dxfId="247" priority="261" operator="greaterThan">
      <formula>0.1</formula>
    </cfRule>
    <cfRule type="cellIs" dxfId="246" priority="262" operator="lessThan">
      <formula>0</formula>
    </cfRule>
  </conditionalFormatting>
  <conditionalFormatting sqref="BH68">
    <cfRule type="expression" dxfId="245" priority="257" stopIfTrue="1">
      <formula>ABS((BH65-BH64))&lt;0.0011</formula>
    </cfRule>
    <cfRule type="cellIs" dxfId="244" priority="258" operator="greaterThan">
      <formula>0.1</formula>
    </cfRule>
    <cfRule type="cellIs" dxfId="243" priority="259" operator="lessThan">
      <formula>0</formula>
    </cfRule>
  </conditionalFormatting>
  <conditionalFormatting sqref="BI68">
    <cfRule type="expression" dxfId="242" priority="254" stopIfTrue="1">
      <formula>ABS((BI65-BI64))&lt;0.0011</formula>
    </cfRule>
    <cfRule type="cellIs" dxfId="241" priority="255" operator="greaterThan">
      <formula>0.1</formula>
    </cfRule>
    <cfRule type="cellIs" dxfId="240" priority="256" operator="lessThan">
      <formula>0</formula>
    </cfRule>
  </conditionalFormatting>
  <conditionalFormatting sqref="W73">
    <cfRule type="expression" dxfId="239" priority="248" stopIfTrue="1">
      <formula>ABS((W70-W69))&lt;0.0011</formula>
    </cfRule>
    <cfRule type="cellIs" dxfId="238" priority="249" operator="greaterThan">
      <formula>0.1</formula>
    </cfRule>
    <cfRule type="cellIs" dxfId="237" priority="250" operator="lessThan">
      <formula>0</formula>
    </cfRule>
  </conditionalFormatting>
  <conditionalFormatting sqref="V73">
    <cfRule type="expression" dxfId="236" priority="245" stopIfTrue="1">
      <formula>ABS((V70-V69))&lt;0.0011</formula>
    </cfRule>
    <cfRule type="cellIs" dxfId="235" priority="246" operator="greaterThan">
      <formula>0.1</formula>
    </cfRule>
    <cfRule type="cellIs" dxfId="234" priority="247" operator="lessThan">
      <formula>0</formula>
    </cfRule>
  </conditionalFormatting>
  <conditionalFormatting sqref="X73">
    <cfRule type="expression" dxfId="233" priority="242" stopIfTrue="1">
      <formula>ABS((X70-X69))&lt;0.0011</formula>
    </cfRule>
    <cfRule type="cellIs" dxfId="232" priority="243" operator="greaterThan">
      <formula>0.1</formula>
    </cfRule>
    <cfRule type="cellIs" dxfId="231" priority="244" operator="lessThan">
      <formula>0</formula>
    </cfRule>
  </conditionalFormatting>
  <conditionalFormatting sqref="Y73">
    <cfRule type="expression" dxfId="230" priority="239" stopIfTrue="1">
      <formula>ABS((Y70-Y69))&lt;0.0011</formula>
    </cfRule>
    <cfRule type="cellIs" dxfId="229" priority="240" operator="greaterThan">
      <formula>0.1</formula>
    </cfRule>
    <cfRule type="cellIs" dxfId="228" priority="241" operator="lessThan">
      <formula>0</formula>
    </cfRule>
  </conditionalFormatting>
  <conditionalFormatting sqref="Z73">
    <cfRule type="expression" dxfId="227" priority="236" stopIfTrue="1">
      <formula>ABS((Z70-Z69))&lt;0.0011</formula>
    </cfRule>
    <cfRule type="cellIs" dxfId="226" priority="237" operator="greaterThan">
      <formula>0.1</formula>
    </cfRule>
    <cfRule type="cellIs" dxfId="225" priority="238" operator="lessThan">
      <formula>0</formula>
    </cfRule>
  </conditionalFormatting>
  <conditionalFormatting sqref="AA73">
    <cfRule type="expression" dxfId="224" priority="233" stopIfTrue="1">
      <formula>ABS((AA70-AA69))&lt;0.0011</formula>
    </cfRule>
    <cfRule type="cellIs" dxfId="223" priority="234" operator="greaterThan">
      <formula>0.1</formula>
    </cfRule>
    <cfRule type="cellIs" dxfId="222" priority="235" operator="lessThan">
      <formula>0</formula>
    </cfRule>
  </conditionalFormatting>
  <conditionalFormatting sqref="AB73">
    <cfRule type="expression" dxfId="221" priority="230" stopIfTrue="1">
      <formula>ABS((AB70-AB69))&lt;0.0011</formula>
    </cfRule>
    <cfRule type="cellIs" dxfId="220" priority="231" operator="greaterThan">
      <formula>0.1</formula>
    </cfRule>
    <cfRule type="cellIs" dxfId="219" priority="232" operator="lessThan">
      <formula>0</formula>
    </cfRule>
  </conditionalFormatting>
  <conditionalFormatting sqref="AC73">
    <cfRule type="expression" dxfId="218" priority="227" stopIfTrue="1">
      <formula>ABS((AC70-AC69))&lt;0.0011</formula>
    </cfRule>
    <cfRule type="cellIs" dxfId="217" priority="228" operator="greaterThan">
      <formula>0.1</formula>
    </cfRule>
    <cfRule type="cellIs" dxfId="216" priority="229" operator="lessThan">
      <formula>0</formula>
    </cfRule>
  </conditionalFormatting>
  <conditionalFormatting sqref="AD73">
    <cfRule type="expression" dxfId="215" priority="224" stopIfTrue="1">
      <formula>ABS((AD70-AD69))&lt;0.0011</formula>
    </cfRule>
    <cfRule type="cellIs" dxfId="214" priority="225" operator="greaterThan">
      <formula>0.1</formula>
    </cfRule>
    <cfRule type="cellIs" dxfId="213" priority="226" operator="lessThan">
      <formula>0</formula>
    </cfRule>
  </conditionalFormatting>
  <conditionalFormatting sqref="AE73">
    <cfRule type="expression" dxfId="212" priority="221" stopIfTrue="1">
      <formula>ABS((AE70-AE69))&lt;0.0011</formula>
    </cfRule>
    <cfRule type="cellIs" dxfId="211" priority="222" operator="greaterThan">
      <formula>0.1</formula>
    </cfRule>
    <cfRule type="cellIs" dxfId="210" priority="223" operator="lessThan">
      <formula>0</formula>
    </cfRule>
  </conditionalFormatting>
  <conditionalFormatting sqref="AF73">
    <cfRule type="expression" dxfId="209" priority="218" stopIfTrue="1">
      <formula>ABS((AF70-AF69))&lt;0.0011</formula>
    </cfRule>
    <cfRule type="cellIs" dxfId="208" priority="219" operator="greaterThan">
      <formula>0.1</formula>
    </cfRule>
    <cfRule type="cellIs" dxfId="207" priority="220" operator="lessThan">
      <formula>0</formula>
    </cfRule>
  </conditionalFormatting>
  <conditionalFormatting sqref="AG73">
    <cfRule type="expression" dxfId="206" priority="215" stopIfTrue="1">
      <formula>ABS((AG70-AG69))&lt;0.0011</formula>
    </cfRule>
    <cfRule type="cellIs" dxfId="205" priority="216" operator="greaterThan">
      <formula>0.1</formula>
    </cfRule>
    <cfRule type="cellIs" dxfId="204" priority="217" operator="lessThan">
      <formula>0</formula>
    </cfRule>
  </conditionalFormatting>
  <conditionalFormatting sqref="AH73">
    <cfRule type="expression" dxfId="203" priority="212" stopIfTrue="1">
      <formula>ABS((AH70-AH69))&lt;0.0011</formula>
    </cfRule>
    <cfRule type="cellIs" dxfId="202" priority="213" operator="greaterThan">
      <formula>0.1</formula>
    </cfRule>
    <cfRule type="cellIs" dxfId="201" priority="214" operator="lessThan">
      <formula>0</formula>
    </cfRule>
  </conditionalFormatting>
  <conditionalFormatting sqref="AI73">
    <cfRule type="expression" dxfId="200" priority="209" stopIfTrue="1">
      <formula>ABS((AI70-AI69))&lt;0.0011</formula>
    </cfRule>
    <cfRule type="cellIs" dxfId="199" priority="210" operator="greaterThan">
      <formula>0.1</formula>
    </cfRule>
    <cfRule type="cellIs" dxfId="198" priority="211" operator="lessThan">
      <formula>0</formula>
    </cfRule>
  </conditionalFormatting>
  <conditionalFormatting sqref="AJ73">
    <cfRule type="expression" dxfId="197" priority="206" stopIfTrue="1">
      <formula>ABS((AJ70-AJ69))&lt;0.0011</formula>
    </cfRule>
    <cfRule type="cellIs" dxfId="196" priority="207" operator="greaterThan">
      <formula>0.15</formula>
    </cfRule>
    <cfRule type="cellIs" dxfId="195" priority="208" operator="lessThan">
      <formula>0</formula>
    </cfRule>
  </conditionalFormatting>
  <conditionalFormatting sqref="AK73">
    <cfRule type="expression" dxfId="194" priority="203" stopIfTrue="1">
      <formula>ABS((AK70-AK69))&lt;0.0011</formula>
    </cfRule>
    <cfRule type="cellIs" dxfId="193" priority="204" operator="greaterThan">
      <formula>0.1</formula>
    </cfRule>
    <cfRule type="cellIs" dxfId="192" priority="205" operator="lessThan">
      <formula>0</formula>
    </cfRule>
  </conditionalFormatting>
  <conditionalFormatting sqref="AL73">
    <cfRule type="expression" dxfId="191" priority="200" stopIfTrue="1">
      <formula>ABS((AL70-AL69))&lt;0.0011</formula>
    </cfRule>
    <cfRule type="cellIs" dxfId="190" priority="201" operator="greaterThan">
      <formula>0.1</formula>
    </cfRule>
    <cfRule type="cellIs" dxfId="189" priority="202" operator="lessThan">
      <formula>0</formula>
    </cfRule>
  </conditionalFormatting>
  <conditionalFormatting sqref="AM73">
    <cfRule type="expression" dxfId="188" priority="197" stopIfTrue="1">
      <formula>ABS((AM70-AM69))&lt;0.0011</formula>
    </cfRule>
    <cfRule type="cellIs" dxfId="187" priority="198" operator="greaterThan">
      <formula>0.1</formula>
    </cfRule>
    <cfRule type="cellIs" dxfId="186" priority="199" operator="lessThan">
      <formula>0</formula>
    </cfRule>
  </conditionalFormatting>
  <conditionalFormatting sqref="AN73">
    <cfRule type="expression" dxfId="185" priority="194" stopIfTrue="1">
      <formula>ABS((AN70-AN69))&lt;0.0011</formula>
    </cfRule>
    <cfRule type="cellIs" dxfId="184" priority="195" operator="greaterThan">
      <formula>0.1</formula>
    </cfRule>
    <cfRule type="cellIs" dxfId="183" priority="196" operator="lessThan">
      <formula>0</formula>
    </cfRule>
  </conditionalFormatting>
  <conditionalFormatting sqref="AO73">
    <cfRule type="expression" dxfId="182" priority="191" stopIfTrue="1">
      <formula>ABS((AO70-AO69))&lt;0.0011</formula>
    </cfRule>
    <cfRule type="cellIs" dxfId="181" priority="192" operator="greaterThan">
      <formula>0.1</formula>
    </cfRule>
    <cfRule type="cellIs" dxfId="180" priority="193" operator="lessThan">
      <formula>0</formula>
    </cfRule>
  </conditionalFormatting>
  <conditionalFormatting sqref="AP73">
    <cfRule type="expression" dxfId="179" priority="188" stopIfTrue="1">
      <formula>ABS((AP70-AP69))&lt;0.0011</formula>
    </cfRule>
    <cfRule type="cellIs" dxfId="178" priority="189" operator="greaterThan">
      <formula>0.1</formula>
    </cfRule>
    <cfRule type="cellIs" dxfId="177" priority="190" operator="lessThan">
      <formula>0</formula>
    </cfRule>
  </conditionalFormatting>
  <conditionalFormatting sqref="AQ73">
    <cfRule type="expression" dxfId="176" priority="185" stopIfTrue="1">
      <formula>ABS((AQ70-AQ69))&lt;0.0011</formula>
    </cfRule>
    <cfRule type="cellIs" dxfId="175" priority="186" operator="greaterThan">
      <formula>0.1</formula>
    </cfRule>
    <cfRule type="cellIs" dxfId="174" priority="187" operator="lessThan">
      <formula>0</formula>
    </cfRule>
  </conditionalFormatting>
  <conditionalFormatting sqref="AR73">
    <cfRule type="expression" dxfId="173" priority="182" stopIfTrue="1">
      <formula>ABS((AR70-AR69))&lt;0.0011</formula>
    </cfRule>
    <cfRule type="cellIs" dxfId="172" priority="183" operator="greaterThan">
      <formula>0.15</formula>
    </cfRule>
    <cfRule type="cellIs" dxfId="171" priority="184" operator="lessThan">
      <formula>0</formula>
    </cfRule>
  </conditionalFormatting>
  <conditionalFormatting sqref="AS73">
    <cfRule type="expression" dxfId="170" priority="179" stopIfTrue="1">
      <formula>ABS((AS70-AS69))&lt;0.0011</formula>
    </cfRule>
    <cfRule type="cellIs" dxfId="169" priority="180" operator="greaterThan">
      <formula>0.15</formula>
    </cfRule>
    <cfRule type="cellIs" dxfId="168" priority="181" operator="lessThan">
      <formula>0</formula>
    </cfRule>
  </conditionalFormatting>
  <conditionalFormatting sqref="AT73">
    <cfRule type="expression" dxfId="167" priority="176" stopIfTrue="1">
      <formula>ABS((AT70-AT69))&lt;0.0011</formula>
    </cfRule>
    <cfRule type="cellIs" dxfId="166" priority="177" operator="greaterThan">
      <formula>0.1</formula>
    </cfRule>
    <cfRule type="cellIs" dxfId="165" priority="178" operator="lessThan">
      <formula>0</formula>
    </cfRule>
  </conditionalFormatting>
  <conditionalFormatting sqref="AU73">
    <cfRule type="expression" dxfId="164" priority="173" stopIfTrue="1">
      <formula>ABS((AU70-AU69))&lt;0.0011</formula>
    </cfRule>
    <cfRule type="cellIs" dxfId="163" priority="174" operator="greaterThan">
      <formula>0.1</formula>
    </cfRule>
    <cfRule type="cellIs" dxfId="162" priority="175" operator="lessThan">
      <formula>0</formula>
    </cfRule>
  </conditionalFormatting>
  <conditionalFormatting sqref="AV73">
    <cfRule type="expression" dxfId="161" priority="170" stopIfTrue="1">
      <formula>ABS((AV70-AV69))&lt;0.0011</formula>
    </cfRule>
    <cfRule type="cellIs" dxfId="160" priority="171" operator="greaterThan">
      <formula>0.1</formula>
    </cfRule>
    <cfRule type="cellIs" dxfId="159" priority="172" operator="lessThan">
      <formula>0</formula>
    </cfRule>
  </conditionalFormatting>
  <conditionalFormatting sqref="AW73">
    <cfRule type="expression" dxfId="158" priority="167" stopIfTrue="1">
      <formula>ABS((AW70-AW69))&lt;0.0011</formula>
    </cfRule>
    <cfRule type="cellIs" dxfId="157" priority="168" operator="greaterThan">
      <formula>0.1</formula>
    </cfRule>
    <cfRule type="cellIs" dxfId="156" priority="169" operator="lessThan">
      <formula>0</formula>
    </cfRule>
  </conditionalFormatting>
  <conditionalFormatting sqref="AX73">
    <cfRule type="expression" dxfId="155" priority="164" stopIfTrue="1">
      <formula>ABS((AX70-AX69))&lt;0.0011</formula>
    </cfRule>
    <cfRule type="cellIs" dxfId="154" priority="165" operator="greaterThan">
      <formula>0.1</formula>
    </cfRule>
    <cfRule type="cellIs" dxfId="153" priority="166" operator="lessThan">
      <formula>0</formula>
    </cfRule>
  </conditionalFormatting>
  <conditionalFormatting sqref="AY73">
    <cfRule type="expression" dxfId="152" priority="161" stopIfTrue="1">
      <formula>ABS((AY70-AY69))&lt;0.0011</formula>
    </cfRule>
    <cfRule type="cellIs" dxfId="151" priority="162" operator="greaterThan">
      <formula>0.1</formula>
    </cfRule>
    <cfRule type="cellIs" dxfId="150" priority="163" operator="lessThan">
      <formula>0</formula>
    </cfRule>
  </conditionalFormatting>
  <conditionalFormatting sqref="AZ73">
    <cfRule type="expression" dxfId="149" priority="158" stopIfTrue="1">
      <formula>ABS((AZ70-AZ69))&lt;0.0011</formula>
    </cfRule>
    <cfRule type="cellIs" dxfId="148" priority="159" operator="greaterThan">
      <formula>0.1</formula>
    </cfRule>
    <cfRule type="cellIs" dxfId="147" priority="160" operator="lessThan">
      <formula>0</formula>
    </cfRule>
  </conditionalFormatting>
  <conditionalFormatting sqref="BA73">
    <cfRule type="expression" dxfId="146" priority="155" stopIfTrue="1">
      <formula>ABS((BA70-BA69))&lt;0.0011</formula>
    </cfRule>
    <cfRule type="cellIs" dxfId="145" priority="156" operator="greaterThan">
      <formula>0.1</formula>
    </cfRule>
    <cfRule type="cellIs" dxfId="144" priority="157" operator="lessThan">
      <formula>0</formula>
    </cfRule>
  </conditionalFormatting>
  <conditionalFormatting sqref="BB73">
    <cfRule type="expression" dxfId="143" priority="152" stopIfTrue="1">
      <formula>ABS((BB70-BB69))&lt;0.0011</formula>
    </cfRule>
    <cfRule type="cellIs" dxfId="142" priority="153" operator="greaterThan">
      <formula>0.1</formula>
    </cfRule>
    <cfRule type="cellIs" dxfId="141" priority="154" operator="lessThan">
      <formula>0</formula>
    </cfRule>
  </conditionalFormatting>
  <conditionalFormatting sqref="BC73">
    <cfRule type="expression" dxfId="140" priority="149" stopIfTrue="1">
      <formula>ABS((BC70-BC69))&lt;0.0011</formula>
    </cfRule>
    <cfRule type="cellIs" dxfId="139" priority="150" operator="greaterThan">
      <formula>0.1</formula>
    </cfRule>
    <cfRule type="cellIs" dxfId="138" priority="151" operator="lessThan">
      <formula>0</formula>
    </cfRule>
  </conditionalFormatting>
  <conditionalFormatting sqref="BD73">
    <cfRule type="expression" dxfId="137" priority="146" stopIfTrue="1">
      <formula>ABS((BD70-BD69))&lt;0.0011</formula>
    </cfRule>
    <cfRule type="cellIs" dxfId="136" priority="147" operator="greaterThan">
      <formula>0.1</formula>
    </cfRule>
    <cfRule type="cellIs" dxfId="135" priority="148" operator="lessThan">
      <formula>0</formula>
    </cfRule>
  </conditionalFormatting>
  <conditionalFormatting sqref="BE73">
    <cfRule type="expression" dxfId="134" priority="143" stopIfTrue="1">
      <formula>ABS((BE70-BE69))&lt;0.0011</formula>
    </cfRule>
    <cfRule type="cellIs" dxfId="133" priority="144" operator="greaterThan">
      <formula>0.1</formula>
    </cfRule>
    <cfRule type="cellIs" dxfId="132" priority="145" operator="lessThan">
      <formula>0</formula>
    </cfRule>
  </conditionalFormatting>
  <conditionalFormatting sqref="BF73">
    <cfRule type="expression" dxfId="131" priority="140" stopIfTrue="1">
      <formula>ABS((BF70-BF69))&lt;0.0011</formula>
    </cfRule>
    <cfRule type="cellIs" dxfId="130" priority="141" operator="greaterThan">
      <formula>0.1</formula>
    </cfRule>
    <cfRule type="cellIs" dxfId="129" priority="142" operator="lessThan">
      <formula>0</formula>
    </cfRule>
  </conditionalFormatting>
  <conditionalFormatting sqref="BG73">
    <cfRule type="expression" dxfId="128" priority="137" stopIfTrue="1">
      <formula>ABS((BG70-BG69))&lt;0.0011</formula>
    </cfRule>
    <cfRule type="cellIs" dxfId="127" priority="138" operator="greaterThan">
      <formula>0.1</formula>
    </cfRule>
    <cfRule type="cellIs" dxfId="126" priority="139" operator="lessThan">
      <formula>0</formula>
    </cfRule>
  </conditionalFormatting>
  <conditionalFormatting sqref="BH73">
    <cfRule type="expression" dxfId="125" priority="134" stopIfTrue="1">
      <formula>ABS((BH70-BH69))&lt;0.0011</formula>
    </cfRule>
    <cfRule type="cellIs" dxfId="124" priority="135" operator="greaterThan">
      <formula>0.1</formula>
    </cfRule>
    <cfRule type="cellIs" dxfId="123" priority="136" operator="lessThan">
      <formula>0</formula>
    </cfRule>
  </conditionalFormatting>
  <conditionalFormatting sqref="BI73">
    <cfRule type="expression" dxfId="122" priority="131" stopIfTrue="1">
      <formula>ABS((BI70-BI69))&lt;0.0011</formula>
    </cfRule>
    <cfRule type="cellIs" dxfId="121" priority="132" operator="greaterThan">
      <formula>0.1</formula>
    </cfRule>
    <cfRule type="cellIs" dxfId="120" priority="133" operator="lessThan">
      <formula>0</formula>
    </cfRule>
  </conditionalFormatting>
  <conditionalFormatting sqref="AC28 BJ28">
    <cfRule type="expression" dxfId="119" priority="121" stopIfTrue="1">
      <formula>ABS((AC24-AC23))&lt;0.0011</formula>
    </cfRule>
    <cfRule type="cellIs" dxfId="118" priority="122" operator="greaterThan">
      <formula>0.1</formula>
    </cfRule>
    <cfRule type="cellIs" dxfId="117" priority="123" operator="lessThan">
      <formula>0</formula>
    </cfRule>
  </conditionalFormatting>
  <conditionalFormatting sqref="AB28">
    <cfRule type="expression" dxfId="116" priority="118" stopIfTrue="1">
      <formula>ABS((AB24-AB23))&lt;0.0011</formula>
    </cfRule>
    <cfRule type="cellIs" dxfId="115" priority="119" operator="greaterThan">
      <formula>0.1</formula>
    </cfRule>
    <cfRule type="cellIs" dxfId="114" priority="120" operator="lessThan">
      <formula>0</formula>
    </cfRule>
  </conditionalFormatting>
  <conditionalFormatting sqref="AA28">
    <cfRule type="expression" dxfId="113" priority="115" stopIfTrue="1">
      <formula>ABS((AA24-AA23))&lt;0.0011</formula>
    </cfRule>
    <cfRule type="cellIs" dxfId="112" priority="116" operator="greaterThan">
      <formula>0.1</formula>
    </cfRule>
    <cfRule type="cellIs" dxfId="111" priority="117" operator="lessThan">
      <formula>0</formula>
    </cfRule>
  </conditionalFormatting>
  <conditionalFormatting sqref="Z28">
    <cfRule type="expression" dxfId="110" priority="112" stopIfTrue="1">
      <formula>ABS((Z24-Z23))&lt;0.0011</formula>
    </cfRule>
    <cfRule type="cellIs" dxfId="109" priority="113" operator="greaterThan">
      <formula>0.1</formula>
    </cfRule>
    <cfRule type="cellIs" dxfId="108" priority="114" operator="lessThan">
      <formula>0</formula>
    </cfRule>
  </conditionalFormatting>
  <conditionalFormatting sqref="Y28">
    <cfRule type="expression" dxfId="107" priority="109" stopIfTrue="1">
      <formula>ABS((Y24-Y23))&lt;0.0011</formula>
    </cfRule>
    <cfRule type="cellIs" dxfId="106" priority="110" operator="greaterThan">
      <formula>0.1</formula>
    </cfRule>
    <cfRule type="cellIs" dxfId="105" priority="111" operator="lessThan">
      <formula>0</formula>
    </cfRule>
  </conditionalFormatting>
  <conditionalFormatting sqref="X28">
    <cfRule type="expression" dxfId="104" priority="106" stopIfTrue="1">
      <formula>ABS((X24-X23))&lt;0.0011</formula>
    </cfRule>
    <cfRule type="cellIs" dxfId="103" priority="107" operator="greaterThan">
      <formula>0.1</formula>
    </cfRule>
    <cfRule type="cellIs" dxfId="102" priority="108" operator="lessThan">
      <formula>0</formula>
    </cfRule>
  </conditionalFormatting>
  <conditionalFormatting sqref="W28">
    <cfRule type="expression" dxfId="101" priority="103" stopIfTrue="1">
      <formula>ABS((W24-W23))&lt;0.0011</formula>
    </cfRule>
    <cfRule type="cellIs" dxfId="100" priority="104" operator="greaterThan">
      <formula>0.1</formula>
    </cfRule>
    <cfRule type="cellIs" dxfId="99" priority="105" operator="lessThan">
      <formula>0</formula>
    </cfRule>
  </conditionalFormatting>
  <conditionalFormatting sqref="V28">
    <cfRule type="expression" dxfId="98" priority="100" stopIfTrue="1">
      <formula>ABS((V24-V23))&lt;0.0011</formula>
    </cfRule>
    <cfRule type="cellIs" dxfId="97" priority="101" operator="greaterThan">
      <formula>0.1</formula>
    </cfRule>
    <cfRule type="cellIs" dxfId="96" priority="102" operator="lessThan">
      <formula>0</formula>
    </cfRule>
  </conditionalFormatting>
  <conditionalFormatting sqref="AD28">
    <cfRule type="expression" dxfId="95" priority="97" stopIfTrue="1">
      <formula>ABS((AD24-AD23))&lt;0.0011</formula>
    </cfRule>
    <cfRule type="cellIs" dxfId="94" priority="98" operator="greaterThan">
      <formula>0.1</formula>
    </cfRule>
    <cfRule type="cellIs" dxfId="93" priority="99" operator="lessThan">
      <formula>0</formula>
    </cfRule>
  </conditionalFormatting>
  <conditionalFormatting sqref="AE28">
    <cfRule type="expression" dxfId="92" priority="94" stopIfTrue="1">
      <formula>ABS((AE24-AE23))&lt;0.0011</formula>
    </cfRule>
    <cfRule type="cellIs" dxfId="91" priority="95" operator="greaterThan">
      <formula>0.1</formula>
    </cfRule>
    <cfRule type="cellIs" dxfId="90" priority="96" operator="lessThan">
      <formula>0</formula>
    </cfRule>
  </conditionalFormatting>
  <conditionalFormatting sqref="AF28">
    <cfRule type="expression" dxfId="89" priority="91" stopIfTrue="1">
      <formula>ABS((AF24-AF23))&lt;0.0011</formula>
    </cfRule>
    <cfRule type="cellIs" dxfId="88" priority="92" operator="greaterThan">
      <formula>0.1</formula>
    </cfRule>
    <cfRule type="cellIs" dxfId="87" priority="93" operator="lessThan">
      <formula>0</formula>
    </cfRule>
  </conditionalFormatting>
  <conditionalFormatting sqref="AG28">
    <cfRule type="expression" dxfId="86" priority="88" stopIfTrue="1">
      <formula>ABS((AG24-AG23))&lt;0.0011</formula>
    </cfRule>
    <cfRule type="cellIs" dxfId="85" priority="89" operator="greaterThan">
      <formula>0.1</formula>
    </cfRule>
    <cfRule type="cellIs" dxfId="84" priority="90" operator="lessThan">
      <formula>0</formula>
    </cfRule>
  </conditionalFormatting>
  <conditionalFormatting sqref="AH28">
    <cfRule type="expression" dxfId="83" priority="85" stopIfTrue="1">
      <formula>ABS((AH24-AH23))&lt;0.0011</formula>
    </cfRule>
    <cfRule type="cellIs" dxfId="82" priority="86" operator="greaterThan">
      <formula>0.1</formula>
    </cfRule>
    <cfRule type="cellIs" dxfId="81" priority="87" operator="lessThan">
      <formula>0</formula>
    </cfRule>
  </conditionalFormatting>
  <conditionalFormatting sqref="AI28">
    <cfRule type="expression" dxfId="80" priority="82" stopIfTrue="1">
      <formula>ABS((AI24-AI23))&lt;0.0011</formula>
    </cfRule>
    <cfRule type="cellIs" dxfId="79" priority="83" operator="greaterThan">
      <formula>0.1</formula>
    </cfRule>
    <cfRule type="cellIs" dxfId="78" priority="84" operator="lessThan">
      <formula>0</formula>
    </cfRule>
  </conditionalFormatting>
  <conditionalFormatting sqref="AJ28">
    <cfRule type="expression" dxfId="77" priority="79" stopIfTrue="1">
      <formula>ABS((AJ24-AJ23))&lt;0.0011</formula>
    </cfRule>
    <cfRule type="cellIs" dxfId="76" priority="80" operator="greaterThan">
      <formula>0.15</formula>
    </cfRule>
    <cfRule type="cellIs" dxfId="75" priority="81" operator="lessThan">
      <formula>0</formula>
    </cfRule>
  </conditionalFormatting>
  <conditionalFormatting sqref="AK28">
    <cfRule type="expression" dxfId="74" priority="76" stopIfTrue="1">
      <formula>ABS((AK24-AK23))&lt;0.0011</formula>
    </cfRule>
    <cfRule type="cellIs" dxfId="73" priority="77" operator="greaterThan">
      <formula>0.1</formula>
    </cfRule>
    <cfRule type="cellIs" dxfId="72" priority="78" operator="lessThan">
      <formula>0</formula>
    </cfRule>
  </conditionalFormatting>
  <conditionalFormatting sqref="AL28">
    <cfRule type="expression" dxfId="71" priority="73" stopIfTrue="1">
      <formula>ABS((AL24-AL23))&lt;0.0011</formula>
    </cfRule>
    <cfRule type="cellIs" dxfId="70" priority="74" operator="greaterThan">
      <formula>0.1</formula>
    </cfRule>
    <cfRule type="cellIs" dxfId="69" priority="75" operator="lessThan">
      <formula>0</formula>
    </cfRule>
  </conditionalFormatting>
  <conditionalFormatting sqref="AM28">
    <cfRule type="expression" dxfId="68" priority="70" stopIfTrue="1">
      <formula>ABS((AM24-AM23))&lt;0.0011</formula>
    </cfRule>
    <cfRule type="cellIs" dxfId="67" priority="71" operator="greaterThan">
      <formula>0.1</formula>
    </cfRule>
    <cfRule type="cellIs" dxfId="66" priority="72" operator="lessThan">
      <formula>0</formula>
    </cfRule>
  </conditionalFormatting>
  <conditionalFormatting sqref="AN28">
    <cfRule type="expression" dxfId="65" priority="67" stopIfTrue="1">
      <formula>ABS((AN24-AN23))&lt;0.0011</formula>
    </cfRule>
    <cfRule type="cellIs" dxfId="64" priority="68" operator="greaterThan">
      <formula>0.1</formula>
    </cfRule>
    <cfRule type="cellIs" dxfId="63" priority="69" operator="lessThan">
      <formula>0</formula>
    </cfRule>
  </conditionalFormatting>
  <conditionalFormatting sqref="AO28">
    <cfRule type="expression" dxfId="62" priority="64" stopIfTrue="1">
      <formula>ABS((AO24-AO23))&lt;0.0011</formula>
    </cfRule>
    <cfRule type="cellIs" dxfId="61" priority="65" operator="greaterThan">
      <formula>0.1</formula>
    </cfRule>
    <cfRule type="cellIs" dxfId="60" priority="66" operator="lessThan">
      <formula>0</formula>
    </cfRule>
  </conditionalFormatting>
  <conditionalFormatting sqref="AP28">
    <cfRule type="expression" dxfId="59" priority="61" stopIfTrue="1">
      <formula>ABS((AP24-AP23))&lt;0.0011</formula>
    </cfRule>
    <cfRule type="cellIs" dxfId="58" priority="62" operator="greaterThan">
      <formula>0.1</formula>
    </cfRule>
    <cfRule type="cellIs" dxfId="57" priority="63" operator="lessThan">
      <formula>0</formula>
    </cfRule>
  </conditionalFormatting>
  <conditionalFormatting sqref="AQ28">
    <cfRule type="expression" dxfId="56" priority="58" stopIfTrue="1">
      <formula>ABS((AQ24-AQ23))&lt;0.0011</formula>
    </cfRule>
    <cfRule type="cellIs" dxfId="55" priority="59" operator="greaterThan">
      <formula>0.1</formula>
    </cfRule>
    <cfRule type="cellIs" dxfId="54" priority="60" operator="lessThan">
      <formula>0</formula>
    </cfRule>
  </conditionalFormatting>
  <conditionalFormatting sqref="AR28">
    <cfRule type="expression" dxfId="53" priority="55" stopIfTrue="1">
      <formula>ABS((AR24-AR23))&lt;0.0011</formula>
    </cfRule>
    <cfRule type="cellIs" dxfId="52" priority="56" operator="greaterThan">
      <formula>0.15</formula>
    </cfRule>
    <cfRule type="cellIs" dxfId="51" priority="57" operator="lessThan">
      <formula>0</formula>
    </cfRule>
  </conditionalFormatting>
  <conditionalFormatting sqref="AS28">
    <cfRule type="expression" dxfId="50" priority="52" stopIfTrue="1">
      <formula>ABS((AS24-AS23))&lt;0.0011</formula>
    </cfRule>
    <cfRule type="cellIs" dxfId="49" priority="53" operator="greaterThan">
      <formula>0.15</formula>
    </cfRule>
    <cfRule type="cellIs" dxfId="48" priority="54" operator="lessThan">
      <formula>0</formula>
    </cfRule>
  </conditionalFormatting>
  <conditionalFormatting sqref="AT28">
    <cfRule type="expression" dxfId="47" priority="49" stopIfTrue="1">
      <formula>ABS((AT24-AT23))&lt;0.0011</formula>
    </cfRule>
    <cfRule type="cellIs" dxfId="46" priority="50" operator="greaterThan">
      <formula>0.1</formula>
    </cfRule>
    <cfRule type="cellIs" dxfId="45" priority="51" operator="lessThan">
      <formula>0</formula>
    </cfRule>
  </conditionalFormatting>
  <conditionalFormatting sqref="AU28">
    <cfRule type="expression" dxfId="44" priority="46" stopIfTrue="1">
      <formula>ABS((AU24-AU23))&lt;0.0011</formula>
    </cfRule>
    <cfRule type="cellIs" dxfId="43" priority="47" operator="greaterThan">
      <formula>0.1</formula>
    </cfRule>
    <cfRule type="cellIs" dxfId="42" priority="48" operator="lessThan">
      <formula>0</formula>
    </cfRule>
  </conditionalFormatting>
  <conditionalFormatting sqref="AV28">
    <cfRule type="expression" dxfId="41" priority="43" stopIfTrue="1">
      <formula>ABS((AV24-AV23))&lt;0.0011</formula>
    </cfRule>
    <cfRule type="cellIs" dxfId="40" priority="44" operator="greaterThan">
      <formula>0.1</formula>
    </cfRule>
    <cfRule type="cellIs" dxfId="39" priority="45" operator="lessThan">
      <formula>0</formula>
    </cfRule>
  </conditionalFormatting>
  <conditionalFormatting sqref="AW28">
    <cfRule type="expression" dxfId="38" priority="40" stopIfTrue="1">
      <formula>ABS((AW24-AW23))&lt;0.0011</formula>
    </cfRule>
    <cfRule type="cellIs" dxfId="37" priority="41" operator="greaterThan">
      <formula>0.1</formula>
    </cfRule>
    <cfRule type="cellIs" dxfId="36" priority="42" operator="lessThan">
      <formula>0</formula>
    </cfRule>
  </conditionalFormatting>
  <conditionalFormatting sqref="AX28">
    <cfRule type="expression" dxfId="35" priority="37" stopIfTrue="1">
      <formula>ABS((AX24-AX23))&lt;0.0011</formula>
    </cfRule>
    <cfRule type="cellIs" dxfId="34" priority="38" operator="greaterThan">
      <formula>0.1</formula>
    </cfRule>
    <cfRule type="cellIs" dxfId="33" priority="39" operator="lessThan">
      <formula>0</formula>
    </cfRule>
  </conditionalFormatting>
  <conditionalFormatting sqref="AY28">
    <cfRule type="expression" dxfId="32" priority="34" stopIfTrue="1">
      <formula>ABS((AY24-AY23))&lt;0.0011</formula>
    </cfRule>
    <cfRule type="cellIs" dxfId="31" priority="35" operator="greaterThan">
      <formula>0.1</formula>
    </cfRule>
    <cfRule type="cellIs" dxfId="30" priority="36" operator="lessThan">
      <formula>0</formula>
    </cfRule>
  </conditionalFormatting>
  <conditionalFormatting sqref="AZ28">
    <cfRule type="expression" dxfId="29" priority="31" stopIfTrue="1">
      <formula>ABS((AZ24-AZ23))&lt;0.0011</formula>
    </cfRule>
    <cfRule type="cellIs" dxfId="28" priority="32" operator="greaterThan">
      <formula>0.1</formula>
    </cfRule>
    <cfRule type="cellIs" dxfId="27" priority="33" operator="lessThan">
      <formula>0</formula>
    </cfRule>
  </conditionalFormatting>
  <conditionalFormatting sqref="BA28">
    <cfRule type="expression" dxfId="26" priority="28" stopIfTrue="1">
      <formula>ABS((BA24-BA23))&lt;0.0011</formula>
    </cfRule>
    <cfRule type="cellIs" dxfId="25" priority="29" operator="greaterThan">
      <formula>0.1</formula>
    </cfRule>
    <cfRule type="cellIs" dxfId="24" priority="30" operator="lessThan">
      <formula>0</formula>
    </cfRule>
  </conditionalFormatting>
  <conditionalFormatting sqref="BB28">
    <cfRule type="expression" dxfId="23" priority="25" stopIfTrue="1">
      <formula>ABS((BB24-BB23))&lt;0.0011</formula>
    </cfRule>
    <cfRule type="cellIs" dxfId="22" priority="26" operator="greaterThan">
      <formula>0.1</formula>
    </cfRule>
    <cfRule type="cellIs" dxfId="21" priority="27" operator="lessThan">
      <formula>0</formula>
    </cfRule>
  </conditionalFormatting>
  <conditionalFormatting sqref="BC28">
    <cfRule type="expression" dxfId="20" priority="22" stopIfTrue="1">
      <formula>ABS((BC24-BC23))&lt;0.0011</formula>
    </cfRule>
    <cfRule type="cellIs" dxfId="19" priority="23" operator="greaterThan">
      <formula>0.1</formula>
    </cfRule>
    <cfRule type="cellIs" dxfId="18" priority="24" operator="lessThan">
      <formula>0</formula>
    </cfRule>
  </conditionalFormatting>
  <conditionalFormatting sqref="BD28">
    <cfRule type="expression" dxfId="17" priority="19" stopIfTrue="1">
      <formula>ABS((BD24-BD23))&lt;0.0011</formula>
    </cfRule>
    <cfRule type="cellIs" dxfId="16" priority="20" operator="greaterThan">
      <formula>0.1</formula>
    </cfRule>
    <cfRule type="cellIs" dxfId="15" priority="21" operator="lessThan">
      <formula>0</formula>
    </cfRule>
  </conditionalFormatting>
  <conditionalFormatting sqref="BE28">
    <cfRule type="expression" dxfId="14" priority="16" stopIfTrue="1">
      <formula>ABS((BE24-BE23))&lt;0.0011</formula>
    </cfRule>
    <cfRule type="cellIs" dxfId="13" priority="17" operator="greaterThan">
      <formula>0.1</formula>
    </cfRule>
    <cfRule type="cellIs" dxfId="12" priority="18" operator="lessThan">
      <formula>0</formula>
    </cfRule>
  </conditionalFormatting>
  <conditionalFormatting sqref="BF28">
    <cfRule type="expression" dxfId="11" priority="13" stopIfTrue="1">
      <formula>ABS((BF24-BF23))&lt;0.0011</formula>
    </cfRule>
    <cfRule type="cellIs" dxfId="10" priority="14" operator="greaterThan">
      <formula>0.1</formula>
    </cfRule>
    <cfRule type="cellIs" dxfId="9" priority="15" operator="lessThan">
      <formula>0</formula>
    </cfRule>
  </conditionalFormatting>
  <conditionalFormatting sqref="BG28">
    <cfRule type="expression" dxfId="8" priority="10" stopIfTrue="1">
      <formula>ABS((BG24-BG23))&lt;0.0011</formula>
    </cfRule>
    <cfRule type="cellIs" dxfId="7" priority="11" operator="greaterThan">
      <formula>0.1</formula>
    </cfRule>
    <cfRule type="cellIs" dxfId="6" priority="12" operator="lessThan">
      <formula>0</formula>
    </cfRule>
  </conditionalFormatting>
  <conditionalFormatting sqref="BH28">
    <cfRule type="expression" dxfId="5" priority="7" stopIfTrue="1">
      <formula>ABS((BH24-BH23))&lt;0.0011</formula>
    </cfRule>
    <cfRule type="cellIs" dxfId="4" priority="8" operator="greaterThan">
      <formula>0.1</formula>
    </cfRule>
    <cfRule type="cellIs" dxfId="3" priority="9" operator="lessThan">
      <formula>0</formula>
    </cfRule>
  </conditionalFormatting>
  <conditionalFormatting sqref="BI28">
    <cfRule type="expression" dxfId="2" priority="4" stopIfTrue="1">
      <formula>ABS((BI24-BI23))&lt;0.0011</formula>
    </cfRule>
    <cfRule type="cellIs" dxfId="1" priority="5" operator="greaterThan">
      <formula>0.1</formula>
    </cfRule>
    <cfRule type="cellIs" dxfId="0" priority="6" operator="lessThan">
      <formula>0</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8"/>
  <sheetViews>
    <sheetView workbookViewId="0"/>
  </sheetViews>
  <sheetFormatPr defaultColWidth="9.140625" defaultRowHeight="12.75"/>
  <cols>
    <col min="1" max="1" width="17" style="6" customWidth="1"/>
    <col min="2" max="2" width="12" style="6" customWidth="1"/>
    <col min="3" max="3" width="11" style="21" customWidth="1"/>
    <col min="4" max="4" width="9.140625" style="21"/>
    <col min="5" max="21" width="9.140625" style="6"/>
    <col min="22" max="22" width="11" style="6" customWidth="1"/>
    <col min="23" max="28" width="9.140625" style="6"/>
    <col min="29" max="29" width="9.140625" style="21"/>
    <col min="30" max="30" width="13" style="21" customWidth="1"/>
    <col min="31" max="41" width="9.140625" style="21"/>
    <col min="42" max="16384" width="9.140625" style="6"/>
  </cols>
  <sheetData>
    <row r="1" spans="1:41" s="11" customFormat="1" ht="14.1" customHeight="1">
      <c r="A1" s="8" t="s">
        <v>23</v>
      </c>
      <c r="B1" s="9"/>
      <c r="C1" s="7"/>
      <c r="D1" s="7"/>
      <c r="E1" s="212"/>
      <c r="F1" s="114"/>
      <c r="G1" s="114"/>
      <c r="H1" s="114"/>
      <c r="I1" s="114"/>
      <c r="J1" s="114"/>
      <c r="K1" s="114"/>
      <c r="L1" s="114"/>
      <c r="M1" s="114"/>
      <c r="N1" s="114"/>
      <c r="O1" s="114"/>
      <c r="P1" s="114"/>
      <c r="Q1" s="114"/>
      <c r="R1" s="114"/>
      <c r="S1" s="114"/>
      <c r="T1" s="114"/>
      <c r="U1" s="114"/>
      <c r="V1" s="114"/>
      <c r="W1" s="114"/>
      <c r="X1" s="114"/>
      <c r="Y1" s="114"/>
      <c r="Z1" s="114"/>
      <c r="AA1" s="114"/>
      <c r="AB1" s="5"/>
      <c r="AC1" s="213"/>
      <c r="AD1" s="213"/>
      <c r="AE1" s="10"/>
      <c r="AF1" s="10"/>
      <c r="AG1" s="10"/>
      <c r="AH1" s="10"/>
      <c r="AI1" s="10"/>
      <c r="AJ1" s="10"/>
      <c r="AK1" s="10"/>
      <c r="AL1" s="10"/>
      <c r="AM1" s="10"/>
      <c r="AN1" s="10"/>
      <c r="AO1" s="10"/>
    </row>
    <row r="2" spans="1:41" s="11" customFormat="1" ht="14.1" customHeight="1">
      <c r="B2" s="9"/>
      <c r="C2" s="7"/>
      <c r="D2" s="7"/>
      <c r="E2" s="212"/>
      <c r="F2" s="2"/>
      <c r="G2" s="2"/>
      <c r="H2" s="2"/>
      <c r="I2" s="2"/>
      <c r="J2" s="2"/>
      <c r="K2" s="2"/>
      <c r="L2" s="2"/>
      <c r="M2" s="2"/>
      <c r="N2" s="2"/>
      <c r="O2" s="2"/>
      <c r="P2" s="2"/>
      <c r="Q2" s="2"/>
      <c r="R2" s="2"/>
      <c r="S2" s="2"/>
      <c r="T2" s="2"/>
      <c r="U2" s="2"/>
      <c r="V2" s="2"/>
      <c r="W2" s="2"/>
      <c r="X2" s="2"/>
      <c r="Y2" s="2"/>
      <c r="Z2" s="2"/>
      <c r="AA2" s="2"/>
      <c r="AB2" s="5"/>
      <c r="AC2" s="213"/>
      <c r="AD2" s="213"/>
      <c r="AE2" s="10"/>
      <c r="AF2" s="10"/>
      <c r="AG2" s="10"/>
      <c r="AH2" s="10"/>
      <c r="AI2" s="10"/>
      <c r="AJ2" s="10"/>
      <c r="AK2" s="10"/>
      <c r="AL2" s="10"/>
      <c r="AM2" s="10"/>
      <c r="AN2" s="10"/>
      <c r="AO2" s="10"/>
    </row>
    <row r="3" spans="1:41" s="12" customFormat="1" ht="14.1" customHeight="1">
      <c r="C3" s="13"/>
      <c r="D3" s="13"/>
      <c r="E3" s="14"/>
      <c r="F3" s="15" t="s">
        <v>2</v>
      </c>
      <c r="G3" s="15" t="s">
        <v>2</v>
      </c>
      <c r="H3" s="15" t="s">
        <v>2</v>
      </c>
      <c r="I3" s="15" t="s">
        <v>2</v>
      </c>
      <c r="J3" s="15" t="s">
        <v>2</v>
      </c>
      <c r="K3" s="15" t="s">
        <v>2</v>
      </c>
      <c r="L3" s="15" t="s">
        <v>2</v>
      </c>
      <c r="M3" s="15" t="s">
        <v>2</v>
      </c>
      <c r="N3" s="15" t="s">
        <v>2</v>
      </c>
      <c r="O3" s="15" t="s">
        <v>2</v>
      </c>
      <c r="P3" s="15" t="s">
        <v>2</v>
      </c>
      <c r="Q3" s="15" t="s">
        <v>2</v>
      </c>
      <c r="R3" s="15" t="s">
        <v>2</v>
      </c>
      <c r="S3" s="15" t="s">
        <v>2</v>
      </c>
      <c r="T3" s="15" t="s">
        <v>2</v>
      </c>
      <c r="U3" s="15" t="s">
        <v>2</v>
      </c>
      <c r="V3" s="15" t="s">
        <v>2</v>
      </c>
      <c r="W3" s="15" t="s">
        <v>2</v>
      </c>
      <c r="X3" s="16" t="s">
        <v>2</v>
      </c>
      <c r="Y3" s="16" t="s">
        <v>2</v>
      </c>
      <c r="Z3" s="15" t="s">
        <v>2</v>
      </c>
      <c r="AA3" s="15" t="s">
        <v>2</v>
      </c>
      <c r="AB3" s="15"/>
      <c r="AC3" s="13"/>
      <c r="AD3" s="13"/>
      <c r="AE3" s="13"/>
      <c r="AF3" s="13"/>
      <c r="AG3" s="13"/>
      <c r="AH3" s="13"/>
      <c r="AI3" s="13"/>
      <c r="AJ3" s="13"/>
      <c r="AK3" s="13"/>
      <c r="AL3" s="13"/>
      <c r="AM3" s="13"/>
      <c r="AN3" s="13"/>
      <c r="AO3" s="13"/>
    </row>
    <row r="4" spans="1:41" s="12" customFormat="1" ht="51">
      <c r="A4" s="13"/>
      <c r="B4" s="17"/>
      <c r="C4" s="17" t="s">
        <v>220</v>
      </c>
      <c r="D4" s="17" t="s">
        <v>3</v>
      </c>
      <c r="E4" s="17" t="s">
        <v>24</v>
      </c>
      <c r="F4" s="18" t="s">
        <v>6</v>
      </c>
      <c r="G4" s="3" t="s">
        <v>400</v>
      </c>
      <c r="H4" s="3" t="s">
        <v>19</v>
      </c>
      <c r="I4" s="3" t="s">
        <v>21</v>
      </c>
      <c r="J4" s="3" t="s">
        <v>4</v>
      </c>
      <c r="K4" s="3" t="s">
        <v>7</v>
      </c>
      <c r="L4" s="3" t="s">
        <v>5</v>
      </c>
      <c r="M4" s="17" t="s">
        <v>8</v>
      </c>
      <c r="N4" s="17" t="s">
        <v>9</v>
      </c>
      <c r="O4" s="17" t="s">
        <v>10</v>
      </c>
      <c r="P4" s="17" t="s">
        <v>11</v>
      </c>
      <c r="Q4" s="17" t="s">
        <v>12</v>
      </c>
      <c r="R4" s="17" t="s">
        <v>13</v>
      </c>
      <c r="S4" s="17" t="s">
        <v>14</v>
      </c>
      <c r="T4" s="17" t="s">
        <v>15</v>
      </c>
      <c r="U4" s="17" t="s">
        <v>16</v>
      </c>
      <c r="V4" s="17" t="s">
        <v>17</v>
      </c>
      <c r="W4" s="17" t="s">
        <v>25</v>
      </c>
      <c r="X4" s="19" t="s">
        <v>0</v>
      </c>
      <c r="Y4" s="19" t="s">
        <v>1</v>
      </c>
      <c r="Z4" s="17" t="s">
        <v>20</v>
      </c>
      <c r="AA4" s="17" t="s">
        <v>276</v>
      </c>
      <c r="AB4" s="17"/>
      <c r="AC4" s="20" t="s">
        <v>24</v>
      </c>
      <c r="AD4" s="13" t="s">
        <v>400</v>
      </c>
      <c r="AE4" s="13" t="s">
        <v>4</v>
      </c>
      <c r="AF4" s="13" t="s">
        <v>7</v>
      </c>
      <c r="AG4" s="13" t="s">
        <v>5</v>
      </c>
      <c r="AH4" s="13" t="s">
        <v>11</v>
      </c>
      <c r="AI4" s="13" t="s">
        <v>12</v>
      </c>
      <c r="AJ4" s="13" t="s">
        <v>13</v>
      </c>
      <c r="AK4" s="13" t="s">
        <v>14</v>
      </c>
      <c r="AL4" s="13" t="s">
        <v>15</v>
      </c>
      <c r="AM4" s="13" t="s">
        <v>25</v>
      </c>
      <c r="AN4" s="13" t="s">
        <v>1</v>
      </c>
      <c r="AO4" s="13" t="s">
        <v>276</v>
      </c>
    </row>
    <row r="5" spans="1:41">
      <c r="C5" s="106">
        <v>2.7720861770638527</v>
      </c>
      <c r="D5" s="21">
        <v>0.15</v>
      </c>
      <c r="E5" s="201">
        <v>825</v>
      </c>
      <c r="F5" s="100">
        <v>1.2999999999999999E-3</v>
      </c>
      <c r="G5" s="100">
        <v>1.1000000000000001E-3</v>
      </c>
      <c r="H5" s="100">
        <v>3.0999999999999999E-3</v>
      </c>
      <c r="I5" s="100">
        <v>5.4000000000000003E-3</v>
      </c>
      <c r="J5" s="100">
        <v>3.0999999999999999E-3</v>
      </c>
      <c r="K5" s="100">
        <v>2.2000000000000001E-3</v>
      </c>
      <c r="L5" s="100">
        <v>2E-3</v>
      </c>
      <c r="M5" s="100">
        <v>2E-3</v>
      </c>
      <c r="N5" s="100">
        <v>2.0999999999999999E-3</v>
      </c>
      <c r="O5" s="100">
        <v>1.6000000000000001E-3</v>
      </c>
      <c r="P5" s="100">
        <v>1.9E-3</v>
      </c>
      <c r="Q5" s="100">
        <v>1.4E-3</v>
      </c>
      <c r="R5" s="100">
        <v>1.1999999999999999E-3</v>
      </c>
      <c r="S5" s="100">
        <v>1.4E-3</v>
      </c>
      <c r="T5" s="100">
        <v>1.4E-3</v>
      </c>
      <c r="U5" s="100">
        <v>1.4E-3</v>
      </c>
      <c r="V5" s="100">
        <v>1.6000000000000001E-3</v>
      </c>
      <c r="W5" s="100">
        <v>4.0000000000000001E-3</v>
      </c>
      <c r="X5" s="100">
        <v>4.3E-3</v>
      </c>
      <c r="Y5" s="100">
        <v>3.5000000000000001E-3</v>
      </c>
      <c r="Z5" s="100">
        <v>6.1000000000000004E-3</v>
      </c>
      <c r="AA5" s="100">
        <v>1.2999999999999999E-3</v>
      </c>
      <c r="AB5" s="100"/>
      <c r="AC5" s="23">
        <v>825</v>
      </c>
      <c r="AD5" s="101">
        <v>1.1000000000000001E-3</v>
      </c>
      <c r="AE5" s="101">
        <v>3.0999999999999999E-3</v>
      </c>
      <c r="AF5" s="101">
        <v>2.2000000000000001E-3</v>
      </c>
      <c r="AG5" s="101">
        <v>2E-3</v>
      </c>
      <c r="AH5" s="101">
        <v>1.9E-3</v>
      </c>
      <c r="AI5" s="101">
        <v>1.4E-3</v>
      </c>
      <c r="AJ5" s="101">
        <v>1.1999999999999999E-3</v>
      </c>
      <c r="AK5" s="101">
        <v>1.4E-3</v>
      </c>
      <c r="AL5" s="101">
        <v>1.4E-3</v>
      </c>
      <c r="AM5" s="101">
        <v>4.0000000000000001E-3</v>
      </c>
      <c r="AN5" s="101">
        <v>3.5000000000000001E-3</v>
      </c>
      <c r="AO5" s="101">
        <v>1.2999999999999999E-3</v>
      </c>
    </row>
    <row r="6" spans="1:41">
      <c r="C6" s="106">
        <v>2.7720861770638527</v>
      </c>
      <c r="D6" s="21">
        <v>0.15</v>
      </c>
      <c r="E6" s="129">
        <v>1000</v>
      </c>
      <c r="F6" s="100">
        <v>1.1000000000000001E-3</v>
      </c>
      <c r="G6" s="100">
        <v>8.9999999999999998E-4</v>
      </c>
      <c r="H6" s="100">
        <v>2.5999999999999999E-3</v>
      </c>
      <c r="I6" s="100">
        <v>4.4999999999999997E-3</v>
      </c>
      <c r="J6" s="100">
        <v>2.5000000000000001E-3</v>
      </c>
      <c r="K6" s="100">
        <v>1.8E-3</v>
      </c>
      <c r="L6" s="100">
        <v>1.6999999999999999E-3</v>
      </c>
      <c r="M6" s="100">
        <v>1.6999999999999999E-3</v>
      </c>
      <c r="N6" s="100">
        <v>1.8E-3</v>
      </c>
      <c r="O6" s="100">
        <v>1.2999999999999999E-3</v>
      </c>
      <c r="P6" s="100">
        <v>1.6000000000000001E-3</v>
      </c>
      <c r="Q6" s="100">
        <v>1.1000000000000001E-3</v>
      </c>
      <c r="R6" s="100">
        <v>1E-3</v>
      </c>
      <c r="S6" s="100">
        <v>1.1999999999999999E-3</v>
      </c>
      <c r="T6" s="100">
        <v>1.1999999999999999E-3</v>
      </c>
      <c r="U6" s="100">
        <v>1.1999999999999999E-3</v>
      </c>
      <c r="V6" s="100">
        <v>1.2999999999999999E-3</v>
      </c>
      <c r="W6" s="100">
        <v>3.3E-3</v>
      </c>
      <c r="X6" s="100">
        <v>3.5000000000000001E-3</v>
      </c>
      <c r="Y6" s="100">
        <v>2.8999999999999998E-3</v>
      </c>
      <c r="Z6" s="100">
        <v>5.0000000000000001E-3</v>
      </c>
      <c r="AA6" s="100">
        <v>1.1000000000000001E-3</v>
      </c>
      <c r="AB6" s="100"/>
      <c r="AC6" s="23">
        <v>1000</v>
      </c>
      <c r="AD6" s="101">
        <v>8.9999999999999998E-4</v>
      </c>
      <c r="AE6" s="101">
        <v>2.5000000000000001E-3</v>
      </c>
      <c r="AF6" s="101">
        <v>1.8E-3</v>
      </c>
      <c r="AG6" s="101">
        <v>1.6999999999999999E-3</v>
      </c>
      <c r="AH6" s="101">
        <v>1.6000000000000001E-3</v>
      </c>
      <c r="AI6" s="101">
        <v>1.1000000000000001E-3</v>
      </c>
      <c r="AJ6" s="101">
        <v>1E-3</v>
      </c>
      <c r="AK6" s="101">
        <v>1.1999999999999999E-3</v>
      </c>
      <c r="AL6" s="101">
        <v>1.1999999999999999E-3</v>
      </c>
      <c r="AM6" s="101">
        <v>3.3E-3</v>
      </c>
      <c r="AN6" s="101">
        <v>2.8999999999999998E-3</v>
      </c>
      <c r="AO6" s="101">
        <v>1.1000000000000001E-3</v>
      </c>
    </row>
    <row r="7" spans="1:41">
      <c r="C7" s="106">
        <v>2.7720861770638527</v>
      </c>
      <c r="D7" s="21">
        <v>0.15</v>
      </c>
      <c r="E7" s="129">
        <v>1260</v>
      </c>
      <c r="F7" s="100">
        <v>8.0000000000000004E-4</v>
      </c>
      <c r="G7" s="100">
        <v>6.9999999999999999E-4</v>
      </c>
      <c r="H7" s="100">
        <v>2E-3</v>
      </c>
      <c r="I7" s="100">
        <v>3.5999999999999999E-3</v>
      </c>
      <c r="J7" s="100">
        <v>2E-3</v>
      </c>
      <c r="K7" s="100">
        <v>1.4E-3</v>
      </c>
      <c r="L7" s="100">
        <v>1.2999999999999999E-3</v>
      </c>
      <c r="M7" s="100">
        <v>1.2999999999999999E-3</v>
      </c>
      <c r="N7" s="100">
        <v>1.4E-3</v>
      </c>
      <c r="O7" s="100">
        <v>1.1000000000000001E-3</v>
      </c>
      <c r="P7" s="100">
        <v>1.2999999999999999E-3</v>
      </c>
      <c r="Q7" s="100">
        <v>8.9999999999999998E-4</v>
      </c>
      <c r="R7" s="100">
        <v>8.0000000000000004E-4</v>
      </c>
      <c r="S7" s="100">
        <v>8.9999999999999998E-4</v>
      </c>
      <c r="T7" s="100">
        <v>8.9999999999999998E-4</v>
      </c>
      <c r="U7" s="100">
        <v>8.9999999999999998E-4</v>
      </c>
      <c r="V7" s="100">
        <v>1E-3</v>
      </c>
      <c r="W7" s="100">
        <v>2.5999999999999999E-3</v>
      </c>
      <c r="X7" s="100">
        <v>2.8E-3</v>
      </c>
      <c r="Y7" s="100">
        <v>2.3E-3</v>
      </c>
      <c r="Z7" s="100">
        <v>4.0000000000000001E-3</v>
      </c>
      <c r="AA7" s="100">
        <v>8.9999999999999998E-4</v>
      </c>
      <c r="AB7" s="100"/>
      <c r="AC7" s="23">
        <v>1260</v>
      </c>
      <c r="AD7" s="101">
        <v>6.9999999999999999E-4</v>
      </c>
      <c r="AE7" s="101">
        <v>2E-3</v>
      </c>
      <c r="AF7" s="101">
        <v>1.4E-3</v>
      </c>
      <c r="AG7" s="101">
        <v>1.2999999999999999E-3</v>
      </c>
      <c r="AH7" s="101">
        <v>1.2999999999999999E-3</v>
      </c>
      <c r="AI7" s="101">
        <v>8.9999999999999998E-4</v>
      </c>
      <c r="AJ7" s="101">
        <v>8.0000000000000004E-4</v>
      </c>
      <c r="AK7" s="101">
        <v>8.9999999999999998E-4</v>
      </c>
      <c r="AL7" s="101">
        <v>8.9999999999999998E-4</v>
      </c>
      <c r="AM7" s="101">
        <v>2.5999999999999999E-3</v>
      </c>
      <c r="AN7" s="101">
        <v>2.3E-3</v>
      </c>
      <c r="AO7" s="101">
        <v>8.9999999999999998E-4</v>
      </c>
    </row>
    <row r="8" spans="1:41">
      <c r="C8" s="106">
        <v>2.7720861770638527</v>
      </c>
      <c r="D8" s="21">
        <v>0.15</v>
      </c>
      <c r="E8" s="129">
        <v>2000</v>
      </c>
      <c r="F8" s="100">
        <v>5.0000000000000001E-4</v>
      </c>
      <c r="G8" s="100">
        <v>4.0000000000000002E-4</v>
      </c>
      <c r="H8" s="100">
        <v>1.2999999999999999E-3</v>
      </c>
      <c r="I8" s="100">
        <v>2.2000000000000001E-3</v>
      </c>
      <c r="J8" s="100">
        <v>1.2999999999999999E-3</v>
      </c>
      <c r="K8" s="100">
        <v>8.9999999999999998E-4</v>
      </c>
      <c r="L8" s="100">
        <v>8.0000000000000004E-4</v>
      </c>
      <c r="M8" s="100">
        <v>8.0000000000000004E-4</v>
      </c>
      <c r="N8" s="100">
        <v>8.9999999999999998E-4</v>
      </c>
      <c r="O8" s="100">
        <v>6.9999999999999999E-4</v>
      </c>
      <c r="P8" s="100">
        <v>8.0000000000000004E-4</v>
      </c>
      <c r="Q8" s="100">
        <v>5.9999999999999995E-4</v>
      </c>
      <c r="R8" s="100">
        <v>5.0000000000000001E-4</v>
      </c>
      <c r="S8" s="100">
        <v>5.9999999999999995E-4</v>
      </c>
      <c r="T8" s="100">
        <v>5.9999999999999995E-4</v>
      </c>
      <c r="U8" s="100">
        <v>5.9999999999999995E-4</v>
      </c>
      <c r="V8" s="100">
        <v>5.9999999999999995E-4</v>
      </c>
      <c r="W8" s="100">
        <v>1.6000000000000001E-3</v>
      </c>
      <c r="X8" s="100">
        <v>1.8E-3</v>
      </c>
      <c r="Y8" s="100">
        <v>1.5E-3</v>
      </c>
      <c r="Z8" s="100">
        <v>2.5000000000000001E-3</v>
      </c>
      <c r="AA8" s="100">
        <v>5.0000000000000001E-4</v>
      </c>
      <c r="AB8" s="100"/>
      <c r="AC8" s="23">
        <v>2000</v>
      </c>
      <c r="AD8" s="101">
        <v>4.0000000000000002E-4</v>
      </c>
      <c r="AE8" s="101">
        <v>1.2999999999999999E-3</v>
      </c>
      <c r="AF8" s="101">
        <v>8.9999999999999998E-4</v>
      </c>
      <c r="AG8" s="101">
        <v>8.0000000000000004E-4</v>
      </c>
      <c r="AH8" s="101">
        <v>8.0000000000000004E-4</v>
      </c>
      <c r="AI8" s="101">
        <v>5.9999999999999995E-4</v>
      </c>
      <c r="AJ8" s="101">
        <v>5.0000000000000001E-4</v>
      </c>
      <c r="AK8" s="101">
        <v>5.9999999999999995E-4</v>
      </c>
      <c r="AL8" s="101">
        <v>5.9999999999999995E-4</v>
      </c>
      <c r="AM8" s="101">
        <v>1.6000000000000001E-3</v>
      </c>
      <c r="AN8" s="101">
        <v>1.5E-3</v>
      </c>
      <c r="AO8" s="101">
        <v>5.0000000000000001E-4</v>
      </c>
    </row>
    <row r="9" spans="1:41">
      <c r="C9" s="106">
        <v>2.7720861770638527</v>
      </c>
      <c r="D9" s="21">
        <v>0.15</v>
      </c>
      <c r="E9" s="129">
        <v>2101</v>
      </c>
      <c r="F9" s="100">
        <v>5.0000000000000001E-4</v>
      </c>
      <c r="G9" s="100">
        <v>4.0000000000000002E-4</v>
      </c>
      <c r="H9" s="100">
        <v>1.1999999999999999E-3</v>
      </c>
      <c r="I9" s="100">
        <v>2.0999999999999999E-3</v>
      </c>
      <c r="J9" s="100">
        <v>1.1999999999999999E-3</v>
      </c>
      <c r="K9" s="100">
        <v>8.9999999999999998E-4</v>
      </c>
      <c r="L9" s="100">
        <v>8.0000000000000004E-4</v>
      </c>
      <c r="M9" s="100">
        <v>8.0000000000000004E-4</v>
      </c>
      <c r="N9" s="100">
        <v>8.0000000000000004E-4</v>
      </c>
      <c r="O9" s="100">
        <v>5.9999999999999995E-4</v>
      </c>
      <c r="P9" s="100">
        <v>8.0000000000000004E-4</v>
      </c>
      <c r="Q9" s="100">
        <v>5.0000000000000001E-4</v>
      </c>
      <c r="R9" s="100">
        <v>5.0000000000000001E-4</v>
      </c>
      <c r="S9" s="100">
        <v>5.9999999999999995E-4</v>
      </c>
      <c r="T9" s="100">
        <v>5.9999999999999995E-4</v>
      </c>
      <c r="U9" s="100">
        <v>5.9999999999999995E-4</v>
      </c>
      <c r="V9" s="100">
        <v>5.9999999999999995E-4</v>
      </c>
      <c r="W9" s="100">
        <v>1.6000000000000001E-3</v>
      </c>
      <c r="X9" s="100">
        <v>1.6999999999999999E-3</v>
      </c>
      <c r="Y9" s="100">
        <v>1.4E-3</v>
      </c>
      <c r="Z9" s="100">
        <v>2.3999999999999998E-3</v>
      </c>
      <c r="AA9" s="100">
        <v>5.0000000000000001E-4</v>
      </c>
      <c r="AB9" s="100"/>
      <c r="AC9" s="23">
        <v>2101</v>
      </c>
      <c r="AD9" s="101">
        <v>4.0000000000000002E-4</v>
      </c>
      <c r="AE9" s="101">
        <v>1.1999999999999999E-3</v>
      </c>
      <c r="AF9" s="101">
        <v>8.9999999999999998E-4</v>
      </c>
      <c r="AG9" s="101">
        <v>8.0000000000000004E-4</v>
      </c>
      <c r="AH9" s="101">
        <v>8.0000000000000004E-4</v>
      </c>
      <c r="AI9" s="101">
        <v>5.0000000000000001E-4</v>
      </c>
      <c r="AJ9" s="101">
        <v>5.0000000000000001E-4</v>
      </c>
      <c r="AK9" s="101">
        <v>5.9999999999999995E-4</v>
      </c>
      <c r="AL9" s="101">
        <v>5.9999999999999995E-4</v>
      </c>
      <c r="AM9" s="101">
        <v>1.6000000000000001E-3</v>
      </c>
      <c r="AN9" s="101">
        <v>1.4E-3</v>
      </c>
      <c r="AO9" s="101">
        <v>5.0000000000000001E-4</v>
      </c>
    </row>
    <row r="10" spans="1:41">
      <c r="C10" s="106">
        <v>2.7720861770638527</v>
      </c>
      <c r="D10" s="21">
        <v>0.15</v>
      </c>
      <c r="E10" s="200">
        <v>2116</v>
      </c>
      <c r="F10" s="100">
        <v>5.0000000000000001E-4</v>
      </c>
      <c r="G10" s="100">
        <v>4.0000000000000002E-4</v>
      </c>
      <c r="H10" s="100">
        <v>1.1999999999999999E-3</v>
      </c>
      <c r="I10" s="100">
        <v>2.0999999999999999E-3</v>
      </c>
      <c r="J10" s="100">
        <v>1.1999999999999999E-3</v>
      </c>
      <c r="K10" s="100">
        <v>8.0000000000000004E-4</v>
      </c>
      <c r="L10" s="100">
        <v>8.0000000000000004E-4</v>
      </c>
      <c r="M10" s="100">
        <v>8.0000000000000004E-4</v>
      </c>
      <c r="N10" s="100">
        <v>8.0000000000000004E-4</v>
      </c>
      <c r="O10" s="100">
        <v>5.9999999999999995E-4</v>
      </c>
      <c r="P10" s="100">
        <v>8.0000000000000004E-4</v>
      </c>
      <c r="Q10" s="100">
        <v>5.0000000000000001E-4</v>
      </c>
      <c r="R10" s="100">
        <v>5.0000000000000001E-4</v>
      </c>
      <c r="S10" s="100">
        <v>5.9999999999999995E-4</v>
      </c>
      <c r="T10" s="100">
        <v>5.9999999999999995E-4</v>
      </c>
      <c r="U10" s="100">
        <v>5.9999999999999995E-4</v>
      </c>
      <c r="V10" s="100">
        <v>5.9999999999999995E-4</v>
      </c>
      <c r="W10" s="100">
        <v>1.5E-3</v>
      </c>
      <c r="X10" s="100">
        <v>1.6999999999999999E-3</v>
      </c>
      <c r="Y10" s="100">
        <v>1.4E-3</v>
      </c>
      <c r="Z10" s="100">
        <v>2.3999999999999998E-3</v>
      </c>
      <c r="AA10" s="100">
        <v>5.0000000000000001E-4</v>
      </c>
      <c r="AB10" s="100"/>
      <c r="AC10" s="23">
        <v>2116</v>
      </c>
      <c r="AD10" s="101">
        <v>4.0000000000000002E-4</v>
      </c>
      <c r="AE10" s="101">
        <v>1.1999999999999999E-3</v>
      </c>
      <c r="AF10" s="101">
        <v>8.0000000000000004E-4</v>
      </c>
      <c r="AG10" s="101">
        <v>8.0000000000000004E-4</v>
      </c>
      <c r="AH10" s="101">
        <v>8.0000000000000004E-4</v>
      </c>
      <c r="AI10" s="101">
        <v>5.0000000000000001E-4</v>
      </c>
      <c r="AJ10" s="101">
        <v>5.0000000000000001E-4</v>
      </c>
      <c r="AK10" s="101">
        <v>5.9999999999999995E-4</v>
      </c>
      <c r="AL10" s="101">
        <v>5.9999999999999995E-4</v>
      </c>
      <c r="AM10" s="101">
        <v>1.5E-3</v>
      </c>
      <c r="AN10" s="101">
        <v>1.4E-3</v>
      </c>
      <c r="AO10" s="101">
        <v>5.0000000000000001E-4</v>
      </c>
    </row>
    <row r="11" spans="1:41">
      <c r="C11" s="106">
        <v>2.7720861770638527</v>
      </c>
      <c r="D11" s="21">
        <v>0.15</v>
      </c>
      <c r="E11" s="200">
        <v>2118</v>
      </c>
      <c r="F11" s="100">
        <v>5.0000000000000001E-4</v>
      </c>
      <c r="G11" s="100">
        <v>4.0000000000000002E-4</v>
      </c>
      <c r="H11" s="100">
        <v>1.1999999999999999E-3</v>
      </c>
      <c r="I11" s="100">
        <v>2.0999999999999999E-3</v>
      </c>
      <c r="J11" s="100">
        <v>1.1999999999999999E-3</v>
      </c>
      <c r="K11" s="100">
        <v>8.0000000000000004E-4</v>
      </c>
      <c r="L11" s="100">
        <v>8.0000000000000004E-4</v>
      </c>
      <c r="M11" s="100">
        <v>8.0000000000000004E-4</v>
      </c>
      <c r="N11" s="100">
        <v>8.0000000000000004E-4</v>
      </c>
      <c r="O11" s="100">
        <v>5.9999999999999995E-4</v>
      </c>
      <c r="P11" s="100">
        <v>8.0000000000000004E-4</v>
      </c>
      <c r="Q11" s="100">
        <v>5.0000000000000001E-4</v>
      </c>
      <c r="R11" s="100">
        <v>5.0000000000000001E-4</v>
      </c>
      <c r="S11" s="100">
        <v>5.9999999999999995E-4</v>
      </c>
      <c r="T11" s="100">
        <v>5.9999999999999995E-4</v>
      </c>
      <c r="U11" s="100">
        <v>5.9999999999999995E-4</v>
      </c>
      <c r="V11" s="100">
        <v>5.9999999999999995E-4</v>
      </c>
      <c r="W11" s="100">
        <v>1.5E-3</v>
      </c>
      <c r="X11" s="100">
        <v>1.6999999999999999E-3</v>
      </c>
      <c r="Y11" s="100">
        <v>1.4E-3</v>
      </c>
      <c r="Z11" s="100">
        <v>2.3999999999999998E-3</v>
      </c>
      <c r="AA11" s="100">
        <v>5.0000000000000001E-4</v>
      </c>
      <c r="AB11" s="100"/>
      <c r="AC11" s="23">
        <v>2118</v>
      </c>
      <c r="AD11" s="101">
        <v>4.0000000000000002E-4</v>
      </c>
      <c r="AE11" s="101">
        <v>1.1999999999999999E-3</v>
      </c>
      <c r="AF11" s="101">
        <v>8.0000000000000004E-4</v>
      </c>
      <c r="AG11" s="101">
        <v>8.0000000000000004E-4</v>
      </c>
      <c r="AH11" s="101">
        <v>8.0000000000000004E-4</v>
      </c>
      <c r="AI11" s="101">
        <v>5.0000000000000001E-4</v>
      </c>
      <c r="AJ11" s="101">
        <v>5.0000000000000001E-4</v>
      </c>
      <c r="AK11" s="101">
        <v>5.9999999999999995E-4</v>
      </c>
      <c r="AL11" s="101">
        <v>5.9999999999999995E-4</v>
      </c>
      <c r="AM11" s="101">
        <v>1.5E-3</v>
      </c>
      <c r="AN11" s="101">
        <v>1.4E-3</v>
      </c>
      <c r="AO11" s="101">
        <v>5.0000000000000001E-4</v>
      </c>
    </row>
    <row r="12" spans="1:41">
      <c r="C12" s="106">
        <v>2.7720861770638527</v>
      </c>
      <c r="D12" s="21">
        <v>0.15</v>
      </c>
      <c r="E12" s="200">
        <v>2130</v>
      </c>
      <c r="F12" s="100">
        <v>5.0000000000000001E-4</v>
      </c>
      <c r="G12" s="100">
        <v>4.0000000000000002E-4</v>
      </c>
      <c r="H12" s="100">
        <v>1.1999999999999999E-3</v>
      </c>
      <c r="I12" s="100">
        <v>2.0999999999999999E-3</v>
      </c>
      <c r="J12" s="100">
        <v>1.1999999999999999E-3</v>
      </c>
      <c r="K12" s="100">
        <v>8.0000000000000004E-4</v>
      </c>
      <c r="L12" s="100">
        <v>8.0000000000000004E-4</v>
      </c>
      <c r="M12" s="100">
        <v>8.0000000000000004E-4</v>
      </c>
      <c r="N12" s="100">
        <v>8.0000000000000004E-4</v>
      </c>
      <c r="O12" s="100">
        <v>5.9999999999999995E-4</v>
      </c>
      <c r="P12" s="100">
        <v>8.0000000000000004E-4</v>
      </c>
      <c r="Q12" s="100">
        <v>5.0000000000000001E-4</v>
      </c>
      <c r="R12" s="100">
        <v>5.0000000000000001E-4</v>
      </c>
      <c r="S12" s="100">
        <v>5.9999999999999995E-4</v>
      </c>
      <c r="T12" s="100">
        <v>5.9999999999999995E-4</v>
      </c>
      <c r="U12" s="100">
        <v>5.9999999999999995E-4</v>
      </c>
      <c r="V12" s="100">
        <v>5.9999999999999995E-4</v>
      </c>
      <c r="W12" s="100">
        <v>1.5E-3</v>
      </c>
      <c r="X12" s="100">
        <v>1.6000000000000001E-3</v>
      </c>
      <c r="Y12" s="100">
        <v>1.4E-3</v>
      </c>
      <c r="Z12" s="100">
        <v>2.3E-3</v>
      </c>
      <c r="AA12" s="100">
        <v>5.0000000000000001E-4</v>
      </c>
      <c r="AB12" s="100"/>
      <c r="AC12" s="23">
        <v>2130</v>
      </c>
      <c r="AD12" s="101">
        <v>4.0000000000000002E-4</v>
      </c>
      <c r="AE12" s="101">
        <v>1.1999999999999999E-3</v>
      </c>
      <c r="AF12" s="101">
        <v>8.0000000000000004E-4</v>
      </c>
      <c r="AG12" s="101">
        <v>8.0000000000000004E-4</v>
      </c>
      <c r="AH12" s="101">
        <v>8.0000000000000004E-4</v>
      </c>
      <c r="AI12" s="101">
        <v>5.0000000000000001E-4</v>
      </c>
      <c r="AJ12" s="101">
        <v>5.0000000000000001E-4</v>
      </c>
      <c r="AK12" s="101">
        <v>5.9999999999999995E-4</v>
      </c>
      <c r="AL12" s="101">
        <v>5.9999999999999995E-4</v>
      </c>
      <c r="AM12" s="101">
        <v>1.5E-3</v>
      </c>
      <c r="AN12" s="101">
        <v>1.4E-3</v>
      </c>
      <c r="AO12" s="101">
        <v>5.0000000000000001E-4</v>
      </c>
    </row>
    <row r="13" spans="1:41">
      <c r="C13" s="106">
        <v>2.7720861770638527</v>
      </c>
      <c r="D13" s="21">
        <v>0.15</v>
      </c>
      <c r="E13" s="129">
        <v>2146</v>
      </c>
      <c r="F13" s="100">
        <v>5.0000000000000001E-4</v>
      </c>
      <c r="G13" s="100">
        <v>4.0000000000000002E-4</v>
      </c>
      <c r="H13" s="100">
        <v>1.1999999999999999E-3</v>
      </c>
      <c r="I13" s="100">
        <v>2.0999999999999999E-3</v>
      </c>
      <c r="J13" s="100">
        <v>1.1999999999999999E-3</v>
      </c>
      <c r="K13" s="100">
        <v>8.0000000000000004E-4</v>
      </c>
      <c r="L13" s="100">
        <v>8.0000000000000004E-4</v>
      </c>
      <c r="M13" s="100">
        <v>8.0000000000000004E-4</v>
      </c>
      <c r="N13" s="100">
        <v>8.0000000000000004E-4</v>
      </c>
      <c r="O13" s="100">
        <v>5.9999999999999995E-4</v>
      </c>
      <c r="P13" s="100">
        <v>6.9999999999999999E-4</v>
      </c>
      <c r="Q13" s="100">
        <v>5.0000000000000001E-4</v>
      </c>
      <c r="R13" s="100">
        <v>5.0000000000000001E-4</v>
      </c>
      <c r="S13" s="100">
        <v>5.0000000000000001E-4</v>
      </c>
      <c r="T13" s="100">
        <v>5.9999999999999995E-4</v>
      </c>
      <c r="U13" s="100">
        <v>5.9999999999999995E-4</v>
      </c>
      <c r="V13" s="100">
        <v>5.9999999999999995E-4</v>
      </c>
      <c r="W13" s="100">
        <v>1.5E-3</v>
      </c>
      <c r="X13" s="100">
        <v>1.6000000000000001E-3</v>
      </c>
      <c r="Y13" s="100">
        <v>1.4E-3</v>
      </c>
      <c r="Z13" s="100">
        <v>2.3E-3</v>
      </c>
      <c r="AA13" s="100">
        <v>5.0000000000000001E-4</v>
      </c>
      <c r="AB13" s="100"/>
      <c r="AC13" s="23">
        <v>2146</v>
      </c>
      <c r="AD13" s="101">
        <v>4.0000000000000002E-4</v>
      </c>
      <c r="AE13" s="101">
        <v>1.1999999999999999E-3</v>
      </c>
      <c r="AF13" s="101">
        <v>8.0000000000000004E-4</v>
      </c>
      <c r="AG13" s="101">
        <v>8.0000000000000004E-4</v>
      </c>
      <c r="AH13" s="101">
        <v>6.9999999999999999E-4</v>
      </c>
      <c r="AI13" s="101">
        <v>5.0000000000000001E-4</v>
      </c>
      <c r="AJ13" s="101">
        <v>5.0000000000000001E-4</v>
      </c>
      <c r="AK13" s="101">
        <v>5.0000000000000001E-4</v>
      </c>
      <c r="AL13" s="101">
        <v>5.9999999999999995E-4</v>
      </c>
      <c r="AM13" s="101">
        <v>1.5E-3</v>
      </c>
      <c r="AN13" s="101">
        <v>1.4E-3</v>
      </c>
      <c r="AO13" s="101">
        <v>5.0000000000000001E-4</v>
      </c>
    </row>
    <row r="14" spans="1:41">
      <c r="C14" s="106">
        <v>2.7720861770638527</v>
      </c>
      <c r="D14" s="21">
        <v>0.15</v>
      </c>
      <c r="E14" s="129">
        <v>4320</v>
      </c>
      <c r="F14" s="100">
        <v>2.0000000000000001E-4</v>
      </c>
      <c r="G14" s="100">
        <v>2.0000000000000001E-4</v>
      </c>
      <c r="H14" s="100">
        <v>5.9999999999999995E-4</v>
      </c>
      <c r="I14" s="100">
        <v>1E-3</v>
      </c>
      <c r="J14" s="100">
        <v>5.9999999999999995E-4</v>
      </c>
      <c r="K14" s="100">
        <v>4.0000000000000002E-4</v>
      </c>
      <c r="L14" s="100">
        <v>4.0000000000000002E-4</v>
      </c>
      <c r="M14" s="100">
        <v>4.0000000000000002E-4</v>
      </c>
      <c r="N14" s="100">
        <v>4.0000000000000002E-4</v>
      </c>
      <c r="O14" s="100">
        <v>2.9999999999999997E-4</v>
      </c>
      <c r="P14" s="100">
        <v>4.0000000000000002E-4</v>
      </c>
      <c r="Q14" s="100">
        <v>2.9999999999999997E-4</v>
      </c>
      <c r="R14" s="100">
        <v>2.0000000000000001E-4</v>
      </c>
      <c r="S14" s="100">
        <v>2.9999999999999997E-4</v>
      </c>
      <c r="T14" s="100">
        <v>2.9999999999999997E-4</v>
      </c>
      <c r="U14" s="100">
        <v>2.9999999999999997E-4</v>
      </c>
      <c r="V14" s="100">
        <v>2.9999999999999997E-4</v>
      </c>
      <c r="W14" s="100">
        <v>8.0000000000000004E-4</v>
      </c>
      <c r="X14" s="100">
        <v>8.0000000000000004E-4</v>
      </c>
      <c r="Y14" s="100">
        <v>6.9999999999999999E-4</v>
      </c>
      <c r="Z14" s="100">
        <v>1.1999999999999999E-3</v>
      </c>
      <c r="AA14" s="100">
        <v>2.0000000000000001E-4</v>
      </c>
      <c r="AB14" s="100"/>
      <c r="AC14" s="23">
        <v>4320</v>
      </c>
      <c r="AD14" s="101">
        <v>2.0000000000000001E-4</v>
      </c>
      <c r="AE14" s="101">
        <v>5.9999999999999995E-4</v>
      </c>
      <c r="AF14" s="101">
        <v>4.0000000000000002E-4</v>
      </c>
      <c r="AG14" s="101">
        <v>4.0000000000000002E-4</v>
      </c>
      <c r="AH14" s="101">
        <v>4.0000000000000002E-4</v>
      </c>
      <c r="AI14" s="101">
        <v>2.9999999999999997E-4</v>
      </c>
      <c r="AJ14" s="101">
        <v>2.0000000000000001E-4</v>
      </c>
      <c r="AK14" s="101">
        <v>2.9999999999999997E-4</v>
      </c>
      <c r="AL14" s="101">
        <v>2.9999999999999997E-4</v>
      </c>
      <c r="AM14" s="101">
        <v>8.0000000000000004E-4</v>
      </c>
      <c r="AN14" s="101">
        <v>6.9999999999999999E-4</v>
      </c>
      <c r="AO14" s="101">
        <v>2.0000000000000001E-4</v>
      </c>
    </row>
    <row r="15" spans="1:41">
      <c r="E15" s="4"/>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1"/>
      <c r="AD15" s="101"/>
      <c r="AE15" s="101"/>
      <c r="AF15" s="101"/>
      <c r="AG15" s="101"/>
      <c r="AH15" s="101"/>
      <c r="AI15" s="101"/>
      <c r="AJ15" s="101"/>
      <c r="AK15" s="101"/>
      <c r="AL15" s="101"/>
      <c r="AM15" s="101"/>
      <c r="AN15" s="101"/>
      <c r="AO15" s="101"/>
    </row>
    <row r="16" spans="1:41">
      <c r="C16" s="24"/>
      <c r="D16" s="24"/>
      <c r="E16" s="24"/>
      <c r="F16"/>
      <c r="G16" s="22"/>
      <c r="H16" s="22"/>
      <c r="I16" s="22"/>
      <c r="J16" s="22"/>
      <c r="K16" s="22"/>
      <c r="L16" s="22"/>
      <c r="M16" s="22"/>
      <c r="N16" s="22"/>
      <c r="O16" s="22"/>
      <c r="P16" s="22"/>
      <c r="Q16" s="22"/>
      <c r="R16" s="22"/>
      <c r="S16" s="22"/>
      <c r="T16" s="22"/>
      <c r="U16" s="22"/>
      <c r="V16" s="22"/>
      <c r="W16" s="22"/>
      <c r="X16" s="22"/>
      <c r="Y16" s="22"/>
      <c r="Z16" s="22"/>
      <c r="AA16" s="22"/>
    </row>
    <row r="17" spans="3:27">
      <c r="C17" s="24"/>
      <c r="D17" s="24"/>
      <c r="E17" s="24"/>
      <c r="F17"/>
      <c r="G17" s="22"/>
      <c r="H17" s="22"/>
      <c r="I17" s="22"/>
      <c r="J17" s="22"/>
      <c r="K17" s="22"/>
      <c r="L17" s="22"/>
      <c r="M17" s="22"/>
      <c r="N17" s="22"/>
      <c r="O17" s="22"/>
      <c r="P17" s="22"/>
      <c r="Q17" s="22"/>
      <c r="R17" s="22"/>
      <c r="S17" s="22"/>
      <c r="T17" s="22"/>
      <c r="U17" s="22"/>
      <c r="V17" s="22"/>
      <c r="W17" s="22"/>
      <c r="X17" s="22"/>
      <c r="Y17" s="22"/>
      <c r="Z17" s="22"/>
      <c r="AA17" s="22"/>
    </row>
    <row r="18" spans="3:27">
      <c r="C18" s="24"/>
      <c r="D18" s="24"/>
      <c r="E18" s="24"/>
      <c r="F18"/>
      <c r="G18" s="22"/>
      <c r="H18" s="22"/>
      <c r="I18" s="22"/>
      <c r="J18" s="22"/>
      <c r="K18" s="22"/>
      <c r="L18" s="22"/>
      <c r="M18" s="22"/>
      <c r="N18" s="22"/>
      <c r="O18" s="22"/>
      <c r="P18" s="22"/>
      <c r="Q18" s="22"/>
      <c r="R18" s="22"/>
      <c r="S18" s="22"/>
      <c r="T18" s="22"/>
      <c r="U18" s="22"/>
      <c r="V18" s="22"/>
      <c r="W18" s="22"/>
      <c r="X18" s="22"/>
      <c r="Y18" s="22"/>
      <c r="Z18" s="22"/>
      <c r="AA18" s="22"/>
    </row>
    <row r="19" spans="3:27">
      <c r="C19" s="24"/>
      <c r="D19" s="24"/>
      <c r="E19" s="24"/>
      <c r="F19"/>
      <c r="G19" s="22"/>
      <c r="H19" s="22"/>
      <c r="I19" s="22"/>
      <c r="J19" s="22"/>
      <c r="K19" s="22"/>
      <c r="L19" s="22"/>
      <c r="M19" s="22"/>
      <c r="N19" s="22"/>
      <c r="O19" s="22"/>
      <c r="P19" s="22"/>
      <c r="Q19" s="22"/>
      <c r="R19" s="22"/>
      <c r="S19" s="22"/>
      <c r="T19" s="22"/>
      <c r="U19" s="22"/>
      <c r="V19" s="22"/>
      <c r="W19" s="22"/>
      <c r="X19" s="22"/>
      <c r="Y19" s="22"/>
      <c r="Z19" s="22"/>
      <c r="AA19" s="22"/>
    </row>
    <row r="20" spans="3:27">
      <c r="C20" s="24"/>
      <c r="D20" s="24"/>
      <c r="E20" s="4"/>
      <c r="F20"/>
      <c r="G20" s="22"/>
      <c r="H20" s="22"/>
      <c r="I20" s="22"/>
      <c r="J20" s="22"/>
      <c r="K20" s="22"/>
      <c r="L20" s="22"/>
      <c r="M20" s="22"/>
      <c r="N20" s="22"/>
      <c r="O20" s="22"/>
      <c r="P20" s="22"/>
      <c r="Q20" s="22"/>
      <c r="R20" s="22"/>
      <c r="S20" s="22"/>
      <c r="T20" s="22"/>
      <c r="U20" s="22"/>
      <c r="V20" s="22"/>
      <c r="W20" s="22"/>
      <c r="X20" s="22"/>
      <c r="Y20" s="22"/>
      <c r="Z20" s="22"/>
      <c r="AA20" s="22"/>
    </row>
    <row r="21" spans="3:27">
      <c r="C21" s="24"/>
      <c r="D21" s="24"/>
      <c r="E21" s="4"/>
      <c r="F21"/>
      <c r="G21" s="22"/>
      <c r="H21" s="22"/>
      <c r="I21" s="22"/>
      <c r="J21" s="22"/>
      <c r="K21" s="22"/>
      <c r="L21" s="22"/>
      <c r="M21" s="22"/>
      <c r="N21" s="22"/>
      <c r="O21" s="22"/>
      <c r="P21" s="22"/>
      <c r="Q21" s="22"/>
      <c r="R21" s="22"/>
      <c r="S21" s="22"/>
      <c r="T21" s="22"/>
      <c r="U21" s="22"/>
      <c r="V21" s="22"/>
      <c r="W21" s="22"/>
      <c r="X21" s="22"/>
      <c r="Y21" s="22"/>
      <c r="Z21" s="22"/>
      <c r="AA21" s="22"/>
    </row>
    <row r="22" spans="3:27">
      <c r="C22" s="24"/>
      <c r="D22" s="24"/>
      <c r="E22" s="24"/>
      <c r="F22"/>
      <c r="G22" s="22"/>
      <c r="H22" s="22"/>
      <c r="I22" s="22"/>
      <c r="J22" s="22"/>
      <c r="K22" s="22"/>
      <c r="L22" s="22"/>
      <c r="M22" s="22"/>
      <c r="N22" s="22"/>
      <c r="O22" s="22"/>
      <c r="P22" s="22"/>
      <c r="Q22" s="22"/>
      <c r="R22" s="22"/>
      <c r="S22" s="22"/>
      <c r="T22" s="22"/>
      <c r="U22" s="22"/>
      <c r="V22" s="22"/>
      <c r="W22" s="22"/>
      <c r="X22" s="22"/>
      <c r="Y22" s="22"/>
      <c r="Z22" s="22"/>
      <c r="AA22" s="22"/>
    </row>
    <row r="23" spans="3:27">
      <c r="C23" s="24"/>
      <c r="D23" s="24"/>
      <c r="E23" s="24"/>
      <c r="F23"/>
      <c r="G23" s="22"/>
      <c r="H23" s="22"/>
      <c r="I23" s="22"/>
      <c r="J23" s="22"/>
      <c r="K23" s="22"/>
      <c r="L23" s="22"/>
      <c r="M23" s="22"/>
      <c r="N23" s="22"/>
      <c r="O23" s="22"/>
      <c r="P23" s="22"/>
      <c r="Q23" s="22"/>
      <c r="R23" s="22"/>
      <c r="S23" s="22"/>
      <c r="T23" s="22"/>
      <c r="U23" s="22"/>
      <c r="V23" s="22"/>
      <c r="W23" s="22"/>
      <c r="X23" s="22"/>
      <c r="Y23" s="22"/>
      <c r="Z23" s="22"/>
      <c r="AA23" s="22"/>
    </row>
    <row r="24" spans="3:27">
      <c r="C24" s="24"/>
      <c r="D24" s="24"/>
      <c r="E24" s="4"/>
      <c r="F24"/>
      <c r="G24" s="22"/>
      <c r="H24" s="22"/>
      <c r="I24" s="22"/>
      <c r="J24" s="22"/>
      <c r="K24" s="22"/>
      <c r="L24" s="22"/>
      <c r="M24" s="22"/>
      <c r="N24" s="22"/>
      <c r="O24" s="22"/>
      <c r="P24" s="22"/>
      <c r="Q24" s="22"/>
      <c r="R24" s="22"/>
      <c r="S24" s="22"/>
      <c r="T24" s="22"/>
      <c r="U24" s="22"/>
      <c r="V24" s="22"/>
      <c r="W24" s="22"/>
      <c r="X24" s="22"/>
      <c r="Y24" s="22"/>
      <c r="Z24" s="22"/>
      <c r="AA24" s="22"/>
    </row>
    <row r="25" spans="3:27">
      <c r="C25" s="24"/>
      <c r="D25" s="24"/>
      <c r="E25" s="4"/>
      <c r="F25"/>
      <c r="G25" s="22"/>
      <c r="H25" s="22"/>
      <c r="I25" s="22"/>
      <c r="J25" s="22"/>
      <c r="K25" s="22"/>
      <c r="L25" s="22"/>
      <c r="M25" s="22"/>
      <c r="N25" s="22"/>
      <c r="O25" s="22"/>
      <c r="P25" s="22"/>
      <c r="Q25" s="22"/>
      <c r="R25" s="22"/>
      <c r="S25" s="22"/>
      <c r="T25" s="22"/>
      <c r="U25" s="22"/>
      <c r="V25" s="22"/>
      <c r="W25" s="22"/>
      <c r="X25" s="22"/>
      <c r="Y25" s="22"/>
      <c r="Z25" s="22"/>
      <c r="AA25" s="22"/>
    </row>
    <row r="26" spans="3:27">
      <c r="C26" s="24"/>
      <c r="D26" s="24"/>
      <c r="E26" s="24"/>
      <c r="F26"/>
      <c r="G26" s="22"/>
      <c r="H26" s="22"/>
      <c r="I26" s="22"/>
      <c r="J26" s="22"/>
      <c r="K26" s="22"/>
      <c r="L26" s="22"/>
      <c r="M26" s="22"/>
      <c r="N26" s="22"/>
      <c r="O26" s="22"/>
      <c r="P26" s="22"/>
      <c r="Q26" s="22"/>
      <c r="R26" s="22"/>
      <c r="S26" s="22"/>
      <c r="T26" s="22"/>
      <c r="U26" s="22"/>
      <c r="V26" s="22"/>
      <c r="W26" s="22"/>
      <c r="X26" s="22"/>
      <c r="Y26" s="22"/>
      <c r="Z26" s="22"/>
      <c r="AA26" s="22"/>
    </row>
    <row r="27" spans="3:27">
      <c r="C27" s="24"/>
      <c r="D27" s="24"/>
      <c r="E27" s="24"/>
      <c r="F27"/>
      <c r="G27" s="22"/>
      <c r="H27" s="22"/>
      <c r="I27" s="22"/>
      <c r="J27" s="22"/>
      <c r="K27" s="22"/>
      <c r="L27" s="22"/>
      <c r="M27" s="22"/>
      <c r="N27" s="22"/>
      <c r="O27" s="22"/>
      <c r="P27" s="22"/>
      <c r="Q27" s="22"/>
      <c r="R27" s="22"/>
      <c r="S27" s="22"/>
      <c r="T27" s="22"/>
      <c r="U27" s="22"/>
      <c r="V27" s="22"/>
      <c r="W27" s="22"/>
      <c r="X27" s="22"/>
      <c r="Y27" s="22"/>
      <c r="Z27" s="22"/>
      <c r="AA27" s="22"/>
    </row>
    <row r="28" spans="3:27">
      <c r="C28" s="24"/>
      <c r="D28" s="24"/>
      <c r="E28" s="24"/>
      <c r="F28"/>
      <c r="G28" s="22"/>
      <c r="H28" s="22"/>
      <c r="I28" s="22"/>
      <c r="J28" s="22"/>
      <c r="K28" s="22"/>
      <c r="L28" s="22"/>
      <c r="M28" s="22"/>
      <c r="N28" s="22"/>
      <c r="O28" s="22"/>
      <c r="P28" s="22"/>
      <c r="Q28" s="22"/>
      <c r="R28" s="22"/>
      <c r="S28" s="22"/>
      <c r="T28" s="22"/>
      <c r="U28" s="22"/>
      <c r="V28" s="22"/>
      <c r="W28" s="22"/>
      <c r="X28" s="22"/>
      <c r="Y28" s="22"/>
      <c r="Z28" s="22"/>
      <c r="AA28" s="22"/>
    </row>
    <row r="29" spans="3:27">
      <c r="C29" s="24"/>
      <c r="D29" s="24"/>
      <c r="E29" s="24"/>
      <c r="F29"/>
      <c r="G29" s="22"/>
      <c r="H29" s="22"/>
      <c r="I29" s="22"/>
      <c r="J29" s="22"/>
      <c r="K29" s="22"/>
      <c r="L29" s="22"/>
      <c r="M29" s="22"/>
      <c r="N29" s="22"/>
      <c r="O29" s="22"/>
      <c r="P29" s="22"/>
      <c r="Q29" s="22"/>
      <c r="R29" s="22"/>
      <c r="S29" s="22"/>
      <c r="T29" s="22"/>
      <c r="U29" s="22"/>
      <c r="V29" s="22"/>
      <c r="W29" s="22"/>
      <c r="X29" s="22"/>
      <c r="Y29" s="22"/>
      <c r="Z29" s="22"/>
      <c r="AA29" s="22"/>
    </row>
    <row r="30" spans="3:27">
      <c r="C30" s="24"/>
      <c r="D30" s="24"/>
      <c r="E30" s="24"/>
      <c r="F30"/>
      <c r="G30" s="22"/>
      <c r="H30" s="22"/>
      <c r="I30" s="22"/>
      <c r="J30" s="22"/>
      <c r="K30" s="22"/>
      <c r="L30" s="22"/>
      <c r="M30" s="22"/>
      <c r="N30" s="22"/>
      <c r="O30" s="22"/>
      <c r="P30" s="22"/>
      <c r="Q30" s="22"/>
      <c r="R30" s="22"/>
      <c r="S30" s="22"/>
      <c r="T30" s="22"/>
      <c r="U30" s="22"/>
      <c r="V30" s="22"/>
      <c r="W30" s="22"/>
      <c r="X30" s="22"/>
      <c r="Y30" s="22"/>
      <c r="Z30" s="22"/>
      <c r="AA30" s="22"/>
    </row>
    <row r="31" spans="3:27">
      <c r="C31" s="24"/>
      <c r="D31" s="24"/>
      <c r="E31" s="4"/>
      <c r="F31"/>
      <c r="G31" s="22"/>
      <c r="H31" s="22"/>
      <c r="I31" s="22"/>
      <c r="J31" s="22"/>
      <c r="K31" s="22"/>
      <c r="L31" s="22"/>
      <c r="M31" s="22"/>
      <c r="N31" s="22"/>
      <c r="O31" s="22"/>
      <c r="P31" s="22"/>
      <c r="Q31" s="22"/>
      <c r="R31" s="22"/>
      <c r="S31" s="22"/>
      <c r="T31" s="22"/>
      <c r="U31" s="22"/>
      <c r="V31" s="22"/>
      <c r="W31" s="22"/>
      <c r="X31" s="22"/>
      <c r="Y31" s="22"/>
      <c r="Z31" s="22"/>
      <c r="AA31" s="22"/>
    </row>
    <row r="32" spans="3:27">
      <c r="C32" s="24"/>
      <c r="D32" s="24"/>
      <c r="E32" s="4"/>
      <c r="F32"/>
      <c r="G32" s="22"/>
      <c r="H32" s="22"/>
      <c r="I32" s="22"/>
      <c r="J32" s="22"/>
      <c r="K32" s="22"/>
      <c r="L32" s="22"/>
      <c r="M32" s="22"/>
      <c r="N32" s="22"/>
      <c r="O32" s="22"/>
      <c r="P32" s="22"/>
      <c r="Q32" s="22"/>
      <c r="R32" s="22"/>
      <c r="S32" s="22"/>
      <c r="T32" s="22"/>
      <c r="U32" s="22"/>
      <c r="V32" s="22"/>
      <c r="W32" s="22"/>
      <c r="X32" s="22"/>
      <c r="Y32" s="22"/>
      <c r="Z32" s="22"/>
      <c r="AA32" s="22"/>
    </row>
    <row r="33" spans="5:27">
      <c r="E33" s="24"/>
      <c r="F33"/>
      <c r="G33" s="22"/>
      <c r="H33" s="22"/>
      <c r="I33" s="22"/>
      <c r="J33" s="22"/>
      <c r="K33" s="22"/>
      <c r="L33" s="22"/>
      <c r="M33" s="22"/>
      <c r="N33" s="22"/>
      <c r="O33" s="22"/>
      <c r="P33" s="22"/>
      <c r="Q33" s="22"/>
      <c r="R33" s="22"/>
      <c r="S33" s="22"/>
      <c r="T33" s="22"/>
      <c r="U33" s="22"/>
      <c r="V33" s="22"/>
      <c r="W33" s="22"/>
      <c r="X33" s="22"/>
      <c r="Y33" s="22"/>
      <c r="Z33" s="22"/>
      <c r="AA33" s="22"/>
    </row>
    <row r="34" spans="5:27">
      <c r="E34" s="4"/>
      <c r="F34"/>
      <c r="G34" s="22"/>
      <c r="H34" s="22"/>
      <c r="I34" s="22"/>
      <c r="J34" s="22"/>
      <c r="K34" s="22"/>
      <c r="L34" s="22"/>
      <c r="M34" s="22"/>
      <c r="N34" s="22"/>
      <c r="O34" s="22"/>
      <c r="P34" s="22"/>
      <c r="Q34" s="22"/>
      <c r="R34" s="22"/>
      <c r="S34" s="22"/>
      <c r="T34" s="22"/>
      <c r="U34" s="22"/>
      <c r="V34" s="22"/>
      <c r="W34" s="22"/>
      <c r="X34" s="22"/>
      <c r="Y34" s="22"/>
      <c r="Z34" s="22"/>
      <c r="AA34" s="22"/>
    </row>
    <row r="35" spans="5:27">
      <c r="F35"/>
    </row>
    <row r="36" spans="5:27" ht="15" customHeight="1">
      <c r="F36"/>
    </row>
    <row r="37" spans="5:27" ht="15" customHeight="1">
      <c r="F37"/>
    </row>
    <row r="38" spans="5:27">
      <c r="F38"/>
    </row>
  </sheetData>
  <phoneticPr fontId="3" type="noConversion"/>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1"/>
  <sheetViews>
    <sheetView workbookViewId="0"/>
  </sheetViews>
  <sheetFormatPr defaultColWidth="11.42578125" defaultRowHeight="12.75"/>
  <cols>
    <col min="1" max="2" width="11.42578125" style="131" customWidth="1"/>
    <col min="3" max="3" width="16.42578125" style="131" customWidth="1"/>
    <col min="4" max="4" width="26.85546875" style="131" customWidth="1"/>
    <col min="5" max="5" width="15.5703125" style="131" customWidth="1"/>
    <col min="6" max="9" width="11.42578125" style="131" customWidth="1"/>
    <col min="10" max="10" width="11.42578125" style="132" customWidth="1"/>
    <col min="11" max="11" width="11.42578125" style="131" customWidth="1"/>
    <col min="12" max="12" width="13" style="131" customWidth="1"/>
    <col min="13" max="16" width="11.42578125" style="131" customWidth="1"/>
    <col min="17" max="18" width="14.42578125" style="131" customWidth="1"/>
    <col min="19" max="20" width="11.42578125" style="133"/>
    <col min="21" max="22" width="11.42578125" style="131" customWidth="1"/>
    <col min="23" max="23" width="11.42578125" style="130" customWidth="1"/>
    <col min="24" max="24" width="13" style="130" customWidth="1"/>
    <col min="25" max="25" width="11.42578125" style="131"/>
    <col min="26" max="16384" width="11.42578125" style="134"/>
  </cols>
  <sheetData>
    <row r="1" spans="1:25">
      <c r="A1" s="130" t="s">
        <v>337</v>
      </c>
    </row>
    <row r="2" spans="1:25">
      <c r="A2" s="130" t="s">
        <v>338</v>
      </c>
      <c r="J2" s="135" t="s">
        <v>224</v>
      </c>
      <c r="K2" s="135"/>
      <c r="L2" s="135"/>
      <c r="M2" s="135"/>
      <c r="N2" s="136"/>
    </row>
    <row r="3" spans="1:25">
      <c r="A3" s="130"/>
      <c r="J3" s="135" t="s">
        <v>225</v>
      </c>
      <c r="K3" s="135"/>
      <c r="L3" s="135"/>
      <c r="M3" s="135"/>
      <c r="N3" s="137"/>
    </row>
    <row r="4" spans="1:25" s="142" customFormat="1">
      <c r="A4" s="116" t="s">
        <v>226</v>
      </c>
      <c r="B4" s="138"/>
      <c r="C4" s="117">
        <v>41486</v>
      </c>
      <c r="D4" s="116" t="s">
        <v>227</v>
      </c>
      <c r="E4" s="139"/>
      <c r="F4" s="139"/>
      <c r="G4" s="139"/>
      <c r="H4" s="139"/>
      <c r="I4" s="139"/>
      <c r="J4" s="140" t="s">
        <v>228</v>
      </c>
      <c r="K4" s="131"/>
      <c r="L4" s="131"/>
      <c r="M4" s="141"/>
      <c r="N4" s="136"/>
      <c r="O4" s="139"/>
      <c r="P4" s="139"/>
      <c r="Q4" s="139"/>
      <c r="R4" s="139"/>
      <c r="S4" s="133"/>
      <c r="T4" s="133"/>
      <c r="U4" s="139"/>
      <c r="V4" s="139"/>
      <c r="W4" s="183"/>
      <c r="X4" s="183"/>
      <c r="Y4" s="139"/>
    </row>
    <row r="6" spans="1:25" ht="18">
      <c r="A6" s="143" t="s">
        <v>229</v>
      </c>
      <c r="M6" s="144"/>
      <c r="Q6" s="141"/>
      <c r="R6" s="141"/>
    </row>
    <row r="7" spans="1:25" ht="16.5" customHeight="1">
      <c r="A7" s="145" t="s">
        <v>230</v>
      </c>
      <c r="M7" s="144"/>
    </row>
    <row r="8" spans="1:25" ht="16.5" customHeight="1">
      <c r="A8" s="145"/>
      <c r="B8" s="131" t="s">
        <v>231</v>
      </c>
      <c r="M8" s="144"/>
    </row>
    <row r="9" spans="1:25" ht="16.5" customHeight="1">
      <c r="A9" s="145"/>
      <c r="B9" s="131" t="s">
        <v>339</v>
      </c>
      <c r="M9" s="144"/>
    </row>
    <row r="10" spans="1:25" ht="16.5" customHeight="1">
      <c r="A10" s="145" t="s">
        <v>340</v>
      </c>
      <c r="M10" s="144"/>
      <c r="Q10" s="141"/>
      <c r="R10" s="141"/>
    </row>
    <row r="11" spans="1:25" ht="16.5" customHeight="1">
      <c r="A11" s="145" t="s">
        <v>341</v>
      </c>
      <c r="M11" s="144"/>
      <c r="Q11" s="141"/>
      <c r="R11" s="141"/>
    </row>
    <row r="12" spans="1:25" s="149" customFormat="1" ht="20.25" customHeight="1">
      <c r="A12" s="145" t="s">
        <v>342</v>
      </c>
      <c r="B12" s="140"/>
      <c r="C12" s="140"/>
      <c r="D12" s="140"/>
      <c r="E12" s="140"/>
      <c r="F12" s="140"/>
      <c r="G12" s="140"/>
      <c r="H12" s="140"/>
      <c r="I12" s="140"/>
      <c r="J12" s="146"/>
      <c r="K12" s="140"/>
      <c r="L12" s="140"/>
      <c r="M12" s="147"/>
      <c r="N12" s="140"/>
      <c r="O12" s="140"/>
      <c r="P12" s="140"/>
      <c r="Q12" s="148"/>
      <c r="R12" s="148"/>
      <c r="S12" s="133"/>
      <c r="T12" s="133"/>
      <c r="U12" s="140"/>
      <c r="V12" s="140"/>
      <c r="W12" s="145"/>
      <c r="X12" s="145"/>
      <c r="Y12" s="140"/>
    </row>
    <row r="13" spans="1:25" s="153" customFormat="1" ht="19.5" customHeight="1">
      <c r="A13" s="150" t="s">
        <v>343</v>
      </c>
      <c r="B13" s="135"/>
      <c r="C13" s="135"/>
      <c r="D13" s="135"/>
      <c r="E13" s="135"/>
      <c r="F13" s="135"/>
      <c r="G13" s="135"/>
      <c r="H13" s="135"/>
      <c r="I13" s="135"/>
      <c r="J13" s="137"/>
      <c r="K13" s="135"/>
      <c r="L13" s="135"/>
      <c r="M13" s="151"/>
      <c r="N13" s="135"/>
      <c r="O13" s="135"/>
      <c r="P13" s="135"/>
      <c r="Q13" s="152"/>
      <c r="R13" s="152"/>
      <c r="S13" s="133"/>
      <c r="T13" s="133"/>
      <c r="U13" s="135"/>
      <c r="V13" s="135"/>
      <c r="W13" s="150"/>
      <c r="X13" s="150"/>
      <c r="Y13" s="135"/>
    </row>
    <row r="14" spans="1:25" s="153" customFormat="1" ht="19.5" customHeight="1">
      <c r="A14" s="150" t="s">
        <v>344</v>
      </c>
      <c r="B14" s="135"/>
      <c r="C14" s="135"/>
      <c r="D14" s="135"/>
      <c r="E14" s="135"/>
      <c r="F14" s="135"/>
      <c r="G14" s="135"/>
      <c r="H14" s="135"/>
      <c r="I14" s="135"/>
      <c r="J14" s="137"/>
      <c r="K14" s="135"/>
      <c r="L14" s="135"/>
      <c r="M14" s="151"/>
      <c r="N14" s="135"/>
      <c r="O14" s="135"/>
      <c r="P14" s="135"/>
      <c r="Q14" s="152"/>
      <c r="R14" s="152"/>
      <c r="S14" s="133"/>
      <c r="T14" s="133"/>
      <c r="U14" s="135"/>
      <c r="V14" s="135"/>
      <c r="W14" s="150"/>
      <c r="X14" s="150"/>
      <c r="Y14" s="135"/>
    </row>
    <row r="15" spans="1:25" s="153" customFormat="1" ht="19.5" customHeight="1">
      <c r="A15" s="135"/>
      <c r="B15" s="135"/>
      <c r="C15" s="135"/>
      <c r="D15" s="135"/>
      <c r="E15" s="135"/>
      <c r="F15" s="135"/>
      <c r="G15" s="135"/>
      <c r="H15" s="135"/>
      <c r="I15" s="135"/>
      <c r="J15" s="137"/>
      <c r="K15" s="135"/>
      <c r="L15" s="135"/>
      <c r="M15" s="151"/>
      <c r="N15" s="135"/>
      <c r="O15" s="135"/>
      <c r="P15" s="135"/>
      <c r="Q15" s="152"/>
      <c r="R15" s="152"/>
      <c r="S15" s="133"/>
      <c r="T15" s="133"/>
      <c r="U15" s="135"/>
      <c r="V15" s="135"/>
      <c r="W15" s="150"/>
      <c r="X15" s="150"/>
      <c r="Y15" s="135"/>
    </row>
    <row r="16" spans="1:25" s="154" customFormat="1" ht="63.75">
      <c r="C16" s="154" t="s">
        <v>345</v>
      </c>
      <c r="D16" s="154" t="s">
        <v>232</v>
      </c>
      <c r="E16" s="154" t="s">
        <v>233</v>
      </c>
      <c r="F16" s="154" t="s">
        <v>234</v>
      </c>
      <c r="J16" s="155"/>
      <c r="M16" s="156" t="s">
        <v>235</v>
      </c>
      <c r="N16" s="157" t="s">
        <v>236</v>
      </c>
      <c r="O16" s="156" t="s">
        <v>237</v>
      </c>
      <c r="P16" s="157" t="s">
        <v>238</v>
      </c>
      <c r="Q16" s="154" t="s">
        <v>239</v>
      </c>
      <c r="R16" s="158" t="s">
        <v>240</v>
      </c>
      <c r="S16" s="158" t="s">
        <v>240</v>
      </c>
      <c r="V16" s="159" t="s">
        <v>241</v>
      </c>
      <c r="W16" s="184"/>
      <c r="X16" s="184"/>
    </row>
    <row r="17" spans="1:26" s="160" customFormat="1" ht="63.75">
      <c r="A17" s="160" t="s">
        <v>242</v>
      </c>
      <c r="B17" s="160" t="s">
        <v>243</v>
      </c>
      <c r="C17" s="160" t="s">
        <v>244</v>
      </c>
      <c r="D17" s="160" t="s">
        <v>245</v>
      </c>
      <c r="E17" s="160" t="s">
        <v>246</v>
      </c>
      <c r="F17" s="160" t="s">
        <v>247</v>
      </c>
      <c r="G17" s="160" t="s">
        <v>248</v>
      </c>
      <c r="H17" s="160" t="s">
        <v>249</v>
      </c>
      <c r="I17" s="160" t="s">
        <v>250</v>
      </c>
      <c r="J17" s="161" t="s">
        <v>251</v>
      </c>
      <c r="K17" s="160" t="s">
        <v>252</v>
      </c>
      <c r="L17" s="160" t="s">
        <v>253</v>
      </c>
      <c r="M17" s="162" t="s">
        <v>254</v>
      </c>
      <c r="N17" s="160" t="s">
        <v>255</v>
      </c>
      <c r="O17" s="160" t="s">
        <v>256</v>
      </c>
      <c r="P17" s="160" t="s">
        <v>257</v>
      </c>
      <c r="Q17" s="163" t="s">
        <v>258</v>
      </c>
      <c r="R17" s="163" t="s">
        <v>260</v>
      </c>
      <c r="S17" s="163" t="s">
        <v>259</v>
      </c>
      <c r="T17" s="160" t="s">
        <v>261</v>
      </c>
      <c r="U17" s="160" t="s">
        <v>262</v>
      </c>
      <c r="V17" s="160" t="s">
        <v>263</v>
      </c>
      <c r="W17" s="185" t="s">
        <v>70</v>
      </c>
      <c r="X17" s="185" t="s">
        <v>347</v>
      </c>
      <c r="Y17" s="164" t="s">
        <v>348</v>
      </c>
      <c r="Z17" s="163" t="s">
        <v>346</v>
      </c>
    </row>
    <row r="18" spans="1:26" s="172" customFormat="1">
      <c r="A18" s="177" t="s">
        <v>291</v>
      </c>
      <c r="B18" s="131">
        <v>1</v>
      </c>
      <c r="C18" s="166" t="s">
        <v>349</v>
      </c>
      <c r="D18" s="165">
        <v>-9999</v>
      </c>
      <c r="E18" s="167" t="s">
        <v>350</v>
      </c>
      <c r="F18" s="168">
        <v>1</v>
      </c>
      <c r="G18" s="131">
        <v>4320</v>
      </c>
      <c r="H18" s="131">
        <v>13</v>
      </c>
      <c r="I18" s="131">
        <v>0</v>
      </c>
      <c r="J18" s="131">
        <v>0</v>
      </c>
      <c r="K18" s="134">
        <v>-9999</v>
      </c>
      <c r="L18" s="165" t="s">
        <v>351</v>
      </c>
      <c r="M18" s="144">
        <v>2017</v>
      </c>
      <c r="N18" s="165">
        <v>7</v>
      </c>
      <c r="O18" s="165">
        <v>7</v>
      </c>
      <c r="P18" s="165">
        <v>188</v>
      </c>
      <c r="Q18" s="169">
        <v>0.17361111111111113</v>
      </c>
      <c r="R18" s="133">
        <v>-30.08</v>
      </c>
      <c r="S18" s="133">
        <v>155.49</v>
      </c>
      <c r="T18" s="170" t="s">
        <v>352</v>
      </c>
      <c r="U18" s="165" t="s">
        <v>265</v>
      </c>
      <c r="V18" s="171" t="s">
        <v>353</v>
      </c>
      <c r="W18" s="186"/>
      <c r="X18" s="186" t="s">
        <v>354</v>
      </c>
      <c r="Y18">
        <v>0</v>
      </c>
      <c r="Z18" s="1">
        <v>20170707</v>
      </c>
    </row>
    <row r="19" spans="1:26" s="172" customFormat="1">
      <c r="A19" s="177" t="s">
        <v>292</v>
      </c>
      <c r="B19" s="131">
        <v>1</v>
      </c>
      <c r="C19" s="166" t="s">
        <v>349</v>
      </c>
      <c r="D19" s="165">
        <v>-9999</v>
      </c>
      <c r="E19" s="167" t="s">
        <v>350</v>
      </c>
      <c r="F19" s="168">
        <v>1</v>
      </c>
      <c r="G19" s="131">
        <v>4320</v>
      </c>
      <c r="H19" s="131">
        <v>13</v>
      </c>
      <c r="I19" s="131">
        <v>0</v>
      </c>
      <c r="J19" s="131">
        <v>0</v>
      </c>
      <c r="K19" s="134">
        <v>-9999</v>
      </c>
      <c r="L19" s="165" t="s">
        <v>351</v>
      </c>
      <c r="M19" s="144">
        <v>2017</v>
      </c>
      <c r="N19" s="165">
        <v>7</v>
      </c>
      <c r="O19" s="165">
        <v>7</v>
      </c>
      <c r="P19" s="165">
        <v>188</v>
      </c>
      <c r="Q19" s="169">
        <v>0.17361111111111113</v>
      </c>
      <c r="R19" s="133">
        <v>-30.08</v>
      </c>
      <c r="S19" s="133">
        <v>155.49</v>
      </c>
      <c r="T19" s="170" t="s">
        <v>352</v>
      </c>
      <c r="U19" s="165" t="s">
        <v>265</v>
      </c>
      <c r="V19" s="171" t="s">
        <v>353</v>
      </c>
      <c r="W19" s="186"/>
      <c r="X19" s="186" t="s">
        <v>354</v>
      </c>
      <c r="Y19">
        <v>0</v>
      </c>
      <c r="Z19" s="1">
        <v>20170707</v>
      </c>
    </row>
    <row r="20" spans="1:26" s="172" customFormat="1">
      <c r="A20" s="177" t="s">
        <v>293</v>
      </c>
      <c r="B20" s="131">
        <v>2</v>
      </c>
      <c r="C20" s="166" t="s">
        <v>349</v>
      </c>
      <c r="D20" s="165">
        <v>-9999</v>
      </c>
      <c r="E20" s="167" t="s">
        <v>350</v>
      </c>
      <c r="F20" s="168">
        <v>1</v>
      </c>
      <c r="G20" s="131">
        <v>4320</v>
      </c>
      <c r="H20" s="131">
        <v>13</v>
      </c>
      <c r="I20" s="131">
        <v>0</v>
      </c>
      <c r="J20" s="131">
        <v>0</v>
      </c>
      <c r="K20" s="134">
        <v>-9999</v>
      </c>
      <c r="L20" s="165" t="s">
        <v>351</v>
      </c>
      <c r="M20" s="144">
        <v>2017</v>
      </c>
      <c r="N20" s="165">
        <v>7</v>
      </c>
      <c r="O20" s="165">
        <v>7</v>
      </c>
      <c r="P20" s="165">
        <v>188</v>
      </c>
      <c r="Q20" s="169">
        <v>0.17361111111111113</v>
      </c>
      <c r="R20" s="133">
        <v>-30.08</v>
      </c>
      <c r="S20" s="133">
        <v>155.49</v>
      </c>
      <c r="T20" s="170" t="s">
        <v>352</v>
      </c>
      <c r="U20" s="165" t="s">
        <v>265</v>
      </c>
      <c r="V20" s="171" t="s">
        <v>353</v>
      </c>
      <c r="W20" s="186"/>
      <c r="X20" s="186" t="s">
        <v>354</v>
      </c>
      <c r="Y20">
        <v>0</v>
      </c>
      <c r="Z20" s="1">
        <v>20170707</v>
      </c>
    </row>
    <row r="21" spans="1:26" s="172" customFormat="1">
      <c r="A21" s="177" t="s">
        <v>294</v>
      </c>
      <c r="B21" s="131">
        <v>6</v>
      </c>
      <c r="C21" s="166" t="s">
        <v>349</v>
      </c>
      <c r="D21" s="165">
        <v>-9999</v>
      </c>
      <c r="E21" s="167" t="s">
        <v>350</v>
      </c>
      <c r="F21" s="168">
        <v>0</v>
      </c>
      <c r="G21" s="131">
        <v>2130</v>
      </c>
      <c r="H21" s="131">
        <v>17</v>
      </c>
      <c r="I21" s="131">
        <v>0</v>
      </c>
      <c r="J21" s="131">
        <v>0</v>
      </c>
      <c r="K21" s="134">
        <v>-9999</v>
      </c>
      <c r="L21" s="165" t="s">
        <v>351</v>
      </c>
      <c r="M21" s="144">
        <v>2017</v>
      </c>
      <c r="N21" s="165">
        <v>7</v>
      </c>
      <c r="O21" s="165">
        <v>8</v>
      </c>
      <c r="P21" s="165">
        <v>189</v>
      </c>
      <c r="Q21" s="169">
        <v>0.20833333333333334</v>
      </c>
      <c r="R21" s="133">
        <v>-30.08</v>
      </c>
      <c r="S21" s="133">
        <v>156.71</v>
      </c>
      <c r="T21" s="170" t="s">
        <v>352</v>
      </c>
      <c r="U21" s="165" t="s">
        <v>265</v>
      </c>
      <c r="V21" s="171" t="s">
        <v>353</v>
      </c>
      <c r="W21" s="186"/>
      <c r="X21" s="186" t="s">
        <v>354</v>
      </c>
      <c r="Y21">
        <v>0</v>
      </c>
      <c r="Z21" s="1">
        <v>20170708</v>
      </c>
    </row>
    <row r="22" spans="1:26" s="172" customFormat="1">
      <c r="A22" s="177" t="s">
        <v>295</v>
      </c>
      <c r="B22" s="131">
        <v>7</v>
      </c>
      <c r="C22" s="166" t="s">
        <v>349</v>
      </c>
      <c r="D22" s="165">
        <v>-9999</v>
      </c>
      <c r="E22" s="167" t="s">
        <v>350</v>
      </c>
      <c r="F22" s="168">
        <v>4</v>
      </c>
      <c r="G22" s="131">
        <v>2116</v>
      </c>
      <c r="H22" s="131">
        <v>88</v>
      </c>
      <c r="I22" s="131">
        <v>0</v>
      </c>
      <c r="J22" s="131">
        <v>0</v>
      </c>
      <c r="K22" s="134">
        <v>-9999</v>
      </c>
      <c r="L22" s="165" t="s">
        <v>351</v>
      </c>
      <c r="M22" s="144">
        <v>2017</v>
      </c>
      <c r="N22" s="165">
        <v>7</v>
      </c>
      <c r="O22" s="165">
        <v>25</v>
      </c>
      <c r="P22" s="165">
        <v>206</v>
      </c>
      <c r="Q22" s="169">
        <v>0.97361111111111109</v>
      </c>
      <c r="R22" s="133">
        <v>-32.5</v>
      </c>
      <c r="S22" s="133">
        <v>-178.90833333333333</v>
      </c>
      <c r="T22" s="170" t="s">
        <v>352</v>
      </c>
      <c r="U22" s="165" t="s">
        <v>265</v>
      </c>
      <c r="V22" s="171" t="s">
        <v>353</v>
      </c>
      <c r="W22" s="186"/>
      <c r="X22" s="186" t="s">
        <v>354</v>
      </c>
      <c r="Y22">
        <v>0</v>
      </c>
      <c r="Z22" s="1">
        <v>20170725</v>
      </c>
    </row>
    <row r="23" spans="1:26" s="172" customFormat="1">
      <c r="A23" s="177" t="s">
        <v>296</v>
      </c>
      <c r="B23" s="131">
        <v>8</v>
      </c>
      <c r="C23" s="166" t="s">
        <v>349</v>
      </c>
      <c r="D23" s="165">
        <v>-9999</v>
      </c>
      <c r="E23" s="167" t="s">
        <v>350</v>
      </c>
      <c r="F23" s="168">
        <v>4</v>
      </c>
      <c r="G23" s="131">
        <v>2118</v>
      </c>
      <c r="H23" s="131">
        <v>88</v>
      </c>
      <c r="I23" s="131">
        <v>0</v>
      </c>
      <c r="J23" s="131">
        <v>0</v>
      </c>
      <c r="K23" s="134">
        <v>-9999</v>
      </c>
      <c r="L23" s="165" t="s">
        <v>351</v>
      </c>
      <c r="M23" s="144">
        <v>2017</v>
      </c>
      <c r="N23" s="165">
        <v>7</v>
      </c>
      <c r="O23" s="165">
        <v>25</v>
      </c>
      <c r="P23" s="165">
        <v>206</v>
      </c>
      <c r="Q23" s="169">
        <v>0.97361111111111109</v>
      </c>
      <c r="R23" s="133">
        <v>-32.5</v>
      </c>
      <c r="S23" s="133">
        <v>-178.90833333333333</v>
      </c>
      <c r="T23" s="170" t="s">
        <v>352</v>
      </c>
      <c r="U23" s="165" t="s">
        <v>265</v>
      </c>
      <c r="V23" s="171" t="s">
        <v>353</v>
      </c>
      <c r="W23" s="186"/>
      <c r="X23" s="186" t="s">
        <v>354</v>
      </c>
      <c r="Y23">
        <v>0</v>
      </c>
      <c r="Z23" s="1">
        <v>20170725</v>
      </c>
    </row>
    <row r="24" spans="1:26" s="172" customFormat="1">
      <c r="A24" s="177" t="s">
        <v>297</v>
      </c>
      <c r="B24" s="131">
        <v>12</v>
      </c>
      <c r="C24" s="166" t="s">
        <v>349</v>
      </c>
      <c r="D24" s="165">
        <v>-9999</v>
      </c>
      <c r="E24" s="167" t="s">
        <v>350</v>
      </c>
      <c r="F24" s="168">
        <v>0</v>
      </c>
      <c r="G24" s="131">
        <v>2130</v>
      </c>
      <c r="H24" s="131">
        <v>92</v>
      </c>
      <c r="I24" s="131">
        <v>0</v>
      </c>
      <c r="J24" s="131">
        <v>0</v>
      </c>
      <c r="K24" s="134">
        <v>-9999</v>
      </c>
      <c r="L24" s="165" t="s">
        <v>351</v>
      </c>
      <c r="M24" s="144">
        <v>2017</v>
      </c>
      <c r="N24" s="165">
        <v>7</v>
      </c>
      <c r="O24" s="165">
        <v>26</v>
      </c>
      <c r="P24" s="165">
        <v>207</v>
      </c>
      <c r="Q24" s="169">
        <v>0.91041666666666676</v>
      </c>
      <c r="R24" s="133">
        <v>-32.5</v>
      </c>
      <c r="S24" s="133">
        <v>-177.99933333333334</v>
      </c>
      <c r="T24" s="170" t="s">
        <v>352</v>
      </c>
      <c r="U24" s="165" t="s">
        <v>265</v>
      </c>
      <c r="V24" s="171" t="s">
        <v>353</v>
      </c>
      <c r="W24" s="186"/>
      <c r="X24" s="186" t="s">
        <v>354</v>
      </c>
      <c r="Y24">
        <v>0</v>
      </c>
      <c r="Z24" s="1">
        <v>20170726</v>
      </c>
    </row>
    <row r="25" spans="1:26" s="172" customFormat="1">
      <c r="A25" s="177" t="s">
        <v>298</v>
      </c>
      <c r="B25" s="131">
        <v>14</v>
      </c>
      <c r="C25" s="166" t="s">
        <v>349</v>
      </c>
      <c r="D25" s="165">
        <v>-9999</v>
      </c>
      <c r="E25" s="167" t="s">
        <v>350</v>
      </c>
      <c r="F25" s="168">
        <v>7</v>
      </c>
      <c r="G25" s="131">
        <v>2118</v>
      </c>
      <c r="H25" s="131">
        <v>96</v>
      </c>
      <c r="I25" s="131">
        <v>0</v>
      </c>
      <c r="J25" s="131">
        <v>0</v>
      </c>
      <c r="K25" s="134">
        <v>-9999</v>
      </c>
      <c r="L25" s="165" t="s">
        <v>351</v>
      </c>
      <c r="M25" s="144">
        <v>2017</v>
      </c>
      <c r="N25" s="165">
        <v>7</v>
      </c>
      <c r="O25" s="165">
        <v>28</v>
      </c>
      <c r="P25" s="165">
        <v>209</v>
      </c>
      <c r="Q25" s="169">
        <v>6.25E-2</v>
      </c>
      <c r="R25" s="133">
        <v>-32.5</v>
      </c>
      <c r="S25" s="133">
        <v>-176.25</v>
      </c>
      <c r="T25" s="170" t="s">
        <v>352</v>
      </c>
      <c r="U25" s="165" t="s">
        <v>265</v>
      </c>
      <c r="V25" s="171" t="s">
        <v>353</v>
      </c>
      <c r="W25" s="186"/>
      <c r="X25" s="186" t="s">
        <v>354</v>
      </c>
      <c r="Y25">
        <v>0</v>
      </c>
      <c r="Z25" s="1">
        <v>20170728</v>
      </c>
    </row>
    <row r="26" spans="1:26" s="172" customFormat="1">
      <c r="A26" s="177" t="s">
        <v>299</v>
      </c>
      <c r="B26" s="131">
        <v>15</v>
      </c>
      <c r="C26" s="166" t="s">
        <v>349</v>
      </c>
      <c r="D26" s="165">
        <v>-9999</v>
      </c>
      <c r="E26" s="167" t="s">
        <v>350</v>
      </c>
      <c r="F26" s="168">
        <v>7</v>
      </c>
      <c r="G26" s="131">
        <v>2130</v>
      </c>
      <c r="H26" s="131">
        <v>96</v>
      </c>
      <c r="I26" s="131">
        <v>0</v>
      </c>
      <c r="J26" s="131">
        <v>0</v>
      </c>
      <c r="K26" s="134">
        <v>-9999</v>
      </c>
      <c r="L26" s="165" t="s">
        <v>351</v>
      </c>
      <c r="M26" s="144">
        <v>2017</v>
      </c>
      <c r="N26" s="165">
        <v>7</v>
      </c>
      <c r="O26" s="165">
        <v>28</v>
      </c>
      <c r="P26" s="165">
        <v>209</v>
      </c>
      <c r="Q26" s="169">
        <v>6.25E-2</v>
      </c>
      <c r="R26" s="133">
        <v>-32.5</v>
      </c>
      <c r="S26" s="133">
        <v>-176.25</v>
      </c>
      <c r="T26" s="170" t="s">
        <v>352</v>
      </c>
      <c r="U26" s="165" t="s">
        <v>265</v>
      </c>
      <c r="V26" s="171" t="s">
        <v>353</v>
      </c>
      <c r="W26" s="186"/>
      <c r="X26" s="186" t="s">
        <v>354</v>
      </c>
      <c r="Y26">
        <v>0</v>
      </c>
      <c r="Z26" s="1">
        <v>20170728</v>
      </c>
    </row>
    <row r="27" spans="1:26">
      <c r="A27" s="177" t="s">
        <v>300</v>
      </c>
      <c r="B27" s="1">
        <v>19</v>
      </c>
      <c r="C27" s="166" t="s">
        <v>349</v>
      </c>
      <c r="D27" s="165">
        <v>-9999</v>
      </c>
      <c r="E27" s="167" t="s">
        <v>350</v>
      </c>
      <c r="F27" s="131">
        <v>9</v>
      </c>
      <c r="G27" s="1">
        <v>2116</v>
      </c>
      <c r="H27" s="1">
        <v>99</v>
      </c>
      <c r="I27" s="1">
        <v>35</v>
      </c>
      <c r="J27" s="1">
        <v>5</v>
      </c>
      <c r="K27" s="134">
        <v>-9999</v>
      </c>
      <c r="L27" s="165" t="s">
        <v>351</v>
      </c>
      <c r="M27" s="144">
        <v>2017</v>
      </c>
      <c r="N27" s="131">
        <v>7</v>
      </c>
      <c r="O27" s="131">
        <v>29</v>
      </c>
      <c r="P27" s="165">
        <v>210</v>
      </c>
      <c r="Q27" s="169">
        <v>1.1805555555555555E-2</v>
      </c>
      <c r="R27" s="133">
        <v>-32.5</v>
      </c>
      <c r="S27" s="133">
        <v>-177.23333333333332</v>
      </c>
      <c r="T27" s="170" t="s">
        <v>352</v>
      </c>
      <c r="U27" s="165" t="s">
        <v>265</v>
      </c>
      <c r="V27" s="171" t="s">
        <v>353</v>
      </c>
      <c r="W27" s="186"/>
      <c r="X27" s="186" t="s">
        <v>355</v>
      </c>
      <c r="Y27">
        <v>1</v>
      </c>
      <c r="Z27" s="1">
        <v>20170729</v>
      </c>
    </row>
    <row r="28" spans="1:26" s="172" customFormat="1">
      <c r="A28" s="177" t="s">
        <v>301</v>
      </c>
      <c r="B28" s="1">
        <v>20</v>
      </c>
      <c r="C28" s="166" t="s">
        <v>349</v>
      </c>
      <c r="D28" s="165">
        <v>-9999</v>
      </c>
      <c r="E28" s="167" t="s">
        <v>350</v>
      </c>
      <c r="F28" s="168">
        <v>9</v>
      </c>
      <c r="G28" s="1">
        <v>2146</v>
      </c>
      <c r="H28" s="1">
        <v>99</v>
      </c>
      <c r="I28" s="1">
        <v>35</v>
      </c>
      <c r="J28" s="1">
        <v>5</v>
      </c>
      <c r="K28" s="134">
        <v>-9999</v>
      </c>
      <c r="L28" s="165" t="s">
        <v>351</v>
      </c>
      <c r="M28" s="144">
        <v>2017</v>
      </c>
      <c r="N28" s="165">
        <v>7</v>
      </c>
      <c r="O28" s="165">
        <v>29</v>
      </c>
      <c r="P28" s="165">
        <v>210</v>
      </c>
      <c r="Q28" s="169">
        <v>1.1805555555555555E-2</v>
      </c>
      <c r="R28" s="133">
        <v>-32.5</v>
      </c>
      <c r="S28" s="133">
        <v>-177.23333333333332</v>
      </c>
      <c r="T28" s="170" t="s">
        <v>352</v>
      </c>
      <c r="U28" s="165" t="s">
        <v>265</v>
      </c>
      <c r="V28" s="171" t="s">
        <v>353</v>
      </c>
      <c r="W28" s="186"/>
      <c r="X28" s="186" t="s">
        <v>355</v>
      </c>
      <c r="Y28">
        <v>1</v>
      </c>
      <c r="Z28" s="1">
        <v>20170729</v>
      </c>
    </row>
    <row r="29" spans="1:26" s="172" customFormat="1">
      <c r="A29" s="177" t="s">
        <v>302</v>
      </c>
      <c r="B29" s="1">
        <v>21</v>
      </c>
      <c r="C29" s="166" t="s">
        <v>349</v>
      </c>
      <c r="D29" s="165">
        <v>-9999</v>
      </c>
      <c r="E29" s="167" t="s">
        <v>350</v>
      </c>
      <c r="F29" s="168">
        <v>9</v>
      </c>
      <c r="G29" s="1">
        <v>2101</v>
      </c>
      <c r="H29" s="1">
        <v>99</v>
      </c>
      <c r="I29" s="1">
        <v>35</v>
      </c>
      <c r="J29" s="1">
        <v>5</v>
      </c>
      <c r="K29" s="134">
        <v>-9999</v>
      </c>
      <c r="L29" s="165" t="s">
        <v>351</v>
      </c>
      <c r="M29" s="144">
        <v>2017</v>
      </c>
      <c r="N29" s="165">
        <v>7</v>
      </c>
      <c r="O29" s="165">
        <v>29</v>
      </c>
      <c r="P29" s="165">
        <v>210</v>
      </c>
      <c r="Q29" s="169">
        <v>1.1805555555555555E-2</v>
      </c>
      <c r="R29" s="133">
        <v>-32.5</v>
      </c>
      <c r="S29" s="133">
        <v>-177.23333333333332</v>
      </c>
      <c r="T29" s="170" t="s">
        <v>352</v>
      </c>
      <c r="U29" s="165" t="s">
        <v>265</v>
      </c>
      <c r="V29" s="171" t="s">
        <v>353</v>
      </c>
      <c r="W29" s="186"/>
      <c r="X29" s="186" t="s">
        <v>355</v>
      </c>
      <c r="Y29">
        <v>1</v>
      </c>
      <c r="Z29" s="1">
        <v>20170729</v>
      </c>
    </row>
    <row r="30" spans="1:26" s="172" customFormat="1">
      <c r="A30" s="177" t="s">
        <v>303</v>
      </c>
      <c r="B30" s="1">
        <v>22</v>
      </c>
      <c r="C30" s="166" t="s">
        <v>349</v>
      </c>
      <c r="D30" s="165">
        <v>-9999</v>
      </c>
      <c r="E30" s="167" t="s">
        <v>350</v>
      </c>
      <c r="F30" s="168">
        <v>0</v>
      </c>
      <c r="G30" s="1">
        <v>2116</v>
      </c>
      <c r="H30" s="1">
        <v>102</v>
      </c>
      <c r="I30" s="1">
        <v>0</v>
      </c>
      <c r="J30" s="1">
        <v>0</v>
      </c>
      <c r="K30" s="134">
        <v>-9999</v>
      </c>
      <c r="L30" s="165" t="s">
        <v>351</v>
      </c>
      <c r="M30" s="144">
        <v>2017</v>
      </c>
      <c r="N30" s="165">
        <v>7</v>
      </c>
      <c r="O30" s="165">
        <v>29</v>
      </c>
      <c r="P30" s="165">
        <v>210</v>
      </c>
      <c r="Q30" s="169">
        <v>0.86597222222222225</v>
      </c>
      <c r="R30" s="133">
        <v>-32.5</v>
      </c>
      <c r="S30" s="133">
        <v>-173.38333333333333</v>
      </c>
      <c r="T30" s="170" t="s">
        <v>352</v>
      </c>
      <c r="U30" s="165" t="s">
        <v>265</v>
      </c>
      <c r="V30" s="171" t="s">
        <v>353</v>
      </c>
      <c r="W30" s="186"/>
      <c r="X30" s="186" t="s">
        <v>354</v>
      </c>
      <c r="Y30">
        <v>0</v>
      </c>
      <c r="Z30" s="1">
        <v>20170729</v>
      </c>
    </row>
    <row r="31" spans="1:26" s="172" customFormat="1">
      <c r="A31" s="177" t="s">
        <v>304</v>
      </c>
      <c r="B31" s="1">
        <v>25</v>
      </c>
      <c r="C31" s="166" t="s">
        <v>349</v>
      </c>
      <c r="D31" s="165">
        <v>-9999</v>
      </c>
      <c r="E31" s="167" t="s">
        <v>350</v>
      </c>
      <c r="F31" s="168">
        <v>13</v>
      </c>
      <c r="G31" s="1">
        <v>2116</v>
      </c>
      <c r="H31" s="1">
        <v>113</v>
      </c>
      <c r="I31" s="1">
        <v>0</v>
      </c>
      <c r="J31" s="1">
        <v>0</v>
      </c>
      <c r="K31" s="134">
        <v>-9999</v>
      </c>
      <c r="L31" s="165" t="s">
        <v>351</v>
      </c>
      <c r="M31" s="144">
        <v>2017</v>
      </c>
      <c r="N31" s="165">
        <v>8</v>
      </c>
      <c r="O31" s="165">
        <v>1</v>
      </c>
      <c r="P31" s="165">
        <v>213</v>
      </c>
      <c r="Q31" s="169">
        <v>0.91111111111111109</v>
      </c>
      <c r="R31" s="133">
        <v>-32.5</v>
      </c>
      <c r="S31" s="133">
        <v>-169.1</v>
      </c>
      <c r="T31" s="170" t="s">
        <v>352</v>
      </c>
      <c r="U31" s="165" t="s">
        <v>265</v>
      </c>
      <c r="V31" s="171" t="s">
        <v>353</v>
      </c>
      <c r="W31" s="186"/>
      <c r="X31" s="186" t="s">
        <v>354</v>
      </c>
      <c r="Y31">
        <v>0</v>
      </c>
      <c r="Z31" s="1">
        <v>20170801</v>
      </c>
    </row>
    <row r="32" spans="1:26" s="172" customFormat="1">
      <c r="A32" s="177" t="s">
        <v>305</v>
      </c>
      <c r="B32" s="1">
        <v>26</v>
      </c>
      <c r="C32" s="166" t="s">
        <v>349</v>
      </c>
      <c r="D32" s="165">
        <v>-9999</v>
      </c>
      <c r="E32" s="167" t="s">
        <v>350</v>
      </c>
      <c r="F32" s="168">
        <v>13</v>
      </c>
      <c r="G32" s="1">
        <v>2118</v>
      </c>
      <c r="H32" s="1">
        <v>113</v>
      </c>
      <c r="I32" s="1">
        <v>0</v>
      </c>
      <c r="J32" s="1">
        <v>0</v>
      </c>
      <c r="K32" s="134">
        <v>-9999</v>
      </c>
      <c r="L32" s="165" t="s">
        <v>351</v>
      </c>
      <c r="M32" s="144">
        <v>2017</v>
      </c>
      <c r="N32" s="165">
        <v>8</v>
      </c>
      <c r="O32" s="165">
        <v>1</v>
      </c>
      <c r="P32" s="165">
        <v>213</v>
      </c>
      <c r="Q32" s="169">
        <v>0.91111111111111109</v>
      </c>
      <c r="R32" s="133">
        <v>-32.5</v>
      </c>
      <c r="S32" s="133">
        <v>-169.1</v>
      </c>
      <c r="T32" s="170" t="s">
        <v>352</v>
      </c>
      <c r="U32" s="165" t="s">
        <v>265</v>
      </c>
      <c r="V32" s="171" t="s">
        <v>353</v>
      </c>
      <c r="W32" s="186"/>
      <c r="X32" s="186" t="s">
        <v>354</v>
      </c>
      <c r="Y32">
        <v>0</v>
      </c>
      <c r="Z32" s="1">
        <v>20170801</v>
      </c>
    </row>
    <row r="33" spans="1:26" s="172" customFormat="1">
      <c r="A33" s="177" t="s">
        <v>306</v>
      </c>
      <c r="B33" s="1">
        <v>30</v>
      </c>
      <c r="C33" s="166" t="s">
        <v>349</v>
      </c>
      <c r="D33" s="165">
        <v>-9999</v>
      </c>
      <c r="E33" s="167" t="s">
        <v>350</v>
      </c>
      <c r="F33" s="168">
        <v>0</v>
      </c>
      <c r="G33" s="1">
        <v>2130</v>
      </c>
      <c r="H33" s="1">
        <v>116</v>
      </c>
      <c r="I33" s="1">
        <v>0</v>
      </c>
      <c r="J33" s="1">
        <v>0</v>
      </c>
      <c r="K33" s="134">
        <v>-9999</v>
      </c>
      <c r="L33" s="165" t="s">
        <v>351</v>
      </c>
      <c r="M33" s="144">
        <v>2017</v>
      </c>
      <c r="N33" s="165">
        <v>8</v>
      </c>
      <c r="O33" s="165">
        <v>2</v>
      </c>
      <c r="P33" s="165">
        <v>214</v>
      </c>
      <c r="Q33" s="169">
        <v>0.87986111111111109</v>
      </c>
      <c r="R33" s="133">
        <v>-32.5</v>
      </c>
      <c r="S33" s="133">
        <v>-167.13333333333333</v>
      </c>
      <c r="T33" s="170" t="s">
        <v>352</v>
      </c>
      <c r="U33" s="165" t="s">
        <v>265</v>
      </c>
      <c r="V33" s="171" t="s">
        <v>353</v>
      </c>
      <c r="W33" s="186"/>
      <c r="X33" s="186" t="s">
        <v>354</v>
      </c>
      <c r="Y33">
        <v>0</v>
      </c>
      <c r="Z33" s="1">
        <v>20170802</v>
      </c>
    </row>
    <row r="34" spans="1:26" s="172" customFormat="1">
      <c r="A34" s="177" t="s">
        <v>307</v>
      </c>
      <c r="B34" s="1">
        <v>31</v>
      </c>
      <c r="C34" s="166" t="s">
        <v>349</v>
      </c>
      <c r="D34" s="165">
        <v>-9999</v>
      </c>
      <c r="E34" s="167" t="s">
        <v>350</v>
      </c>
      <c r="F34" s="168">
        <v>16</v>
      </c>
      <c r="G34" s="1">
        <v>2116</v>
      </c>
      <c r="H34" s="1">
        <v>120</v>
      </c>
      <c r="I34" s="1">
        <v>0</v>
      </c>
      <c r="J34" s="1">
        <v>0</v>
      </c>
      <c r="K34" s="134">
        <v>-9999</v>
      </c>
      <c r="L34" s="165" t="s">
        <v>351</v>
      </c>
      <c r="M34" s="144">
        <v>2017</v>
      </c>
      <c r="N34" s="165">
        <v>8</v>
      </c>
      <c r="O34" s="165">
        <v>4</v>
      </c>
      <c r="P34" s="165">
        <v>216</v>
      </c>
      <c r="Q34" s="169">
        <v>0.1423611111111111</v>
      </c>
      <c r="R34" s="133">
        <v>-32.5</v>
      </c>
      <c r="S34" s="133">
        <v>-164.48333333333332</v>
      </c>
      <c r="T34" s="170" t="s">
        <v>352</v>
      </c>
      <c r="U34" s="165" t="s">
        <v>265</v>
      </c>
      <c r="V34" s="171" t="s">
        <v>353</v>
      </c>
      <c r="W34" s="186"/>
      <c r="X34" s="186" t="s">
        <v>354</v>
      </c>
      <c r="Y34">
        <v>0</v>
      </c>
      <c r="Z34" s="1">
        <v>20170804</v>
      </c>
    </row>
    <row r="35" spans="1:26" s="172" customFormat="1">
      <c r="A35" s="177" t="s">
        <v>308</v>
      </c>
      <c r="B35" s="1">
        <v>32</v>
      </c>
      <c r="C35" s="166" t="s">
        <v>349</v>
      </c>
      <c r="D35" s="165">
        <v>-9999</v>
      </c>
      <c r="E35" s="167" t="s">
        <v>350</v>
      </c>
      <c r="F35" s="168">
        <v>16</v>
      </c>
      <c r="G35" s="1">
        <v>2118</v>
      </c>
      <c r="H35" s="1">
        <v>120</v>
      </c>
      <c r="I35" s="1">
        <v>0</v>
      </c>
      <c r="J35" s="1">
        <v>0</v>
      </c>
      <c r="K35" s="134">
        <v>-9999</v>
      </c>
      <c r="L35" s="165" t="s">
        <v>351</v>
      </c>
      <c r="M35" s="144">
        <v>2017</v>
      </c>
      <c r="N35" s="165">
        <v>8</v>
      </c>
      <c r="O35" s="165">
        <v>4</v>
      </c>
      <c r="P35" s="165">
        <v>216</v>
      </c>
      <c r="Q35" s="169">
        <v>0.1423611111111111</v>
      </c>
      <c r="R35" s="133">
        <v>-32.5</v>
      </c>
      <c r="S35" s="133">
        <v>-164.48333333333332</v>
      </c>
      <c r="T35" s="170" t="s">
        <v>352</v>
      </c>
      <c r="U35" s="165" t="s">
        <v>265</v>
      </c>
      <c r="V35" s="171" t="s">
        <v>353</v>
      </c>
      <c r="W35" s="186"/>
      <c r="X35" s="186" t="s">
        <v>354</v>
      </c>
      <c r="Y35">
        <v>0</v>
      </c>
      <c r="Z35" s="1">
        <v>20170804</v>
      </c>
    </row>
    <row r="36" spans="1:26" s="172" customFormat="1">
      <c r="A36" s="177" t="s">
        <v>309</v>
      </c>
      <c r="B36" s="1">
        <v>34</v>
      </c>
      <c r="C36" s="166" t="s">
        <v>349</v>
      </c>
      <c r="D36" s="165">
        <v>-9999</v>
      </c>
      <c r="E36" s="167" t="s">
        <v>350</v>
      </c>
      <c r="F36" s="168">
        <v>0</v>
      </c>
      <c r="G36" s="1">
        <v>2116</v>
      </c>
      <c r="H36" s="1">
        <v>121</v>
      </c>
      <c r="I36" s="1">
        <v>0</v>
      </c>
      <c r="J36" s="1">
        <v>0</v>
      </c>
      <c r="K36" s="134">
        <v>-9999</v>
      </c>
      <c r="L36" s="165" t="s">
        <v>351</v>
      </c>
      <c r="M36" s="144">
        <v>2017</v>
      </c>
      <c r="N36" s="165">
        <v>8</v>
      </c>
      <c r="O36" s="165">
        <v>4</v>
      </c>
      <c r="P36" s="165">
        <v>216</v>
      </c>
      <c r="Q36" s="169">
        <v>0.83263888888888893</v>
      </c>
      <c r="R36" s="133">
        <v>-32.5</v>
      </c>
      <c r="S36" s="133">
        <v>-163.83333333333334</v>
      </c>
      <c r="T36" s="170" t="s">
        <v>352</v>
      </c>
      <c r="U36" s="165" t="s">
        <v>265</v>
      </c>
      <c r="V36" s="171" t="s">
        <v>353</v>
      </c>
      <c r="W36" s="186"/>
      <c r="X36" s="186" t="s">
        <v>354</v>
      </c>
      <c r="Y36">
        <v>0</v>
      </c>
      <c r="Z36" s="1">
        <v>20170804</v>
      </c>
    </row>
    <row r="37" spans="1:26" s="172" customFormat="1">
      <c r="A37" s="177" t="s">
        <v>310</v>
      </c>
      <c r="B37" s="1">
        <v>38</v>
      </c>
      <c r="C37" s="166" t="s">
        <v>349</v>
      </c>
      <c r="D37" s="165">
        <v>-9999</v>
      </c>
      <c r="E37" s="167" t="s">
        <v>350</v>
      </c>
      <c r="F37" s="168">
        <v>19</v>
      </c>
      <c r="G37" s="1">
        <v>2118</v>
      </c>
      <c r="H37" s="1">
        <v>124</v>
      </c>
      <c r="I37" s="1">
        <v>0</v>
      </c>
      <c r="J37" s="1">
        <v>0</v>
      </c>
      <c r="K37" s="134">
        <v>-9999</v>
      </c>
      <c r="L37" s="165" t="s">
        <v>351</v>
      </c>
      <c r="M37" s="144">
        <v>2017</v>
      </c>
      <c r="N37" s="165">
        <v>8</v>
      </c>
      <c r="O37" s="165">
        <v>6</v>
      </c>
      <c r="P37" s="165">
        <v>218</v>
      </c>
      <c r="Q37" s="169">
        <v>0.88541666666666663</v>
      </c>
      <c r="R37" s="133">
        <v>-32.5</v>
      </c>
      <c r="S37" s="133">
        <v>-161.83333333333334</v>
      </c>
      <c r="T37" s="170" t="s">
        <v>352</v>
      </c>
      <c r="U37" s="165" t="s">
        <v>265</v>
      </c>
      <c r="V37" s="171" t="s">
        <v>353</v>
      </c>
      <c r="W37" s="186"/>
      <c r="X37" s="186" t="s">
        <v>354</v>
      </c>
      <c r="Y37">
        <v>0</v>
      </c>
      <c r="Z37" s="1">
        <v>20170806</v>
      </c>
    </row>
    <row r="38" spans="1:26" s="172" customFormat="1">
      <c r="A38" s="177" t="s">
        <v>311</v>
      </c>
      <c r="B38" s="1">
        <v>39</v>
      </c>
      <c r="C38" s="166" t="s">
        <v>349</v>
      </c>
      <c r="D38" s="165">
        <v>-9999</v>
      </c>
      <c r="E38" s="167" t="s">
        <v>350</v>
      </c>
      <c r="F38" s="168">
        <v>19</v>
      </c>
      <c r="G38" s="1">
        <v>2130</v>
      </c>
      <c r="H38" s="1">
        <v>124</v>
      </c>
      <c r="I38" s="1">
        <v>0</v>
      </c>
      <c r="J38" s="1">
        <v>0</v>
      </c>
      <c r="K38" s="134">
        <v>-9999</v>
      </c>
      <c r="L38" s="165" t="s">
        <v>351</v>
      </c>
      <c r="M38" s="144">
        <v>2017</v>
      </c>
      <c r="N38" s="165">
        <v>8</v>
      </c>
      <c r="O38" s="165">
        <v>6</v>
      </c>
      <c r="P38" s="165">
        <v>218</v>
      </c>
      <c r="Q38" s="169">
        <v>0.88541666666666663</v>
      </c>
      <c r="R38" s="133">
        <v>-32.5</v>
      </c>
      <c r="S38" s="133">
        <v>-161.83333333333334</v>
      </c>
      <c r="T38" s="170" t="s">
        <v>352</v>
      </c>
      <c r="U38" s="165" t="s">
        <v>265</v>
      </c>
      <c r="V38" s="171" t="s">
        <v>353</v>
      </c>
      <c r="W38" s="186"/>
      <c r="X38" s="186" t="s">
        <v>354</v>
      </c>
      <c r="Y38">
        <v>0</v>
      </c>
      <c r="Z38" s="1">
        <v>20170806</v>
      </c>
    </row>
    <row r="39" spans="1:26" s="172" customFormat="1">
      <c r="A39" s="177" t="s">
        <v>312</v>
      </c>
      <c r="B39" s="1">
        <v>42</v>
      </c>
      <c r="C39" s="166" t="s">
        <v>349</v>
      </c>
      <c r="D39" s="165">
        <v>-9999</v>
      </c>
      <c r="E39" s="167" t="s">
        <v>350</v>
      </c>
      <c r="F39" s="168">
        <v>0</v>
      </c>
      <c r="G39" s="1">
        <v>2130</v>
      </c>
      <c r="H39" s="1">
        <v>126</v>
      </c>
      <c r="I39" s="1">
        <v>0</v>
      </c>
      <c r="J39" s="1">
        <v>0</v>
      </c>
      <c r="K39" s="134">
        <v>-9999</v>
      </c>
      <c r="L39" s="165" t="s">
        <v>351</v>
      </c>
      <c r="M39" s="144">
        <v>2017</v>
      </c>
      <c r="N39" s="165">
        <v>8</v>
      </c>
      <c r="O39" s="165">
        <v>7</v>
      </c>
      <c r="P39" s="165">
        <v>219</v>
      </c>
      <c r="Q39" s="169">
        <v>0.86875000000000002</v>
      </c>
      <c r="R39" s="133">
        <v>-32.5</v>
      </c>
      <c r="S39" s="133">
        <v>-160.46666666666667</v>
      </c>
      <c r="T39" s="170" t="s">
        <v>352</v>
      </c>
      <c r="U39" s="165" t="s">
        <v>265</v>
      </c>
      <c r="V39" s="171" t="s">
        <v>353</v>
      </c>
      <c r="W39" s="186"/>
      <c r="X39" s="186" t="s">
        <v>354</v>
      </c>
      <c r="Y39">
        <v>0</v>
      </c>
      <c r="Z39" s="1">
        <v>20170807</v>
      </c>
    </row>
    <row r="40" spans="1:26" s="172" customFormat="1">
      <c r="A40" s="177" t="s">
        <v>313</v>
      </c>
      <c r="B40" s="1">
        <v>46</v>
      </c>
      <c r="C40" s="166" t="s">
        <v>349</v>
      </c>
      <c r="D40" s="165">
        <v>-9999</v>
      </c>
      <c r="E40" s="167" t="s">
        <v>350</v>
      </c>
      <c r="F40" s="168">
        <v>0</v>
      </c>
      <c r="G40" s="178">
        <v>2130</v>
      </c>
      <c r="H40" s="1">
        <v>132</v>
      </c>
      <c r="I40" s="1">
        <v>0</v>
      </c>
      <c r="J40" s="1">
        <v>0</v>
      </c>
      <c r="K40" s="134">
        <v>-9999</v>
      </c>
      <c r="L40" s="165" t="s">
        <v>351</v>
      </c>
      <c r="M40" s="144">
        <v>2017</v>
      </c>
      <c r="N40" s="165">
        <v>8</v>
      </c>
      <c r="O40" s="165">
        <v>9</v>
      </c>
      <c r="P40" s="165">
        <v>221</v>
      </c>
      <c r="Q40" s="169">
        <v>0.96180555555555547</v>
      </c>
      <c r="R40" s="133">
        <v>-32.5</v>
      </c>
      <c r="S40" s="133">
        <v>-156.26666666666668</v>
      </c>
      <c r="T40" s="170" t="s">
        <v>352</v>
      </c>
      <c r="U40" s="165" t="s">
        <v>265</v>
      </c>
      <c r="V40" s="171" t="s">
        <v>353</v>
      </c>
      <c r="W40" s="186"/>
      <c r="X40" s="186" t="s">
        <v>354</v>
      </c>
      <c r="Y40">
        <v>0</v>
      </c>
      <c r="Z40" s="1">
        <v>20170809</v>
      </c>
    </row>
    <row r="41" spans="1:26" s="172" customFormat="1">
      <c r="A41" s="177" t="s">
        <v>314</v>
      </c>
      <c r="B41" s="1">
        <v>48</v>
      </c>
      <c r="C41" s="166" t="s">
        <v>349</v>
      </c>
      <c r="D41" s="165">
        <v>-9999</v>
      </c>
      <c r="E41" s="167" t="s">
        <v>350</v>
      </c>
      <c r="F41" s="168">
        <v>23</v>
      </c>
      <c r="G41" s="1">
        <v>2116</v>
      </c>
      <c r="H41" s="1">
        <v>134</v>
      </c>
      <c r="I41" s="1">
        <v>33</v>
      </c>
      <c r="J41" s="1">
        <v>20</v>
      </c>
      <c r="K41" s="134">
        <v>-9999</v>
      </c>
      <c r="L41" s="165" t="s">
        <v>351</v>
      </c>
      <c r="M41" s="144">
        <v>2017</v>
      </c>
      <c r="N41" s="165">
        <v>8</v>
      </c>
      <c r="O41" s="165">
        <v>10</v>
      </c>
      <c r="P41" s="165">
        <v>222</v>
      </c>
      <c r="Q41" s="169">
        <v>0.73888888888888893</v>
      </c>
      <c r="R41" s="133">
        <v>-32.5</v>
      </c>
      <c r="S41" s="133">
        <v>-154.93333333333334</v>
      </c>
      <c r="T41" s="170" t="s">
        <v>352</v>
      </c>
      <c r="U41" s="165" t="s">
        <v>265</v>
      </c>
      <c r="V41" s="171" t="s">
        <v>353</v>
      </c>
      <c r="W41" s="186"/>
      <c r="X41" s="186" t="s">
        <v>355</v>
      </c>
      <c r="Y41">
        <v>1</v>
      </c>
      <c r="Z41" s="1">
        <v>20170810</v>
      </c>
    </row>
    <row r="42" spans="1:26" s="172" customFormat="1">
      <c r="A42" s="177" t="s">
        <v>315</v>
      </c>
      <c r="B42" s="1">
        <v>49</v>
      </c>
      <c r="C42" s="166" t="s">
        <v>349</v>
      </c>
      <c r="D42" s="165">
        <v>-9999</v>
      </c>
      <c r="E42" s="167" t="s">
        <v>350</v>
      </c>
      <c r="F42" s="168">
        <v>23</v>
      </c>
      <c r="G42" s="1">
        <v>2118</v>
      </c>
      <c r="H42" s="1">
        <v>134</v>
      </c>
      <c r="I42" s="1">
        <v>33</v>
      </c>
      <c r="J42" s="1">
        <v>20</v>
      </c>
      <c r="K42" s="134">
        <v>-9999</v>
      </c>
      <c r="L42" s="165" t="s">
        <v>351</v>
      </c>
      <c r="M42" s="144">
        <v>2017</v>
      </c>
      <c r="N42" s="165">
        <v>8</v>
      </c>
      <c r="O42" s="165">
        <v>10</v>
      </c>
      <c r="P42" s="165">
        <v>222</v>
      </c>
      <c r="Q42" s="169">
        <v>0.73888888888888893</v>
      </c>
      <c r="R42" s="133">
        <v>-32.5</v>
      </c>
      <c r="S42" s="133">
        <v>-154.93333333333334</v>
      </c>
      <c r="T42" s="170" t="s">
        <v>352</v>
      </c>
      <c r="U42" s="165" t="s">
        <v>265</v>
      </c>
      <c r="V42" s="171" t="s">
        <v>353</v>
      </c>
      <c r="W42" s="186"/>
      <c r="X42" s="186" t="s">
        <v>355</v>
      </c>
      <c r="Y42">
        <v>1</v>
      </c>
      <c r="Z42" s="1">
        <v>20170810</v>
      </c>
    </row>
    <row r="43" spans="1:26" s="172" customFormat="1">
      <c r="A43" s="177" t="s">
        <v>316</v>
      </c>
      <c r="B43" s="1">
        <v>51</v>
      </c>
      <c r="C43" s="166" t="s">
        <v>349</v>
      </c>
      <c r="D43" s="165">
        <v>-9999</v>
      </c>
      <c r="E43" s="167" t="s">
        <v>350</v>
      </c>
      <c r="F43" s="168">
        <v>0</v>
      </c>
      <c r="G43" s="1">
        <v>2146</v>
      </c>
      <c r="H43" s="1">
        <v>134</v>
      </c>
      <c r="I43" s="1">
        <v>35</v>
      </c>
      <c r="J43" s="1">
        <v>5</v>
      </c>
      <c r="K43" s="134">
        <v>-9999</v>
      </c>
      <c r="L43" s="165" t="s">
        <v>351</v>
      </c>
      <c r="M43" s="144">
        <v>2017</v>
      </c>
      <c r="N43" s="165">
        <v>8</v>
      </c>
      <c r="O43" s="165">
        <v>10</v>
      </c>
      <c r="P43" s="165">
        <v>222</v>
      </c>
      <c r="Q43" s="169">
        <v>0.73888888888888893</v>
      </c>
      <c r="R43" s="133">
        <v>-32.5</v>
      </c>
      <c r="S43" s="133">
        <v>-154.93333333333334</v>
      </c>
      <c r="T43" s="170" t="s">
        <v>352</v>
      </c>
      <c r="U43" s="165" t="s">
        <v>265</v>
      </c>
      <c r="V43" s="171" t="s">
        <v>353</v>
      </c>
      <c r="W43" s="186"/>
      <c r="X43" s="186" t="s">
        <v>355</v>
      </c>
      <c r="Y43">
        <v>1</v>
      </c>
      <c r="Z43" s="1">
        <v>20170810</v>
      </c>
    </row>
    <row r="44" spans="1:26" s="172" customFormat="1">
      <c r="A44" s="177" t="s">
        <v>317</v>
      </c>
      <c r="B44" s="1">
        <v>54</v>
      </c>
      <c r="C44" s="166" t="s">
        <v>349</v>
      </c>
      <c r="D44" s="165">
        <v>-9999</v>
      </c>
      <c r="E44" s="167" t="s">
        <v>350</v>
      </c>
      <c r="F44" s="168">
        <v>26</v>
      </c>
      <c r="G44" s="1">
        <v>2116</v>
      </c>
      <c r="H44" s="1">
        <v>138</v>
      </c>
      <c r="I44" s="1">
        <v>0</v>
      </c>
      <c r="J44" s="1">
        <v>0</v>
      </c>
      <c r="K44" s="134">
        <v>-9999</v>
      </c>
      <c r="L44" s="165" t="s">
        <v>351</v>
      </c>
      <c r="M44" s="144">
        <v>2017</v>
      </c>
      <c r="N44" s="165">
        <v>8</v>
      </c>
      <c r="O44" s="165">
        <v>11</v>
      </c>
      <c r="P44" s="165">
        <v>223</v>
      </c>
      <c r="Q44" s="169">
        <v>0.90208333333333324</v>
      </c>
      <c r="R44" s="133">
        <v>-32.5</v>
      </c>
      <c r="S44" s="133">
        <v>-152.25</v>
      </c>
      <c r="T44" s="170" t="s">
        <v>352</v>
      </c>
      <c r="U44" s="165" t="s">
        <v>265</v>
      </c>
      <c r="V44" s="171" t="s">
        <v>353</v>
      </c>
      <c r="W44" s="186"/>
      <c r="X44" s="186" t="s">
        <v>354</v>
      </c>
      <c r="Y44">
        <v>0</v>
      </c>
      <c r="Z44" s="1">
        <v>20170811</v>
      </c>
    </row>
    <row r="45" spans="1:26" s="172" customFormat="1">
      <c r="A45" s="177" t="s">
        <v>318</v>
      </c>
      <c r="B45" s="1">
        <v>55</v>
      </c>
      <c r="C45" s="166" t="s">
        <v>349</v>
      </c>
      <c r="D45" s="165">
        <v>-9999</v>
      </c>
      <c r="E45" s="167" t="s">
        <v>350</v>
      </c>
      <c r="F45" s="168">
        <v>26</v>
      </c>
      <c r="G45" s="1">
        <v>2118</v>
      </c>
      <c r="H45" s="1">
        <v>138</v>
      </c>
      <c r="I45" s="1">
        <v>0</v>
      </c>
      <c r="J45" s="1">
        <v>0</v>
      </c>
      <c r="K45" s="134">
        <v>-9999</v>
      </c>
      <c r="L45" s="165" t="s">
        <v>351</v>
      </c>
      <c r="M45" s="144">
        <v>2017</v>
      </c>
      <c r="N45" s="165">
        <v>8</v>
      </c>
      <c r="O45" s="165">
        <v>11</v>
      </c>
      <c r="P45" s="165">
        <v>223</v>
      </c>
      <c r="Q45" s="169">
        <v>0.90208333333333324</v>
      </c>
      <c r="R45" s="133">
        <v>-32.5</v>
      </c>
      <c r="S45" s="133">
        <v>-152.25</v>
      </c>
      <c r="T45" s="170" t="s">
        <v>352</v>
      </c>
      <c r="U45" s="165" t="s">
        <v>265</v>
      </c>
      <c r="V45" s="171" t="s">
        <v>353</v>
      </c>
      <c r="W45" s="186"/>
      <c r="X45" s="186" t="s">
        <v>354</v>
      </c>
      <c r="Y45">
        <v>0</v>
      </c>
      <c r="Z45" s="1">
        <v>20170811</v>
      </c>
    </row>
    <row r="46" spans="1:26" s="172" customFormat="1">
      <c r="A46" s="177" t="s">
        <v>319</v>
      </c>
      <c r="B46" s="1">
        <v>57</v>
      </c>
      <c r="C46" s="166" t="s">
        <v>349</v>
      </c>
      <c r="D46" s="165">
        <v>-9999</v>
      </c>
      <c r="E46" s="167" t="s">
        <v>350</v>
      </c>
      <c r="F46" s="168">
        <v>0</v>
      </c>
      <c r="G46" s="1">
        <v>2116</v>
      </c>
      <c r="H46" s="1">
        <v>141</v>
      </c>
      <c r="I46" s="1">
        <v>0</v>
      </c>
      <c r="J46" s="1">
        <v>0</v>
      </c>
      <c r="K46" s="134">
        <v>-9999</v>
      </c>
      <c r="L46" s="165" t="s">
        <v>351</v>
      </c>
      <c r="M46" s="144">
        <v>2017</v>
      </c>
      <c r="N46" s="165">
        <v>8</v>
      </c>
      <c r="O46" s="165">
        <v>12</v>
      </c>
      <c r="P46" s="165">
        <v>224</v>
      </c>
      <c r="Q46" s="169">
        <v>0.90416666666666667</v>
      </c>
      <c r="R46" s="133">
        <v>-32.5</v>
      </c>
      <c r="S46" s="133">
        <v>-150.25</v>
      </c>
      <c r="T46" s="170" t="s">
        <v>352</v>
      </c>
      <c r="U46" s="165" t="s">
        <v>265</v>
      </c>
      <c r="V46" s="171" t="s">
        <v>353</v>
      </c>
      <c r="W46" s="186"/>
      <c r="X46" s="186" t="s">
        <v>354</v>
      </c>
      <c r="Y46">
        <v>0</v>
      </c>
      <c r="Z46" s="1">
        <v>20170812</v>
      </c>
    </row>
    <row r="47" spans="1:26" s="172" customFormat="1">
      <c r="A47" s="177" t="s">
        <v>320</v>
      </c>
      <c r="B47" s="1">
        <v>61</v>
      </c>
      <c r="C47" s="166" t="s">
        <v>349</v>
      </c>
      <c r="D47" s="165">
        <v>-9999</v>
      </c>
      <c r="E47" s="167" t="s">
        <v>350</v>
      </c>
      <c r="F47" s="168">
        <v>29</v>
      </c>
      <c r="G47" s="1">
        <v>2118</v>
      </c>
      <c r="H47" s="1">
        <v>143.05000000000001</v>
      </c>
      <c r="I47" s="1">
        <v>0</v>
      </c>
      <c r="J47" s="1">
        <v>0</v>
      </c>
      <c r="K47" s="134">
        <v>-9999</v>
      </c>
      <c r="L47" s="165" t="s">
        <v>351</v>
      </c>
      <c r="M47" s="144">
        <v>2017</v>
      </c>
      <c r="N47" s="165">
        <v>8</v>
      </c>
      <c r="O47" s="165">
        <v>13</v>
      </c>
      <c r="P47" s="165">
        <v>225</v>
      </c>
      <c r="Q47" s="169">
        <v>0.8652777777777777</v>
      </c>
      <c r="R47" s="133">
        <v>-31.633333333333333</v>
      </c>
      <c r="S47" s="133">
        <v>-148.9</v>
      </c>
      <c r="T47" s="170" t="s">
        <v>352</v>
      </c>
      <c r="U47" s="165" t="s">
        <v>265</v>
      </c>
      <c r="V47" s="171" t="s">
        <v>353</v>
      </c>
      <c r="W47" s="186"/>
      <c r="X47" s="186" t="s">
        <v>354</v>
      </c>
      <c r="Y47">
        <v>0</v>
      </c>
      <c r="Z47" s="1">
        <v>20170813</v>
      </c>
    </row>
    <row r="48" spans="1:26" s="172" customFormat="1">
      <c r="A48" s="177" t="s">
        <v>321</v>
      </c>
      <c r="B48" s="1">
        <v>61</v>
      </c>
      <c r="C48" s="166" t="s">
        <v>349</v>
      </c>
      <c r="D48" s="165">
        <v>-9999</v>
      </c>
      <c r="E48" s="167" t="s">
        <v>350</v>
      </c>
      <c r="F48" s="168">
        <v>29</v>
      </c>
      <c r="G48" s="1">
        <v>2118</v>
      </c>
      <c r="H48" s="1">
        <v>143.05000000000001</v>
      </c>
      <c r="I48" s="1">
        <v>0</v>
      </c>
      <c r="J48" s="1">
        <v>0</v>
      </c>
      <c r="K48" s="134">
        <v>-9999</v>
      </c>
      <c r="L48" s="165" t="s">
        <v>351</v>
      </c>
      <c r="M48" s="144">
        <v>2017</v>
      </c>
      <c r="N48" s="165">
        <v>8</v>
      </c>
      <c r="O48" s="165">
        <v>13</v>
      </c>
      <c r="P48" s="165">
        <v>225</v>
      </c>
      <c r="Q48" s="169">
        <v>0.8652777777777777</v>
      </c>
      <c r="R48" s="133">
        <v>-31.633333333333333</v>
      </c>
      <c r="S48" s="133">
        <v>-148.9</v>
      </c>
      <c r="T48" s="170" t="s">
        <v>352</v>
      </c>
      <c r="U48" s="165" t="s">
        <v>265</v>
      </c>
      <c r="V48" s="171" t="s">
        <v>353</v>
      </c>
      <c r="W48" s="186"/>
      <c r="X48" s="186" t="s">
        <v>354</v>
      </c>
      <c r="Y48">
        <v>0</v>
      </c>
      <c r="Z48" s="1">
        <v>20170813</v>
      </c>
    </row>
    <row r="49" spans="1:26" s="172" customFormat="1">
      <c r="A49" s="177" t="s">
        <v>322</v>
      </c>
      <c r="B49" s="1">
        <v>62</v>
      </c>
      <c r="C49" s="166" t="s">
        <v>349</v>
      </c>
      <c r="D49" s="165">
        <v>-9999</v>
      </c>
      <c r="E49" s="167" t="s">
        <v>350</v>
      </c>
      <c r="F49" s="168">
        <v>29</v>
      </c>
      <c r="G49" s="1">
        <v>2130</v>
      </c>
      <c r="H49" s="1">
        <v>143.05000000000001</v>
      </c>
      <c r="I49" s="1">
        <v>0</v>
      </c>
      <c r="J49" s="1">
        <v>0</v>
      </c>
      <c r="K49" s="134">
        <v>-9999</v>
      </c>
      <c r="L49" s="165" t="s">
        <v>351</v>
      </c>
      <c r="M49" s="144">
        <v>2017</v>
      </c>
      <c r="N49" s="165">
        <v>8</v>
      </c>
      <c r="O49" s="165">
        <v>13</v>
      </c>
      <c r="P49" s="165">
        <v>225</v>
      </c>
      <c r="Q49" s="169">
        <v>0.8652777777777777</v>
      </c>
      <c r="R49" s="133">
        <v>-31.633333333333333</v>
      </c>
      <c r="S49" s="133">
        <v>-148.9</v>
      </c>
      <c r="T49" s="170" t="s">
        <v>352</v>
      </c>
      <c r="U49" s="165" t="s">
        <v>265</v>
      </c>
      <c r="V49" s="171" t="s">
        <v>353</v>
      </c>
      <c r="W49" s="186"/>
      <c r="X49" s="186" t="s">
        <v>354</v>
      </c>
      <c r="Y49">
        <v>0</v>
      </c>
      <c r="Z49" s="1">
        <v>20170813</v>
      </c>
    </row>
    <row r="50" spans="1:26" ht="15">
      <c r="A50" s="177" t="s">
        <v>323</v>
      </c>
      <c r="B50" s="178">
        <v>-9999</v>
      </c>
      <c r="C50" s="165" t="s">
        <v>356</v>
      </c>
      <c r="D50" s="165" t="s">
        <v>364</v>
      </c>
      <c r="E50" s="167" t="s">
        <v>357</v>
      </c>
      <c r="F50" s="179">
        <v>-9999</v>
      </c>
      <c r="G50" s="180">
        <v>1260</v>
      </c>
      <c r="H50" t="s">
        <v>365</v>
      </c>
      <c r="I50">
        <v>20</v>
      </c>
      <c r="J50" s="102">
        <v>84.483000000000004</v>
      </c>
      <c r="K50" s="173" t="s">
        <v>366</v>
      </c>
      <c r="L50" s="173">
        <v>-9999</v>
      </c>
      <c r="M50" s="144">
        <v>2017</v>
      </c>
      <c r="N50" s="165" t="s">
        <v>359</v>
      </c>
      <c r="O50" s="165">
        <v>17</v>
      </c>
      <c r="P50" s="165">
        <v>107</v>
      </c>
      <c r="Q50" s="175">
        <v>0.75486111111111109</v>
      </c>
      <c r="R50">
        <v>172.00013999999999</v>
      </c>
      <c r="S50">
        <v>-65.500100000000003</v>
      </c>
      <c r="T50" s="165" t="s">
        <v>264</v>
      </c>
      <c r="U50" s="165" t="s">
        <v>265</v>
      </c>
      <c r="V50" s="178">
        <v>-9999</v>
      </c>
      <c r="W50" s="198"/>
      <c r="X50" s="198">
        <v>-9999</v>
      </c>
      <c r="Y50" s="178">
        <v>-9999</v>
      </c>
      <c r="Z50" s="178">
        <v>-9999</v>
      </c>
    </row>
    <row r="51" spans="1:26" ht="15">
      <c r="A51" s="177" t="s">
        <v>324</v>
      </c>
      <c r="B51" s="178">
        <v>-9999</v>
      </c>
      <c r="C51" s="165" t="s">
        <v>356</v>
      </c>
      <c r="D51" s="165" t="s">
        <v>360</v>
      </c>
      <c r="E51" s="167" t="s">
        <v>357</v>
      </c>
      <c r="F51" s="179">
        <v>-9999</v>
      </c>
      <c r="G51" s="180">
        <v>2000</v>
      </c>
      <c r="H51" t="s">
        <v>358</v>
      </c>
      <c r="I51" s="180">
        <v>23</v>
      </c>
      <c r="J51" s="102">
        <v>3.9620000000000002</v>
      </c>
      <c r="K51" s="173" t="s">
        <v>361</v>
      </c>
      <c r="L51" s="173">
        <v>-9999</v>
      </c>
      <c r="M51" s="144">
        <v>2017</v>
      </c>
      <c r="N51" s="165" t="s">
        <v>359</v>
      </c>
      <c r="O51" s="165">
        <v>16</v>
      </c>
      <c r="P51" s="165">
        <v>106</v>
      </c>
      <c r="Q51" s="175">
        <v>1.3888888888888888E-2</v>
      </c>
      <c r="R51">
        <v>170.00178</v>
      </c>
      <c r="S51">
        <v>-60.000770000000003</v>
      </c>
      <c r="T51" s="165" t="s">
        <v>264</v>
      </c>
      <c r="U51" s="165" t="s">
        <v>265</v>
      </c>
      <c r="V51" s="178">
        <v>-9999</v>
      </c>
      <c r="W51" s="198"/>
      <c r="X51" s="198">
        <v>-9999</v>
      </c>
      <c r="Y51" s="178">
        <v>-9999</v>
      </c>
      <c r="Z51" s="178">
        <v>-9999</v>
      </c>
    </row>
    <row r="52" spans="1:26" ht="15">
      <c r="A52" s="177" t="s">
        <v>325</v>
      </c>
      <c r="B52" s="173">
        <v>-9999</v>
      </c>
      <c r="C52" s="191" t="s">
        <v>356</v>
      </c>
      <c r="D52" s="191" t="s">
        <v>385</v>
      </c>
      <c r="E52" s="193" t="s">
        <v>357</v>
      </c>
      <c r="F52" s="179">
        <v>-9999</v>
      </c>
      <c r="G52" s="180">
        <v>2000</v>
      </c>
      <c r="H52" s="102" t="s">
        <v>358</v>
      </c>
      <c r="I52" s="180">
        <v>21</v>
      </c>
      <c r="J52" s="102">
        <v>39.122</v>
      </c>
      <c r="K52" s="173" t="s">
        <v>377</v>
      </c>
      <c r="L52" s="173">
        <v>-9999</v>
      </c>
      <c r="M52" s="144">
        <v>2017</v>
      </c>
      <c r="N52" s="191" t="s">
        <v>359</v>
      </c>
      <c r="O52" s="191">
        <v>16</v>
      </c>
      <c r="P52" s="191">
        <v>106</v>
      </c>
      <c r="Q52" s="192">
        <v>1.3888888888888888E-2</v>
      </c>
      <c r="R52" s="102">
        <v>170.00172000000001</v>
      </c>
      <c r="S52" s="102">
        <v>-60.000979999999998</v>
      </c>
      <c r="T52" s="191" t="s">
        <v>264</v>
      </c>
      <c r="U52" s="191" t="s">
        <v>265</v>
      </c>
      <c r="V52" s="178">
        <v>-9999</v>
      </c>
      <c r="W52" s="198"/>
      <c r="X52" s="198">
        <v>-9999</v>
      </c>
      <c r="Y52" s="178">
        <v>-9999</v>
      </c>
      <c r="Z52" s="178">
        <v>-9999</v>
      </c>
    </row>
    <row r="53" spans="1:26" ht="15">
      <c r="A53" s="177" t="s">
        <v>326</v>
      </c>
      <c r="B53" s="178">
        <v>-9999</v>
      </c>
      <c r="C53" s="165" t="s">
        <v>356</v>
      </c>
      <c r="D53" s="165" t="s">
        <v>372</v>
      </c>
      <c r="E53" s="167" t="s">
        <v>357</v>
      </c>
      <c r="F53" s="179" t="s">
        <v>266</v>
      </c>
      <c r="G53" s="180">
        <v>1000</v>
      </c>
      <c r="H53" s="180" t="s">
        <v>370</v>
      </c>
      <c r="I53" s="180">
        <v>24</v>
      </c>
      <c r="J53" s="180">
        <v>4.9720000000000004</v>
      </c>
      <c r="K53" s="173" t="s">
        <v>361</v>
      </c>
      <c r="L53" s="173">
        <v>-9999</v>
      </c>
      <c r="M53" s="144">
        <v>2017</v>
      </c>
      <c r="N53" s="165" t="s">
        <v>359</v>
      </c>
      <c r="O53" s="165">
        <v>18</v>
      </c>
      <c r="P53" s="165">
        <v>108</v>
      </c>
      <c r="Q53" s="182">
        <v>0.51944444444444449</v>
      </c>
      <c r="R53" s="180">
        <v>172.00788</v>
      </c>
      <c r="S53" s="180">
        <v>-67.505200000000002</v>
      </c>
      <c r="T53" s="165" t="s">
        <v>264</v>
      </c>
      <c r="U53" s="165" t="s">
        <v>265</v>
      </c>
      <c r="V53" s="178">
        <v>-9999</v>
      </c>
      <c r="W53" s="198"/>
      <c r="X53" s="198">
        <v>-9999</v>
      </c>
      <c r="Y53" s="178">
        <v>-9999</v>
      </c>
      <c r="Z53" s="178">
        <v>-9999</v>
      </c>
    </row>
    <row r="54" spans="1:26" ht="15">
      <c r="A54" s="177" t="s">
        <v>327</v>
      </c>
      <c r="B54" s="178">
        <v>-9999</v>
      </c>
      <c r="C54" s="165" t="s">
        <v>356</v>
      </c>
      <c r="D54" s="165" t="s">
        <v>374</v>
      </c>
      <c r="E54" s="167" t="s">
        <v>357</v>
      </c>
      <c r="F54" s="179" t="s">
        <v>266</v>
      </c>
      <c r="G54" s="181" t="s">
        <v>375</v>
      </c>
      <c r="H54" s="180" t="s">
        <v>376</v>
      </c>
      <c r="I54" s="180">
        <v>24</v>
      </c>
      <c r="J54" s="180">
        <v>5.0350000000000001</v>
      </c>
      <c r="K54" s="173" t="s">
        <v>361</v>
      </c>
      <c r="L54" s="209">
        <v>-9999</v>
      </c>
      <c r="M54" s="144">
        <v>2017</v>
      </c>
      <c r="N54" s="165" t="s">
        <v>359</v>
      </c>
      <c r="O54" s="165">
        <v>19</v>
      </c>
      <c r="P54" s="165">
        <v>109</v>
      </c>
      <c r="Q54" s="182">
        <v>0.16666666666666666</v>
      </c>
      <c r="R54" s="180">
        <v>172.09092999999999</v>
      </c>
      <c r="S54" s="180">
        <v>-68.564440000000005</v>
      </c>
      <c r="T54" s="165" t="s">
        <v>264</v>
      </c>
      <c r="U54" s="165" t="s">
        <v>265</v>
      </c>
      <c r="V54" s="178">
        <v>-9999</v>
      </c>
      <c r="W54" s="198"/>
      <c r="X54" s="130" t="s">
        <v>380</v>
      </c>
      <c r="Y54" s="178">
        <v>-9999</v>
      </c>
      <c r="Z54" s="178">
        <v>-9999</v>
      </c>
    </row>
    <row r="55" spans="1:26" ht="15">
      <c r="A55" s="177" t="s">
        <v>328</v>
      </c>
      <c r="B55" s="178">
        <v>-9999</v>
      </c>
      <c r="C55" s="165" t="s">
        <v>356</v>
      </c>
      <c r="D55" s="165" t="s">
        <v>362</v>
      </c>
      <c r="E55" s="195" t="s">
        <v>357</v>
      </c>
      <c r="F55" s="179">
        <v>-9999</v>
      </c>
      <c r="G55" s="180">
        <v>2000</v>
      </c>
      <c r="H55" s="180" t="s">
        <v>358</v>
      </c>
      <c r="I55" s="180">
        <v>24</v>
      </c>
      <c r="J55" s="180">
        <v>4.109</v>
      </c>
      <c r="K55" s="173" t="s">
        <v>361</v>
      </c>
      <c r="L55" s="173">
        <v>-9999</v>
      </c>
      <c r="M55" s="144">
        <v>2017</v>
      </c>
      <c r="N55" s="165" t="s">
        <v>359</v>
      </c>
      <c r="O55" s="165">
        <v>16</v>
      </c>
      <c r="P55" s="165">
        <v>106</v>
      </c>
      <c r="Q55" s="182">
        <v>1.3888888888888888E-2</v>
      </c>
      <c r="R55" s="180">
        <v>170.00178</v>
      </c>
      <c r="S55" s="180">
        <v>-60.00076</v>
      </c>
      <c r="T55" s="165" t="s">
        <v>264</v>
      </c>
      <c r="U55" s="165" t="s">
        <v>265</v>
      </c>
      <c r="V55" s="178">
        <v>-9999</v>
      </c>
      <c r="W55" s="198"/>
      <c r="X55" s="130" t="s">
        <v>378</v>
      </c>
      <c r="Y55" s="178">
        <v>-9999</v>
      </c>
      <c r="Z55" s="178">
        <v>-9999</v>
      </c>
    </row>
    <row r="56" spans="1:26" ht="15">
      <c r="A56" s="177" t="s">
        <v>329</v>
      </c>
      <c r="B56" s="178">
        <v>-9999</v>
      </c>
      <c r="C56" s="173" t="s">
        <v>356</v>
      </c>
      <c r="D56" s="173" t="s">
        <v>368</v>
      </c>
      <c r="E56" s="188" t="s">
        <v>357</v>
      </c>
      <c r="F56" s="179" t="s">
        <v>266</v>
      </c>
      <c r="G56" s="187">
        <v>1000</v>
      </c>
      <c r="H56" s="174" t="s">
        <v>365</v>
      </c>
      <c r="I56" s="174">
        <v>24</v>
      </c>
      <c r="J56" s="174">
        <v>-9999</v>
      </c>
      <c r="K56" s="173" t="s">
        <v>361</v>
      </c>
      <c r="L56" s="173">
        <v>-9999</v>
      </c>
      <c r="M56" s="189">
        <v>2017</v>
      </c>
      <c r="N56" s="173" t="s">
        <v>359</v>
      </c>
      <c r="O56" s="173">
        <v>17</v>
      </c>
      <c r="P56" s="173">
        <v>107</v>
      </c>
      <c r="Q56" s="176">
        <v>0.75486111111111109</v>
      </c>
      <c r="R56" s="174">
        <v>172.00014999999999</v>
      </c>
      <c r="S56" s="174">
        <v>-65.500100000000003</v>
      </c>
      <c r="T56" s="173" t="s">
        <v>264</v>
      </c>
      <c r="U56" s="173" t="s">
        <v>265</v>
      </c>
      <c r="V56" s="178">
        <v>-9999</v>
      </c>
      <c r="W56" s="198"/>
      <c r="X56" s="198">
        <v>-9999</v>
      </c>
      <c r="Y56" s="178">
        <v>-9999</v>
      </c>
      <c r="Z56" s="178">
        <v>-9999</v>
      </c>
    </row>
    <row r="57" spans="1:26" ht="15">
      <c r="A57" s="177" t="s">
        <v>330</v>
      </c>
      <c r="B57" s="178">
        <v>-9999</v>
      </c>
      <c r="C57" s="165" t="s">
        <v>356</v>
      </c>
      <c r="D57" s="165" t="s">
        <v>367</v>
      </c>
      <c r="E57" s="167" t="s">
        <v>357</v>
      </c>
      <c r="F57" s="179" t="s">
        <v>266</v>
      </c>
      <c r="G57" s="180">
        <v>1000</v>
      </c>
      <c r="H57" s="180" t="s">
        <v>365</v>
      </c>
      <c r="I57" s="180">
        <v>24</v>
      </c>
      <c r="J57" s="180">
        <v>2.9329999999999998</v>
      </c>
      <c r="K57" s="173" t="s">
        <v>361</v>
      </c>
      <c r="L57" s="173">
        <v>-9999</v>
      </c>
      <c r="M57" s="144">
        <v>2017</v>
      </c>
      <c r="N57" s="165" t="s">
        <v>359</v>
      </c>
      <c r="O57" s="165">
        <v>17</v>
      </c>
      <c r="P57" s="165">
        <v>107</v>
      </c>
      <c r="Q57" s="182">
        <v>0.75486111111111109</v>
      </c>
      <c r="R57" s="180">
        <v>172.00014999999999</v>
      </c>
      <c r="S57" s="180">
        <v>-65.500100000000003</v>
      </c>
      <c r="T57" s="165" t="s">
        <v>264</v>
      </c>
      <c r="U57" s="165" t="s">
        <v>265</v>
      </c>
      <c r="V57" s="178">
        <v>-9999</v>
      </c>
      <c r="W57" s="198"/>
      <c r="X57" s="130" t="s">
        <v>379</v>
      </c>
      <c r="Y57" s="178">
        <v>-9999</v>
      </c>
      <c r="Z57" s="178">
        <v>-9999</v>
      </c>
    </row>
    <row r="58" spans="1:26" ht="15">
      <c r="A58" s="177" t="s">
        <v>331</v>
      </c>
      <c r="B58" s="178">
        <v>-9999</v>
      </c>
      <c r="C58" s="165" t="s">
        <v>356</v>
      </c>
      <c r="D58" s="165" t="s">
        <v>369</v>
      </c>
      <c r="E58" s="167" t="s">
        <v>357</v>
      </c>
      <c r="F58" s="179">
        <v>-9999</v>
      </c>
      <c r="G58" s="180">
        <v>1000</v>
      </c>
      <c r="H58" s="180" t="s">
        <v>370</v>
      </c>
      <c r="I58" s="180">
        <v>21</v>
      </c>
      <c r="J58" s="180">
        <v>43.470999999999997</v>
      </c>
      <c r="K58" s="173" t="s">
        <v>371</v>
      </c>
      <c r="L58" s="173">
        <v>-9999</v>
      </c>
      <c r="M58" s="144">
        <v>2017</v>
      </c>
      <c r="N58" s="165" t="s">
        <v>359</v>
      </c>
      <c r="O58" s="165">
        <v>18</v>
      </c>
      <c r="P58" s="165">
        <v>108</v>
      </c>
      <c r="Q58" s="182">
        <v>0.51944444444444449</v>
      </c>
      <c r="R58" s="180">
        <v>172.00798</v>
      </c>
      <c r="S58" s="180">
        <v>-67.505459999999999</v>
      </c>
      <c r="T58" s="165" t="s">
        <v>264</v>
      </c>
      <c r="U58" s="165" t="s">
        <v>265</v>
      </c>
      <c r="V58" s="178">
        <v>-9999</v>
      </c>
      <c r="W58" s="198"/>
      <c r="X58" s="198">
        <v>-9999</v>
      </c>
      <c r="Y58" s="178">
        <v>-9999</v>
      </c>
      <c r="Z58" s="178">
        <v>-9999</v>
      </c>
    </row>
    <row r="59" spans="1:26" ht="15">
      <c r="A59" s="177" t="s">
        <v>332</v>
      </c>
      <c r="B59" s="178">
        <v>-9999</v>
      </c>
      <c r="C59" s="165" t="s">
        <v>356</v>
      </c>
      <c r="D59" s="165" t="s">
        <v>374</v>
      </c>
      <c r="E59" s="167" t="s">
        <v>357</v>
      </c>
      <c r="F59" s="179" t="s">
        <v>266</v>
      </c>
      <c r="G59" s="181" t="s">
        <v>375</v>
      </c>
      <c r="H59" s="180" t="s">
        <v>376</v>
      </c>
      <c r="I59" s="180">
        <v>24</v>
      </c>
      <c r="J59" s="180">
        <v>5.0350000000000001</v>
      </c>
      <c r="K59" s="173" t="s">
        <v>361</v>
      </c>
      <c r="L59" s="173">
        <v>-9999</v>
      </c>
      <c r="M59" s="144">
        <v>2017</v>
      </c>
      <c r="N59" s="165" t="s">
        <v>359</v>
      </c>
      <c r="O59" s="165">
        <v>19</v>
      </c>
      <c r="P59" s="165">
        <v>109</v>
      </c>
      <c r="Q59" s="182">
        <v>0.16666666666666666</v>
      </c>
      <c r="R59" s="180">
        <v>172.09092999999999</v>
      </c>
      <c r="S59" s="180">
        <v>-68.564440000000005</v>
      </c>
      <c r="T59" s="165" t="s">
        <v>264</v>
      </c>
      <c r="U59" s="165" t="s">
        <v>265</v>
      </c>
      <c r="V59" s="178">
        <v>-9999</v>
      </c>
      <c r="W59" s="198"/>
      <c r="X59" s="130" t="s">
        <v>380</v>
      </c>
      <c r="Y59" s="178">
        <v>-9999</v>
      </c>
      <c r="Z59" s="178">
        <v>-9999</v>
      </c>
    </row>
    <row r="60" spans="1:26" ht="15">
      <c r="A60" s="177" t="s">
        <v>333</v>
      </c>
      <c r="B60" s="178">
        <v>-9999</v>
      </c>
      <c r="C60" s="165" t="s">
        <v>356</v>
      </c>
      <c r="D60" s="165" t="s">
        <v>373</v>
      </c>
      <c r="E60" s="167" t="s">
        <v>357</v>
      </c>
      <c r="F60" s="179" t="s">
        <v>266</v>
      </c>
      <c r="G60" s="180">
        <v>1000</v>
      </c>
      <c r="H60" s="180" t="s">
        <v>370</v>
      </c>
      <c r="I60" s="180">
        <v>24</v>
      </c>
      <c r="J60" s="180">
        <v>4.9720000000000004</v>
      </c>
      <c r="K60" s="173" t="s">
        <v>361</v>
      </c>
      <c r="L60" s="173">
        <v>-9999</v>
      </c>
      <c r="M60" s="144">
        <v>2017</v>
      </c>
      <c r="N60" s="165" t="s">
        <v>359</v>
      </c>
      <c r="O60" s="165">
        <v>18</v>
      </c>
      <c r="P60" s="165">
        <v>108</v>
      </c>
      <c r="Q60" s="182">
        <v>0.51944444444444449</v>
      </c>
      <c r="R60" s="180">
        <v>172.00788</v>
      </c>
      <c r="S60" s="180">
        <v>-67.505200000000002</v>
      </c>
      <c r="T60" s="165" t="s">
        <v>264</v>
      </c>
      <c r="U60" s="165" t="s">
        <v>265</v>
      </c>
      <c r="V60" s="178">
        <v>-9999</v>
      </c>
      <c r="W60" s="198"/>
      <c r="X60" s="130" t="s">
        <v>363</v>
      </c>
      <c r="Y60" s="178">
        <v>-9999</v>
      </c>
      <c r="Z60" s="178">
        <v>-9999</v>
      </c>
    </row>
    <row r="61" spans="1:26" ht="15">
      <c r="A61" s="177" t="s">
        <v>334</v>
      </c>
      <c r="B61" s="178">
        <v>-9999</v>
      </c>
      <c r="C61" s="173" t="s">
        <v>356</v>
      </c>
      <c r="D61" s="178" t="s">
        <v>384</v>
      </c>
      <c r="E61" s="188" t="s">
        <v>357</v>
      </c>
      <c r="F61" s="178">
        <v>-9999</v>
      </c>
      <c r="G61" s="194">
        <v>1000</v>
      </c>
      <c r="H61" s="174" t="s">
        <v>376</v>
      </c>
      <c r="I61" s="194">
        <v>21</v>
      </c>
      <c r="J61" s="210">
        <v>-9999</v>
      </c>
      <c r="K61" s="178" t="s">
        <v>371</v>
      </c>
      <c r="L61" s="178">
        <v>-9999</v>
      </c>
      <c r="M61" s="189">
        <v>2017</v>
      </c>
      <c r="N61" s="173" t="s">
        <v>359</v>
      </c>
      <c r="O61" s="173">
        <v>19</v>
      </c>
      <c r="P61" s="173">
        <v>109</v>
      </c>
      <c r="Q61" s="176">
        <v>0.16666666666666666</v>
      </c>
      <c r="R61" s="174">
        <v>172.09092999999999</v>
      </c>
      <c r="S61" s="174">
        <v>-68.564440000000005</v>
      </c>
      <c r="T61" s="173" t="s">
        <v>264</v>
      </c>
      <c r="U61" s="173" t="s">
        <v>265</v>
      </c>
      <c r="V61" s="178">
        <v>-9999</v>
      </c>
      <c r="W61" s="198"/>
      <c r="X61" s="198">
        <v>-9999</v>
      </c>
      <c r="Y61" s="178">
        <v>-9999</v>
      </c>
      <c r="Z61" s="178">
        <v>-9999</v>
      </c>
    </row>
    <row r="62" spans="1:26" ht="15">
      <c r="A62" s="177" t="s">
        <v>335</v>
      </c>
      <c r="B62" s="178">
        <v>-9999</v>
      </c>
      <c r="C62" s="165" t="s">
        <v>356</v>
      </c>
      <c r="D62" s="131" t="s">
        <v>383</v>
      </c>
      <c r="E62" s="167" t="s">
        <v>357</v>
      </c>
      <c r="F62" s="179">
        <v>-9999</v>
      </c>
      <c r="G62" s="197">
        <v>1</v>
      </c>
      <c r="H62" s="180" t="s">
        <v>370</v>
      </c>
      <c r="I62" s="174">
        <v>-9999</v>
      </c>
      <c r="J62" s="174">
        <v>-9999</v>
      </c>
      <c r="K62" s="173">
        <v>-9999</v>
      </c>
      <c r="L62" s="173">
        <v>-9999</v>
      </c>
      <c r="M62" s="189">
        <v>-9999</v>
      </c>
      <c r="N62" s="173">
        <v>-9999</v>
      </c>
      <c r="O62" s="173">
        <v>-9999</v>
      </c>
      <c r="P62" s="173">
        <v>-9999</v>
      </c>
      <c r="Q62" s="211">
        <v>-9999</v>
      </c>
      <c r="R62" s="174">
        <v>-9999</v>
      </c>
      <c r="S62" s="174">
        <v>-9999</v>
      </c>
      <c r="T62" s="165" t="s">
        <v>264</v>
      </c>
      <c r="U62" s="165" t="s">
        <v>265</v>
      </c>
      <c r="V62" s="178">
        <v>-9999</v>
      </c>
      <c r="W62" s="198"/>
      <c r="X62" s="198">
        <v>-9999</v>
      </c>
      <c r="Y62" s="178">
        <v>-9999</v>
      </c>
      <c r="Z62" s="178">
        <v>-9999</v>
      </c>
    </row>
    <row r="63" spans="1:26" ht="15">
      <c r="A63" s="177" t="s">
        <v>336</v>
      </c>
      <c r="B63" s="178">
        <v>-9999</v>
      </c>
      <c r="C63" s="165" t="s">
        <v>356</v>
      </c>
      <c r="D63" s="131" t="s">
        <v>382</v>
      </c>
      <c r="E63" s="167" t="s">
        <v>357</v>
      </c>
      <c r="F63" s="178">
        <v>-9999</v>
      </c>
      <c r="G63" s="194">
        <v>1</v>
      </c>
      <c r="H63" s="180" t="s">
        <v>358</v>
      </c>
      <c r="I63" s="178">
        <v>-9999</v>
      </c>
      <c r="J63" s="210">
        <v>-9999</v>
      </c>
      <c r="K63" s="178">
        <v>-9999</v>
      </c>
      <c r="L63" s="178">
        <v>-9999</v>
      </c>
      <c r="M63" s="189">
        <v>-9999</v>
      </c>
      <c r="N63" s="173">
        <v>-9999</v>
      </c>
      <c r="O63" s="173">
        <v>-9999</v>
      </c>
      <c r="P63" s="173">
        <v>-9999</v>
      </c>
      <c r="Q63" s="211">
        <v>-9999</v>
      </c>
      <c r="R63" s="174">
        <v>-9999</v>
      </c>
      <c r="S63" s="174">
        <v>-9999</v>
      </c>
      <c r="T63" s="165" t="s">
        <v>264</v>
      </c>
      <c r="U63" s="165" t="s">
        <v>265</v>
      </c>
      <c r="V63" s="178">
        <v>-9999</v>
      </c>
      <c r="W63" s="198"/>
      <c r="X63" s="198">
        <v>-9999</v>
      </c>
      <c r="Y63" s="178">
        <v>-9999</v>
      </c>
      <c r="Z63" s="178">
        <v>-9999</v>
      </c>
    </row>
    <row r="66" spans="1:21">
      <c r="A66" s="199" t="s">
        <v>399</v>
      </c>
    </row>
    <row r="67" spans="1:21" ht="15">
      <c r="C67" s="165" t="s">
        <v>356</v>
      </c>
      <c r="D67" s="165"/>
      <c r="E67" s="167" t="s">
        <v>357</v>
      </c>
      <c r="F67" s="168"/>
      <c r="G67" s="180">
        <v>1000</v>
      </c>
      <c r="H67" t="s">
        <v>370</v>
      </c>
      <c r="I67">
        <v>23</v>
      </c>
      <c r="J67" s="102">
        <v>5.6749999999999998</v>
      </c>
      <c r="K67" s="165"/>
      <c r="L67" s="165"/>
      <c r="M67" s="144">
        <v>2017</v>
      </c>
      <c r="N67" s="165" t="s">
        <v>359</v>
      </c>
      <c r="O67" s="165">
        <v>18</v>
      </c>
      <c r="P67" s="165">
        <v>108</v>
      </c>
      <c r="Q67" s="175">
        <v>0.51944444444444449</v>
      </c>
      <c r="R67">
        <v>172.00790000000001</v>
      </c>
      <c r="S67">
        <v>-67.505499999999998</v>
      </c>
      <c r="T67" s="165" t="s">
        <v>264</v>
      </c>
      <c r="U67" s="165" t="s">
        <v>265</v>
      </c>
    </row>
    <row r="69" spans="1:21">
      <c r="A69" s="199" t="s">
        <v>420</v>
      </c>
    </row>
    <row r="71" spans="1:21" ht="15">
      <c r="A71" t="s">
        <v>386</v>
      </c>
      <c r="B71" t="s">
        <v>387</v>
      </c>
      <c r="C71" t="s">
        <v>260</v>
      </c>
      <c r="D71" t="s">
        <v>259</v>
      </c>
      <c r="E71" t="s">
        <v>388</v>
      </c>
      <c r="F71" t="s">
        <v>389</v>
      </c>
      <c r="G71" s="102" t="s">
        <v>390</v>
      </c>
      <c r="H71" t="s">
        <v>391</v>
      </c>
      <c r="I71" t="s">
        <v>392</v>
      </c>
      <c r="J71" t="s">
        <v>393</v>
      </c>
      <c r="K71" t="s">
        <v>394</v>
      </c>
      <c r="L71" t="s">
        <v>33</v>
      </c>
      <c r="M71" s="174" t="s">
        <v>395</v>
      </c>
      <c r="N71"/>
      <c r="O71" s="174" t="s">
        <v>396</v>
      </c>
      <c r="P71"/>
      <c r="Q71"/>
      <c r="R71"/>
    </row>
    <row r="72" spans="1:21" ht="15">
      <c r="A72" s="115">
        <v>42841</v>
      </c>
      <c r="B72" s="175">
        <v>1.3888888888888888E-2</v>
      </c>
      <c r="C72">
        <v>-60.000979999999998</v>
      </c>
      <c r="D72">
        <v>170.00172000000001</v>
      </c>
      <c r="E72" t="s">
        <v>358</v>
      </c>
      <c r="F72" s="174">
        <v>21</v>
      </c>
      <c r="G72" s="102">
        <v>39.122</v>
      </c>
      <c r="H72">
        <v>5.3078000000000003</v>
      </c>
      <c r="I72">
        <v>33.834899999999998</v>
      </c>
      <c r="J72">
        <v>13373</v>
      </c>
      <c r="K72">
        <v>13335</v>
      </c>
      <c r="L72" t="s">
        <v>397</v>
      </c>
      <c r="M72" s="174">
        <v>2000</v>
      </c>
      <c r="N72"/>
      <c r="O72"/>
      <c r="P72"/>
      <c r="Q72"/>
      <c r="R72"/>
    </row>
    <row r="73" spans="1:21" ht="15">
      <c r="A73" s="115">
        <v>42841</v>
      </c>
      <c r="B73" s="175">
        <v>1.3888888888888888E-2</v>
      </c>
      <c r="C73">
        <v>-60.000770000000003</v>
      </c>
      <c r="D73">
        <v>170.00178</v>
      </c>
      <c r="E73" t="s">
        <v>358</v>
      </c>
      <c r="F73" s="174">
        <v>23</v>
      </c>
      <c r="G73" s="102">
        <v>3.9620000000000002</v>
      </c>
      <c r="H73">
        <v>5.3094000000000001</v>
      </c>
      <c r="I73">
        <v>33.832900000000002</v>
      </c>
      <c r="J73">
        <v>13375</v>
      </c>
      <c r="K73">
        <v>13337</v>
      </c>
      <c r="L73"/>
      <c r="M73" s="174">
        <v>2000</v>
      </c>
      <c r="N73"/>
      <c r="O73" s="174"/>
      <c r="P73"/>
      <c r="Q73"/>
      <c r="R73"/>
    </row>
    <row r="74" spans="1:21" ht="15">
      <c r="A74" s="196">
        <v>42841</v>
      </c>
      <c r="B74" s="176">
        <v>1.3888888888888888E-2</v>
      </c>
      <c r="C74" s="174">
        <v>-60.00076</v>
      </c>
      <c r="D74" s="174">
        <v>170.00178</v>
      </c>
      <c r="E74" s="174" t="s">
        <v>358</v>
      </c>
      <c r="F74" s="174">
        <v>24</v>
      </c>
      <c r="G74" s="174">
        <v>4.109</v>
      </c>
      <c r="H74" s="174">
        <v>5.3101000000000003</v>
      </c>
      <c r="I74" s="174">
        <v>33.832700000000003</v>
      </c>
      <c r="J74"/>
      <c r="K74"/>
      <c r="L74"/>
      <c r="M74" s="174">
        <v>2000</v>
      </c>
      <c r="N74"/>
      <c r="O74" s="174" t="s">
        <v>378</v>
      </c>
      <c r="P74"/>
      <c r="Q74"/>
      <c r="R74"/>
    </row>
    <row r="75" spans="1:21" ht="15">
      <c r="A75" s="115">
        <v>42842</v>
      </c>
      <c r="B75" s="175">
        <v>0.75486111111111109</v>
      </c>
      <c r="C75">
        <v>-65.500100000000003</v>
      </c>
      <c r="D75">
        <v>172.00013999999999</v>
      </c>
      <c r="E75" t="s">
        <v>365</v>
      </c>
      <c r="F75">
        <v>20</v>
      </c>
      <c r="G75" s="102">
        <v>84.483000000000004</v>
      </c>
      <c r="H75">
        <v>0.15049999999999999</v>
      </c>
      <c r="I75">
        <v>34.086399999999998</v>
      </c>
      <c r="J75">
        <v>13356</v>
      </c>
      <c r="K75">
        <v>13177</v>
      </c>
      <c r="L75"/>
      <c r="M75" s="174">
        <v>1260</v>
      </c>
      <c r="N75"/>
      <c r="O75"/>
      <c r="P75"/>
      <c r="Q75"/>
      <c r="R75"/>
    </row>
    <row r="76" spans="1:21" ht="15">
      <c r="A76" s="196">
        <v>42842</v>
      </c>
      <c r="B76" s="176">
        <v>0.75486111111111109</v>
      </c>
      <c r="C76" s="174">
        <v>-65.500100000000003</v>
      </c>
      <c r="D76" s="174">
        <v>172.00014999999999</v>
      </c>
      <c r="E76" s="174" t="s">
        <v>365</v>
      </c>
      <c r="F76" s="174">
        <v>24</v>
      </c>
      <c r="G76" s="174">
        <v>2.9329999999999998</v>
      </c>
      <c r="H76" s="174">
        <v>0.1144</v>
      </c>
      <c r="I76" s="174">
        <v>34.080300000000001</v>
      </c>
      <c r="J76"/>
      <c r="K76"/>
      <c r="L76"/>
      <c r="M76" s="174">
        <v>1000</v>
      </c>
      <c r="N76"/>
      <c r="O76" s="174" t="s">
        <v>398</v>
      </c>
      <c r="P76"/>
      <c r="Q76"/>
      <c r="R76"/>
    </row>
    <row r="77" spans="1:21" ht="15">
      <c r="A77" s="196">
        <v>42843</v>
      </c>
      <c r="B77" s="176">
        <v>0.51944444444444449</v>
      </c>
      <c r="C77" s="174">
        <v>-67.505459999999999</v>
      </c>
      <c r="D77" s="174">
        <v>172.00798</v>
      </c>
      <c r="E77" s="174" t="s">
        <v>370</v>
      </c>
      <c r="F77" s="174">
        <v>21</v>
      </c>
      <c r="G77" s="174">
        <v>43.470999999999997</v>
      </c>
      <c r="H77" s="174">
        <v>-0.38600000000000001</v>
      </c>
      <c r="I77" s="174">
        <v>34.108400000000003</v>
      </c>
      <c r="J77"/>
      <c r="K77"/>
      <c r="L77"/>
      <c r="M77" s="174">
        <v>1000</v>
      </c>
      <c r="N77"/>
      <c r="O77"/>
      <c r="P77"/>
      <c r="Q77"/>
      <c r="R77"/>
    </row>
    <row r="78" spans="1:21" ht="15">
      <c r="A78" s="115">
        <v>42843</v>
      </c>
      <c r="B78" s="175">
        <v>0.51944444444444449</v>
      </c>
      <c r="C78">
        <v>-67.505499999999998</v>
      </c>
      <c r="D78">
        <v>172.00790000000001</v>
      </c>
      <c r="E78" t="s">
        <v>370</v>
      </c>
      <c r="F78">
        <v>23</v>
      </c>
      <c r="G78" s="102">
        <v>5.6749999999999998</v>
      </c>
      <c r="H78">
        <v>-0.41820000000000002</v>
      </c>
      <c r="I78">
        <v>34.103400000000001</v>
      </c>
      <c r="J78">
        <v>13402</v>
      </c>
      <c r="K78">
        <v>13222</v>
      </c>
      <c r="L78"/>
      <c r="M78" s="174">
        <v>1000</v>
      </c>
      <c r="N78"/>
      <c r="O78"/>
      <c r="P78"/>
      <c r="Q78"/>
      <c r="R78"/>
    </row>
    <row r="79" spans="1:21" ht="15">
      <c r="A79" s="196">
        <v>42843</v>
      </c>
      <c r="B79" s="176">
        <v>0.51944444444444449</v>
      </c>
      <c r="C79" s="174">
        <v>-67.505200000000002</v>
      </c>
      <c r="D79" s="174">
        <v>172.00788</v>
      </c>
      <c r="E79" s="174" t="s">
        <v>370</v>
      </c>
      <c r="F79" s="174">
        <v>24</v>
      </c>
      <c r="G79" s="174">
        <v>4.9720000000000004</v>
      </c>
      <c r="H79" s="174">
        <v>-0.41909999999999997</v>
      </c>
      <c r="I79" s="174">
        <v>34.103499999999997</v>
      </c>
      <c r="J79"/>
      <c r="K79"/>
      <c r="L79"/>
      <c r="M79" s="174">
        <v>1000</v>
      </c>
      <c r="N79" s="174"/>
      <c r="O79" s="174" t="s">
        <v>363</v>
      </c>
      <c r="P79"/>
      <c r="Q79"/>
      <c r="R79"/>
    </row>
    <row r="80" spans="1:21" ht="15">
      <c r="A80" s="196">
        <v>42844</v>
      </c>
      <c r="B80" s="176">
        <v>0.16666666666666666</v>
      </c>
      <c r="C80" s="174">
        <v>-68.564440000000005</v>
      </c>
      <c r="D80" s="174">
        <v>172.09092999999999</v>
      </c>
      <c r="E80" s="174" t="s">
        <v>376</v>
      </c>
      <c r="F80" s="174">
        <v>24</v>
      </c>
      <c r="G80" s="174">
        <v>5.0350000000000001</v>
      </c>
      <c r="H80" s="174">
        <v>-1.21</v>
      </c>
      <c r="I80" s="174">
        <v>34.000999999999998</v>
      </c>
      <c r="J80"/>
      <c r="K80"/>
      <c r="L80"/>
      <c r="M80" s="197" t="s">
        <v>375</v>
      </c>
      <c r="N80"/>
      <c r="O80" s="174" t="s">
        <v>380</v>
      </c>
      <c r="P80"/>
      <c r="Q80"/>
      <c r="R80"/>
    </row>
    <row r="81" spans="1:18">
      <c r="A81"/>
      <c r="B81"/>
      <c r="C81"/>
      <c r="D81"/>
      <c r="E81"/>
      <c r="F81"/>
      <c r="G81" s="102"/>
      <c r="H81"/>
      <c r="I81"/>
      <c r="J81"/>
      <c r="K81"/>
      <c r="L81"/>
      <c r="M81"/>
      <c r="N81"/>
      <c r="O81"/>
      <c r="P81"/>
      <c r="Q81"/>
      <c r="R81"/>
    </row>
  </sheetData>
  <phoneticPr fontId="3" type="noConversion"/>
  <pageMargins left="0.75" right="0.75" top="1" bottom="1" header="0.5" footer="0.5"/>
  <pageSetup orientation="portrait"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4"/>
  <sheetViews>
    <sheetView workbookViewId="0"/>
  </sheetViews>
  <sheetFormatPr defaultColWidth="10.85546875" defaultRowHeight="15"/>
  <cols>
    <col min="1" max="1" width="24.5703125" style="112" customWidth="1"/>
    <col min="2" max="2" width="17.140625" style="112" customWidth="1"/>
    <col min="3" max="3" width="20.42578125" style="112" customWidth="1"/>
    <col min="4" max="4" width="17.85546875" style="112" customWidth="1"/>
    <col min="5" max="11" width="10.85546875" style="112"/>
    <col min="12" max="12" width="16" style="112" customWidth="1"/>
    <col min="13" max="13" width="16.28515625" style="112" customWidth="1"/>
    <col min="14" max="14" width="55.140625" style="112" customWidth="1"/>
    <col min="15" max="16384" width="10.85546875" style="112"/>
  </cols>
  <sheetData>
    <row r="2" spans="1:15" ht="18.95" customHeight="1">
      <c r="A2" s="111" t="s">
        <v>183</v>
      </c>
    </row>
    <row r="4" spans="1:15" ht="17.100000000000001" customHeight="1">
      <c r="B4" s="104" t="s">
        <v>155</v>
      </c>
      <c r="C4" s="104" t="s">
        <v>158</v>
      </c>
      <c r="D4" s="104"/>
      <c r="E4" s="104"/>
    </row>
    <row r="5" spans="1:15" ht="32.1" customHeight="1">
      <c r="B5" s="105" t="s">
        <v>156</v>
      </c>
      <c r="C5" s="105" t="s">
        <v>157</v>
      </c>
      <c r="D5" s="104" t="s">
        <v>69</v>
      </c>
      <c r="E5" s="104" t="s">
        <v>70</v>
      </c>
      <c r="M5" s="105" t="s">
        <v>168</v>
      </c>
      <c r="N5" s="104" t="s">
        <v>138</v>
      </c>
      <c r="O5" s="104" t="s">
        <v>70</v>
      </c>
    </row>
    <row r="6" spans="1:15" ht="14.1" customHeight="1">
      <c r="A6" s="104" t="s">
        <v>68</v>
      </c>
      <c r="B6" s="112" t="s">
        <v>13</v>
      </c>
      <c r="C6" s="112" t="s">
        <v>13</v>
      </c>
      <c r="D6" s="112" t="s">
        <v>67</v>
      </c>
      <c r="M6" s="112" t="s">
        <v>81</v>
      </c>
      <c r="N6" s="112" t="s">
        <v>82</v>
      </c>
      <c r="O6" s="112" t="s">
        <v>177</v>
      </c>
    </row>
    <row r="7" spans="1:15" ht="14.1" customHeight="1">
      <c r="B7" s="112" t="s">
        <v>71</v>
      </c>
      <c r="C7" s="112" t="s">
        <v>18</v>
      </c>
      <c r="D7" s="112" t="s">
        <v>72</v>
      </c>
      <c r="E7" s="112" t="s">
        <v>73</v>
      </c>
      <c r="M7" s="112" t="s">
        <v>104</v>
      </c>
      <c r="N7" s="112" t="s">
        <v>105</v>
      </c>
      <c r="O7" s="112" t="s">
        <v>106</v>
      </c>
    </row>
    <row r="8" spans="1:15" ht="14.1" customHeight="1">
      <c r="B8" s="112" t="s">
        <v>57</v>
      </c>
      <c r="C8" s="112" t="s">
        <v>7</v>
      </c>
      <c r="D8" s="112" t="s">
        <v>74</v>
      </c>
      <c r="M8" s="112" t="s">
        <v>173</v>
      </c>
      <c r="N8" s="112" t="s">
        <v>179</v>
      </c>
      <c r="O8" s="112" t="s">
        <v>107</v>
      </c>
    </row>
    <row r="9" spans="1:15" ht="14.1" customHeight="1">
      <c r="B9" s="112" t="s">
        <v>12</v>
      </c>
      <c r="C9" s="112" t="s">
        <v>78</v>
      </c>
      <c r="D9" s="112" t="s">
        <v>79</v>
      </c>
      <c r="M9" s="112" t="s">
        <v>174</v>
      </c>
      <c r="N9" s="112" t="s">
        <v>180</v>
      </c>
      <c r="O9" s="112" t="s">
        <v>167</v>
      </c>
    </row>
    <row r="10" spans="1:15" ht="14.1" customHeight="1">
      <c r="B10" s="112" t="s">
        <v>14</v>
      </c>
      <c r="C10" s="112" t="s">
        <v>14</v>
      </c>
      <c r="D10" s="112" t="s">
        <v>80</v>
      </c>
      <c r="M10" s="112" t="s">
        <v>108</v>
      </c>
      <c r="N10" s="112" t="s">
        <v>109</v>
      </c>
      <c r="O10" s="112" t="s">
        <v>110</v>
      </c>
    </row>
    <row r="11" spans="1:15" ht="14.1" customHeight="1">
      <c r="B11" s="112" t="s">
        <v>5</v>
      </c>
      <c r="C11" s="112" t="s">
        <v>5</v>
      </c>
      <c r="D11" s="112" t="s">
        <v>211</v>
      </c>
      <c r="M11" s="112" t="s">
        <v>175</v>
      </c>
      <c r="N11" s="112" t="s">
        <v>181</v>
      </c>
      <c r="O11" s="112" t="s">
        <v>171</v>
      </c>
    </row>
    <row r="12" spans="1:15" ht="14.1" customHeight="1">
      <c r="B12" s="112" t="s">
        <v>58</v>
      </c>
      <c r="C12" s="112" t="s">
        <v>11</v>
      </c>
      <c r="D12" s="112" t="s">
        <v>91</v>
      </c>
      <c r="M12" s="112" t="s">
        <v>111</v>
      </c>
      <c r="N12" s="112" t="s">
        <v>112</v>
      </c>
      <c r="O12" s="112" t="s">
        <v>170</v>
      </c>
    </row>
    <row r="13" spans="1:15" ht="14.1" customHeight="1">
      <c r="B13" s="112" t="s">
        <v>4</v>
      </c>
      <c r="C13" s="112" t="s">
        <v>4</v>
      </c>
      <c r="D13" s="112" t="s">
        <v>60</v>
      </c>
      <c r="M13" s="112" t="s">
        <v>176</v>
      </c>
      <c r="N13" s="112" t="s">
        <v>182</v>
      </c>
      <c r="O13" s="112" t="s">
        <v>166</v>
      </c>
    </row>
    <row r="14" spans="1:15" ht="14.1" customHeight="1">
      <c r="B14" s="112" t="s">
        <v>123</v>
      </c>
      <c r="C14" s="112" t="s">
        <v>56</v>
      </c>
      <c r="D14" s="112" t="s">
        <v>128</v>
      </c>
      <c r="E14" s="112" t="s">
        <v>132</v>
      </c>
      <c r="M14" s="112" t="s">
        <v>162</v>
      </c>
      <c r="N14" s="112" t="s">
        <v>113</v>
      </c>
      <c r="O14" s="112" t="s">
        <v>114</v>
      </c>
    </row>
    <row r="15" spans="1:15" ht="14.1" customHeight="1">
      <c r="B15" s="112" t="s">
        <v>125</v>
      </c>
      <c r="C15" s="112" t="s">
        <v>126</v>
      </c>
      <c r="D15" s="112" t="s">
        <v>129</v>
      </c>
      <c r="E15" s="112" t="s">
        <v>133</v>
      </c>
      <c r="M15" s="112" t="s">
        <v>163</v>
      </c>
      <c r="N15" s="112" t="s">
        <v>115</v>
      </c>
      <c r="O15" s="112" t="s">
        <v>116</v>
      </c>
    </row>
    <row r="16" spans="1:15" ht="14.1" customHeight="1">
      <c r="B16" s="112" t="s">
        <v>124</v>
      </c>
      <c r="C16" s="112" t="s">
        <v>127</v>
      </c>
      <c r="D16" s="112" t="s">
        <v>130</v>
      </c>
      <c r="E16" s="112" t="s">
        <v>272</v>
      </c>
      <c r="M16" s="112" t="s">
        <v>161</v>
      </c>
      <c r="N16" s="112" t="s">
        <v>117</v>
      </c>
      <c r="O16" s="112" t="s">
        <v>118</v>
      </c>
    </row>
    <row r="17" spans="1:15" ht="14.1" customHeight="1">
      <c r="B17" s="112" t="s">
        <v>15</v>
      </c>
      <c r="C17" s="112" t="s">
        <v>15</v>
      </c>
      <c r="D17" s="112" t="s">
        <v>64</v>
      </c>
      <c r="M17" s="112" t="s">
        <v>160</v>
      </c>
      <c r="N17" s="112" t="s">
        <v>119</v>
      </c>
      <c r="O17" s="112" t="s">
        <v>120</v>
      </c>
    </row>
    <row r="18" spans="1:15" ht="14.1" customHeight="1">
      <c r="M18" s="112" t="s">
        <v>164</v>
      </c>
      <c r="N18" s="112" t="s">
        <v>121</v>
      </c>
      <c r="O18" s="112" t="s">
        <v>34</v>
      </c>
    </row>
    <row r="19" spans="1:15" ht="14.1" customHeight="1">
      <c r="M19" s="112" t="s">
        <v>159</v>
      </c>
      <c r="N19" s="112" t="s">
        <v>122</v>
      </c>
      <c r="O19" s="112" t="s">
        <v>172</v>
      </c>
    </row>
    <row r="20" spans="1:15" ht="14.1" customHeight="1">
      <c r="A20" s="104" t="s">
        <v>139</v>
      </c>
      <c r="B20" s="112" t="s">
        <v>75</v>
      </c>
      <c r="C20" s="112" t="s">
        <v>6</v>
      </c>
      <c r="D20" s="112" t="s">
        <v>59</v>
      </c>
      <c r="M20" s="112" t="s">
        <v>169</v>
      </c>
      <c r="N20" s="112" t="s">
        <v>131</v>
      </c>
      <c r="O20" s="112" t="s">
        <v>178</v>
      </c>
    </row>
    <row r="21" spans="1:15" ht="14.1" customHeight="1">
      <c r="B21" s="112" t="s">
        <v>76</v>
      </c>
      <c r="C21" s="112" t="s">
        <v>19</v>
      </c>
      <c r="D21" s="112" t="s">
        <v>77</v>
      </c>
    </row>
    <row r="22" spans="1:15" ht="14.1" customHeight="1">
      <c r="B22" s="112" t="s">
        <v>83</v>
      </c>
      <c r="C22" s="112" t="s">
        <v>85</v>
      </c>
      <c r="D22" s="112" t="s">
        <v>87</v>
      </c>
    </row>
    <row r="23" spans="1:15" ht="14.1" customHeight="1">
      <c r="B23" s="112" t="s">
        <v>84</v>
      </c>
      <c r="C23" s="112" t="s">
        <v>86</v>
      </c>
      <c r="D23" s="112" t="s">
        <v>88</v>
      </c>
    </row>
    <row r="24" spans="1:15" ht="14.1" customHeight="1">
      <c r="B24" s="112" t="s">
        <v>92</v>
      </c>
      <c r="C24" s="112" t="s">
        <v>94</v>
      </c>
      <c r="D24" s="112" t="s">
        <v>96</v>
      </c>
    </row>
    <row r="25" spans="1:15" ht="14.1" customHeight="1">
      <c r="B25" s="112" t="s">
        <v>93</v>
      </c>
      <c r="C25" s="112" t="s">
        <v>95</v>
      </c>
      <c r="D25" s="112" t="s">
        <v>97</v>
      </c>
    </row>
    <row r="26" spans="1:15" ht="14.1" customHeight="1">
      <c r="B26" s="112" t="s">
        <v>267</v>
      </c>
      <c r="C26" s="112" t="s">
        <v>134</v>
      </c>
      <c r="D26" s="112" t="s">
        <v>135</v>
      </c>
    </row>
    <row r="27" spans="1:15" ht="14.1" customHeight="1">
      <c r="C27" s="112" t="s">
        <v>136</v>
      </c>
      <c r="D27" s="112" t="s">
        <v>137</v>
      </c>
    </row>
    <row r="28" spans="1:15" ht="14.1" customHeight="1"/>
    <row r="29" spans="1:15" ht="14.1" customHeight="1"/>
    <row r="30" spans="1:15" ht="14.1" customHeight="1"/>
    <row r="31" spans="1:15" ht="14.1" customHeight="1">
      <c r="A31" s="104" t="s">
        <v>140</v>
      </c>
      <c r="B31" s="113" t="s">
        <v>16</v>
      </c>
      <c r="C31" s="113" t="s">
        <v>16</v>
      </c>
      <c r="D31" s="113" t="s">
        <v>65</v>
      </c>
    </row>
    <row r="32" spans="1:15" ht="14.1" customHeight="1">
      <c r="B32" s="113" t="s">
        <v>8</v>
      </c>
      <c r="C32" s="113" t="s">
        <v>8</v>
      </c>
      <c r="D32" s="113" t="s">
        <v>61</v>
      </c>
    </row>
    <row r="33" spans="1:5" ht="14.1" customHeight="1">
      <c r="B33" s="113" t="s">
        <v>98</v>
      </c>
      <c r="C33" s="113" t="s">
        <v>21</v>
      </c>
      <c r="D33" s="113" t="s">
        <v>102</v>
      </c>
      <c r="E33" s="112" t="s">
        <v>103</v>
      </c>
    </row>
    <row r="34" spans="1:5" ht="14.1" customHeight="1">
      <c r="B34" s="113" t="s">
        <v>99</v>
      </c>
      <c r="C34" s="113" t="s">
        <v>20</v>
      </c>
      <c r="D34" s="113" t="s">
        <v>101</v>
      </c>
      <c r="E34" s="112" t="s">
        <v>100</v>
      </c>
    </row>
    <row r="35" spans="1:5" ht="14.1" customHeight="1">
      <c r="B35" s="113" t="s">
        <v>9</v>
      </c>
      <c r="C35" s="113" t="s">
        <v>9</v>
      </c>
      <c r="D35" s="113" t="s">
        <v>62</v>
      </c>
    </row>
    <row r="36" spans="1:5" ht="14.1" customHeight="1">
      <c r="B36" s="113" t="s">
        <v>10</v>
      </c>
      <c r="C36" s="113" t="s">
        <v>10</v>
      </c>
      <c r="D36" s="113" t="s">
        <v>63</v>
      </c>
    </row>
    <row r="37" spans="1:5" ht="14.1" customHeight="1">
      <c r="B37" s="113"/>
      <c r="C37" s="113"/>
      <c r="D37" s="113"/>
    </row>
    <row r="38" spans="1:5" ht="14.1" customHeight="1">
      <c r="A38" s="104" t="s">
        <v>141</v>
      </c>
      <c r="B38" s="113" t="s">
        <v>89</v>
      </c>
      <c r="C38" s="113" t="s">
        <v>17</v>
      </c>
      <c r="D38" s="113" t="s">
        <v>90</v>
      </c>
    </row>
    <row r="39" spans="1:5">
      <c r="B39" s="113"/>
      <c r="C39" s="113"/>
      <c r="D39" s="113"/>
    </row>
    <row r="40" spans="1:5">
      <c r="B40" s="113"/>
      <c r="C40" s="113"/>
      <c r="D40" s="113"/>
    </row>
    <row r="41" spans="1:5" ht="18.95" customHeight="1">
      <c r="A41" s="111" t="s">
        <v>192</v>
      </c>
    </row>
    <row r="42" spans="1:5" ht="15.95" customHeight="1">
      <c r="A42" s="112" t="s">
        <v>213</v>
      </c>
    </row>
    <row r="43" spans="1:5" ht="15.95" customHeight="1">
      <c r="A43" s="112" t="s">
        <v>214</v>
      </c>
    </row>
    <row r="44" spans="1:5" ht="18.95" customHeight="1">
      <c r="A44" s="104"/>
    </row>
    <row r="45" spans="1:5" ht="18.95" customHeight="1">
      <c r="A45" s="111" t="s">
        <v>193</v>
      </c>
    </row>
    <row r="46" spans="1:5" ht="15.95" customHeight="1">
      <c r="A46" s="112" t="s">
        <v>184</v>
      </c>
    </row>
    <row r="47" spans="1:5" ht="15.95" customHeight="1">
      <c r="A47" s="112" t="s">
        <v>185</v>
      </c>
    </row>
    <row r="48" spans="1:5" ht="15.95" customHeight="1">
      <c r="A48" s="112" t="s">
        <v>186</v>
      </c>
    </row>
    <row r="49" spans="1:1" ht="15.95" customHeight="1">
      <c r="A49" s="112" t="s">
        <v>215</v>
      </c>
    </row>
    <row r="50" spans="1:1" ht="15.95" customHeight="1">
      <c r="A50" s="112" t="s">
        <v>216</v>
      </c>
    </row>
    <row r="51" spans="1:1" ht="15.95" customHeight="1"/>
    <row r="52" spans="1:1" ht="18.95" customHeight="1">
      <c r="A52" s="111" t="s">
        <v>194</v>
      </c>
    </row>
    <row r="53" spans="1:1" ht="15.95" customHeight="1">
      <c r="A53" s="112" t="s">
        <v>187</v>
      </c>
    </row>
    <row r="54" spans="1:1" ht="15.95" customHeight="1">
      <c r="A54" s="112" t="s">
        <v>188</v>
      </c>
    </row>
    <row r="55" spans="1:1" ht="15.95" customHeight="1">
      <c r="A55" s="112" t="s">
        <v>189</v>
      </c>
    </row>
    <row r="56" spans="1:1" ht="15.95" customHeight="1">
      <c r="A56" s="112" t="s">
        <v>190</v>
      </c>
    </row>
    <row r="57" spans="1:1" ht="15.95" customHeight="1">
      <c r="A57" s="112" t="s">
        <v>191</v>
      </c>
    </row>
    <row r="58" spans="1:1" ht="15.95" customHeight="1"/>
    <row r="59" spans="1:1" ht="18.95" customHeight="1">
      <c r="A59" s="111" t="s">
        <v>274</v>
      </c>
    </row>
    <row r="60" spans="1:1" ht="15.95" customHeight="1">
      <c r="A60" s="112" t="s">
        <v>218</v>
      </c>
    </row>
    <row r="61" spans="1:1" ht="15.95" customHeight="1">
      <c r="A61" s="112" t="s">
        <v>217</v>
      </c>
    </row>
    <row r="62" spans="1:1" ht="15.95" customHeight="1"/>
    <row r="63" spans="1:1" ht="15.95" customHeight="1">
      <c r="A63" s="112" t="s">
        <v>273</v>
      </c>
    </row>
    <row r="65" spans="1:1" ht="18.95" customHeight="1">
      <c r="A65" s="111" t="s">
        <v>221</v>
      </c>
    </row>
    <row r="66" spans="1:1" ht="15.95" customHeight="1">
      <c r="A66" s="112" t="s">
        <v>222</v>
      </c>
    </row>
    <row r="67" spans="1:1">
      <c r="A67" s="112" t="s">
        <v>223</v>
      </c>
    </row>
    <row r="69" spans="1:1" ht="18.95" customHeight="1">
      <c r="A69" s="111" t="s">
        <v>195</v>
      </c>
    </row>
    <row r="70" spans="1:1" ht="15.95" customHeight="1">
      <c r="A70" s="112" t="s">
        <v>206</v>
      </c>
    </row>
    <row r="71" spans="1:1" ht="15.95" customHeight="1"/>
    <row r="72" spans="1:1" ht="15.95" customHeight="1">
      <c r="A72" s="112" t="s">
        <v>196</v>
      </c>
    </row>
    <row r="73" spans="1:1" ht="15.95" customHeight="1">
      <c r="A73" s="112" t="s">
        <v>207</v>
      </c>
    </row>
    <row r="74" spans="1:1" ht="15.95" customHeight="1"/>
    <row r="75" spans="1:1" ht="15.95" customHeight="1">
      <c r="A75" s="112" t="s">
        <v>197</v>
      </c>
    </row>
    <row r="76" spans="1:1" ht="15.95" customHeight="1">
      <c r="A76" s="112" t="s">
        <v>198</v>
      </c>
    </row>
    <row r="77" spans="1:1" ht="15.95" customHeight="1">
      <c r="A77" s="112" t="s">
        <v>199</v>
      </c>
    </row>
    <row r="78" spans="1:1" ht="15.95" customHeight="1"/>
    <row r="79" spans="1:1" ht="15.95" customHeight="1">
      <c r="A79" s="112" t="s">
        <v>200</v>
      </c>
    </row>
    <row r="80" spans="1:1" ht="15.95" customHeight="1">
      <c r="A80" s="112" t="s">
        <v>201</v>
      </c>
    </row>
    <row r="81" spans="1:5" ht="15.95" customHeight="1">
      <c r="A81" s="112" t="s">
        <v>202</v>
      </c>
    </row>
    <row r="82" spans="1:5" ht="15.95" customHeight="1"/>
    <row r="83" spans="1:5" ht="15.95" customHeight="1">
      <c r="A83" s="112" t="s">
        <v>203</v>
      </c>
    </row>
    <row r="84" spans="1:5" ht="15.95" customHeight="1">
      <c r="A84" s="112" t="s">
        <v>204</v>
      </c>
    </row>
    <row r="85" spans="1:5" ht="15.95" customHeight="1">
      <c r="A85" s="112" t="s">
        <v>205</v>
      </c>
    </row>
    <row r="86" spans="1:5" ht="15.95" customHeight="1"/>
    <row r="87" spans="1:5" ht="18.95" customHeight="1">
      <c r="A87" s="111" t="s">
        <v>208</v>
      </c>
    </row>
    <row r="88" spans="1:5" ht="15.95" customHeight="1">
      <c r="A88" s="124" t="s">
        <v>279</v>
      </c>
      <c r="D88" s="119"/>
      <c r="E88" s="120"/>
    </row>
    <row r="89" spans="1:5" ht="15.95" customHeight="1">
      <c r="A89" s="125" t="s">
        <v>280</v>
      </c>
    </row>
    <row r="90" spans="1:5" ht="15.95" customHeight="1">
      <c r="A90" s="126"/>
    </row>
    <row r="91" spans="1:5" ht="15.95" customHeight="1">
      <c r="A91" s="126" t="s">
        <v>281</v>
      </c>
    </row>
    <row r="92" spans="1:5" ht="15.95" customHeight="1">
      <c r="A92" s="126" t="s">
        <v>282</v>
      </c>
      <c r="D92" s="118"/>
    </row>
    <row r="93" spans="1:5" ht="15.95" customHeight="1">
      <c r="A93" s="125" t="s">
        <v>283</v>
      </c>
    </row>
    <row r="94" spans="1:5" ht="15.95" customHeight="1">
      <c r="A94" s="126" t="s">
        <v>284</v>
      </c>
    </row>
    <row r="95" spans="1:5" ht="15.95" customHeight="1">
      <c r="A95" s="126" t="s">
        <v>285</v>
      </c>
    </row>
    <row r="96" spans="1:5" ht="15.95" customHeight="1">
      <c r="A96" s="124" t="s">
        <v>210</v>
      </c>
    </row>
    <row r="97" spans="1:1">
      <c r="A97" s="124" t="s">
        <v>209</v>
      </c>
    </row>
    <row r="98" spans="1:1">
      <c r="A98" s="124" t="s">
        <v>286</v>
      </c>
    </row>
    <row r="99" spans="1:1">
      <c r="A99" s="124" t="s">
        <v>209</v>
      </c>
    </row>
    <row r="100" spans="1:1">
      <c r="A100" s="125"/>
    </row>
    <row r="101" spans="1:1">
      <c r="A101" s="124" t="s">
        <v>287</v>
      </c>
    </row>
    <row r="102" spans="1:1">
      <c r="A102" s="124" t="s">
        <v>288</v>
      </c>
    </row>
    <row r="103" spans="1:1">
      <c r="A103" s="124" t="s">
        <v>219</v>
      </c>
    </row>
    <row r="104" spans="1:1">
      <c r="A104" s="124" t="s">
        <v>289</v>
      </c>
    </row>
  </sheetData>
  <hyperlinks>
    <hyperlink ref="A93" r:id="rId1"/>
  </hyperlinks>
  <pageMargins left="0.75" right="0.75" top="1" bottom="1" header="0.5" footer="0.5"/>
  <pageSetup orientation="portrait" horizontalDpi="4294967292" verticalDpi="4294967292"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Report</vt:lpstr>
      <vt:lpstr>Analysis precision</vt:lpstr>
      <vt:lpstr>Replicate filter precision</vt:lpstr>
      <vt:lpstr>Effective LOQ</vt:lpstr>
      <vt:lpstr>SS from clients</vt:lpstr>
      <vt:lpstr>information</vt:lpstr>
      <vt:lpstr>Eff LOQ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Thomas</dc:creator>
  <cp:lastModifiedBy>csthoma1</cp:lastModifiedBy>
  <cp:lastPrinted>2017-02-22T16:29:27Z</cp:lastPrinted>
  <dcterms:created xsi:type="dcterms:W3CDTF">2003-07-28T19:31:27Z</dcterms:created>
  <dcterms:modified xsi:type="dcterms:W3CDTF">2018-03-20T14:57:14Z</dcterms:modified>
</cp:coreProperties>
</file>