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C:\Users\csthoma1\Documents\current data projects\Boss\Boss 07-16\"/>
    </mc:Choice>
  </mc:AlternateContent>
  <xr:revisionPtr revIDLastSave="0" documentId="12_ncr:500000_{7D97B174-EEB0-4635-BBA9-7CAFD71A9037}" xr6:coauthVersionLast="31" xr6:coauthVersionMax="31" xr10:uidLastSave="{00000000-0000-0000-0000-000000000000}"/>
  <bookViews>
    <workbookView xWindow="495" yWindow="1485" windowWidth="23865" windowHeight="15495" xr2:uid="{00000000-000D-0000-FFFF-FFFF00000000}"/>
  </bookViews>
  <sheets>
    <sheet name="Report" sheetId="47" r:id="rId1"/>
    <sheet name="Replicate filter precision" sheetId="60" r:id="rId2"/>
    <sheet name="Effective LOQ" sheetId="46" r:id="rId3"/>
    <sheet name="SS from clients" sheetId="45" r:id="rId4"/>
    <sheet name="information" sheetId="56" r:id="rId5"/>
  </sheet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3" i="60" l="1"/>
  <c r="C2" i="60"/>
  <c r="C1" i="60"/>
  <c r="BJ36" i="60" l="1"/>
  <c r="BI36" i="60"/>
  <c r="BH36" i="60"/>
  <c r="BH37" i="60" s="1"/>
  <c r="BG36" i="60"/>
  <c r="BF36" i="60"/>
  <c r="BE36" i="60"/>
  <c r="BD36" i="60"/>
  <c r="BD37" i="60" s="1"/>
  <c r="BC36" i="60"/>
  <c r="BB36" i="60"/>
  <c r="BA36" i="60"/>
  <c r="AZ36" i="60"/>
  <c r="AZ37" i="60" s="1"/>
  <c r="AY36" i="60"/>
  <c r="AX36" i="60"/>
  <c r="AW36" i="60"/>
  <c r="AV36" i="60"/>
  <c r="AV37" i="60" s="1"/>
  <c r="AU36" i="60"/>
  <c r="AT36" i="60"/>
  <c r="AS36" i="60"/>
  <c r="AR36" i="60"/>
  <c r="AR37" i="60" s="1"/>
  <c r="AQ36" i="60"/>
  <c r="AP36" i="60"/>
  <c r="AO36" i="60"/>
  <c r="AN36" i="60"/>
  <c r="AN37" i="60" s="1"/>
  <c r="AM36" i="60"/>
  <c r="AL36" i="60"/>
  <c r="AK36" i="60"/>
  <c r="AJ36" i="60"/>
  <c r="AJ37" i="60" s="1"/>
  <c r="AI36" i="60"/>
  <c r="AH36" i="60"/>
  <c r="AH37" i="60" s="1"/>
  <c r="AG36" i="60"/>
  <c r="AF36" i="60"/>
  <c r="AF37" i="60" s="1"/>
  <c r="AE36" i="60"/>
  <c r="AD36" i="60"/>
  <c r="AC36" i="60"/>
  <c r="AB36" i="60"/>
  <c r="AB37" i="60" s="1"/>
  <c r="AA36" i="60"/>
  <c r="Z36" i="60"/>
  <c r="Y36" i="60"/>
  <c r="X36" i="60"/>
  <c r="X37" i="60" s="1"/>
  <c r="W36" i="60"/>
  <c r="V36" i="60"/>
  <c r="BJ35" i="60"/>
  <c r="BI35" i="60"/>
  <c r="BH35" i="60"/>
  <c r="BG35" i="60"/>
  <c r="BF35" i="60"/>
  <c r="BE35" i="60"/>
  <c r="BD35" i="60"/>
  <c r="BC35" i="60"/>
  <c r="BB35" i="60"/>
  <c r="BA35" i="60"/>
  <c r="AZ35" i="60"/>
  <c r="AY35" i="60"/>
  <c r="AX35" i="60"/>
  <c r="AW35" i="60"/>
  <c r="AV35" i="60"/>
  <c r="AU35" i="60"/>
  <c r="AT35" i="60"/>
  <c r="AS35" i="60"/>
  <c r="AR35" i="60"/>
  <c r="AQ35" i="60"/>
  <c r="AP35" i="60"/>
  <c r="AP37" i="60" s="1"/>
  <c r="AO35" i="60"/>
  <c r="AN35" i="60"/>
  <c r="AM35" i="60"/>
  <c r="AL35" i="60"/>
  <c r="AK35" i="60"/>
  <c r="AJ35" i="60"/>
  <c r="AI35" i="60"/>
  <c r="AH35" i="60"/>
  <c r="AG35" i="60"/>
  <c r="AF35" i="60"/>
  <c r="AE35" i="60"/>
  <c r="AD35" i="60"/>
  <c r="AC35" i="60"/>
  <c r="AB35" i="60"/>
  <c r="AA35" i="60"/>
  <c r="Z35" i="60"/>
  <c r="Y35" i="60"/>
  <c r="X35" i="60"/>
  <c r="W35" i="60"/>
  <c r="V35" i="60"/>
  <c r="BJ31" i="60"/>
  <c r="BI31" i="60"/>
  <c r="BH31" i="60"/>
  <c r="BG31" i="60"/>
  <c r="BG32" i="60" s="1"/>
  <c r="BF31" i="60"/>
  <c r="BE31" i="60"/>
  <c r="BD31" i="60"/>
  <c r="BC31" i="60"/>
  <c r="BC32" i="60" s="1"/>
  <c r="BB31" i="60"/>
  <c r="BA31" i="60"/>
  <c r="AZ31" i="60"/>
  <c r="AY31" i="60"/>
  <c r="AY32" i="60" s="1"/>
  <c r="AX31" i="60"/>
  <c r="AW31" i="60"/>
  <c r="AV31" i="60"/>
  <c r="AU31" i="60"/>
  <c r="AU32" i="60" s="1"/>
  <c r="AT31" i="60"/>
  <c r="AS31" i="60"/>
  <c r="AR31" i="60"/>
  <c r="AQ31" i="60"/>
  <c r="AQ32" i="60" s="1"/>
  <c r="AP31" i="60"/>
  <c r="AO31" i="60"/>
  <c r="AN31" i="60"/>
  <c r="AM31" i="60"/>
  <c r="AM32" i="60" s="1"/>
  <c r="AL31" i="60"/>
  <c r="AK31" i="60"/>
  <c r="AJ31" i="60"/>
  <c r="AI31" i="60"/>
  <c r="AI32" i="60" s="1"/>
  <c r="AH31" i="60"/>
  <c r="AG31" i="60"/>
  <c r="AF31" i="60"/>
  <c r="AE31" i="60"/>
  <c r="AE32" i="60" s="1"/>
  <c r="AD31" i="60"/>
  <c r="AC31" i="60"/>
  <c r="AB31" i="60"/>
  <c r="AA31" i="60"/>
  <c r="AA32" i="60" s="1"/>
  <c r="Z31" i="60"/>
  <c r="Y31" i="60"/>
  <c r="X31" i="60"/>
  <c r="W31" i="60"/>
  <c r="W32" i="60" s="1"/>
  <c r="V31" i="60"/>
  <c r="BJ30" i="60"/>
  <c r="BI30" i="60"/>
  <c r="BH30" i="60"/>
  <c r="BG30" i="60"/>
  <c r="BF30" i="60"/>
  <c r="BE30" i="60"/>
  <c r="BD30" i="60"/>
  <c r="BD32" i="60" s="1"/>
  <c r="BC30" i="60"/>
  <c r="BB30" i="60"/>
  <c r="BA30" i="60"/>
  <c r="AZ30" i="60"/>
  <c r="AY30" i="60"/>
  <c r="AX30" i="60"/>
  <c r="AW30" i="60"/>
  <c r="AV30" i="60"/>
  <c r="AU30" i="60"/>
  <c r="AT30" i="60"/>
  <c r="AS30" i="60"/>
  <c r="AR30" i="60"/>
  <c r="AQ30" i="60"/>
  <c r="AP30" i="60"/>
  <c r="AO30" i="60"/>
  <c r="AN30" i="60"/>
  <c r="AM30" i="60"/>
  <c r="AL30" i="60"/>
  <c r="AK30" i="60"/>
  <c r="AJ30" i="60"/>
  <c r="AI30" i="60"/>
  <c r="AH30" i="60"/>
  <c r="AG30" i="60"/>
  <c r="AF30" i="60"/>
  <c r="AE30" i="60"/>
  <c r="AD30" i="60"/>
  <c r="AC30" i="60"/>
  <c r="AB30" i="60"/>
  <c r="AA30" i="60"/>
  <c r="Z30" i="60"/>
  <c r="Y30" i="60"/>
  <c r="X30" i="60"/>
  <c r="X32" i="60" s="1"/>
  <c r="W30" i="60"/>
  <c r="V30" i="60"/>
  <c r="BJ27" i="60"/>
  <c r="BB27" i="60"/>
  <c r="BJ26" i="60"/>
  <c r="BI26" i="60"/>
  <c r="BH26" i="60"/>
  <c r="BG26" i="60"/>
  <c r="BF26" i="60"/>
  <c r="BE26" i="60"/>
  <c r="BD26" i="60"/>
  <c r="BC26" i="60"/>
  <c r="BB26" i="60"/>
  <c r="BA26" i="60"/>
  <c r="AZ26" i="60"/>
  <c r="AY26" i="60"/>
  <c r="AX26" i="60"/>
  <c r="AW26" i="60"/>
  <c r="AV26" i="60"/>
  <c r="AU26" i="60"/>
  <c r="AT26" i="60"/>
  <c r="AS26" i="60"/>
  <c r="AR26" i="60"/>
  <c r="AQ26" i="60"/>
  <c r="AP26" i="60"/>
  <c r="AO26" i="60"/>
  <c r="AN26" i="60"/>
  <c r="AM26" i="60"/>
  <c r="AL26" i="60"/>
  <c r="AK26" i="60"/>
  <c r="AJ26" i="60"/>
  <c r="AI26" i="60"/>
  <c r="AH26" i="60"/>
  <c r="AG26" i="60"/>
  <c r="AF26" i="60"/>
  <c r="AE26" i="60"/>
  <c r="AD26" i="60"/>
  <c r="AC26" i="60"/>
  <c r="AB26" i="60"/>
  <c r="AA26" i="60"/>
  <c r="Z26" i="60"/>
  <c r="Y26" i="60"/>
  <c r="X26" i="60"/>
  <c r="W26" i="60"/>
  <c r="V26" i="60"/>
  <c r="V27" i="60" s="1"/>
  <c r="BK27" i="60" s="1"/>
  <c r="BJ25" i="60"/>
  <c r="BI25" i="60"/>
  <c r="BH25" i="60"/>
  <c r="BG25" i="60"/>
  <c r="BF25" i="60"/>
  <c r="BE25" i="60"/>
  <c r="BD25" i="60"/>
  <c r="BC25" i="60"/>
  <c r="BB25" i="60"/>
  <c r="BA25" i="60"/>
  <c r="AZ25" i="60"/>
  <c r="AY25" i="60"/>
  <c r="AX25" i="60"/>
  <c r="AW25" i="60"/>
  <c r="AV25" i="60"/>
  <c r="AU25" i="60"/>
  <c r="AT25" i="60"/>
  <c r="AS25" i="60"/>
  <c r="AR25" i="60"/>
  <c r="AQ25" i="60"/>
  <c r="AP25" i="60"/>
  <c r="AO25" i="60"/>
  <c r="AN25" i="60"/>
  <c r="AM25" i="60"/>
  <c r="AL25" i="60"/>
  <c r="AK25" i="60"/>
  <c r="AJ25" i="60"/>
  <c r="AI25" i="60"/>
  <c r="AH25" i="60"/>
  <c r="AG25" i="60"/>
  <c r="AF25" i="60"/>
  <c r="AE25" i="60"/>
  <c r="AD25" i="60"/>
  <c r="AD27" i="60" s="1"/>
  <c r="AC25" i="60"/>
  <c r="AB25" i="60"/>
  <c r="AA25" i="60"/>
  <c r="Z25" i="60"/>
  <c r="Y25" i="60"/>
  <c r="X25" i="60"/>
  <c r="W25" i="60"/>
  <c r="V25" i="60"/>
  <c r="BJ21" i="60"/>
  <c r="BI21" i="60"/>
  <c r="BH21" i="60"/>
  <c r="BG21" i="60"/>
  <c r="BF21" i="60"/>
  <c r="BE21" i="60"/>
  <c r="BD21" i="60"/>
  <c r="BC21" i="60"/>
  <c r="BB21" i="60"/>
  <c r="BA21" i="60"/>
  <c r="AZ21" i="60"/>
  <c r="AZ22" i="60" s="1"/>
  <c r="AY21" i="60"/>
  <c r="AX21" i="60"/>
  <c r="AW21" i="60"/>
  <c r="AV21" i="60"/>
  <c r="AU21" i="60"/>
  <c r="AT21" i="60"/>
  <c r="AS21" i="60"/>
  <c r="AR21" i="60"/>
  <c r="AQ21" i="60"/>
  <c r="AP21" i="60"/>
  <c r="AO21" i="60"/>
  <c r="AN21" i="60"/>
  <c r="AM21" i="60"/>
  <c r="AL21" i="60"/>
  <c r="AK21" i="60"/>
  <c r="AJ21" i="60"/>
  <c r="AI21" i="60"/>
  <c r="AH21" i="60"/>
  <c r="AG21" i="60"/>
  <c r="AF21" i="60"/>
  <c r="AE21" i="60"/>
  <c r="AD21" i="60"/>
  <c r="AC21" i="60"/>
  <c r="AB21" i="60"/>
  <c r="AA21" i="60"/>
  <c r="Z21" i="60"/>
  <c r="Y21" i="60"/>
  <c r="X21" i="60"/>
  <c r="W21" i="60"/>
  <c r="V21" i="60"/>
  <c r="BJ20" i="60"/>
  <c r="BI20" i="60"/>
  <c r="BH20" i="60"/>
  <c r="BH22" i="60" s="1"/>
  <c r="BG20" i="60"/>
  <c r="BF20" i="60"/>
  <c r="BE20" i="60"/>
  <c r="BD20" i="60"/>
  <c r="BC20" i="60"/>
  <c r="BB20" i="60"/>
  <c r="BA20" i="60"/>
  <c r="AZ20" i="60"/>
  <c r="AY20" i="60"/>
  <c r="AX20" i="60"/>
  <c r="AW20" i="60"/>
  <c r="AV20" i="60"/>
  <c r="AU20" i="60"/>
  <c r="AT20" i="60"/>
  <c r="AS20" i="60"/>
  <c r="AR20" i="60"/>
  <c r="AQ20" i="60"/>
  <c r="AP20" i="60"/>
  <c r="AO20" i="60"/>
  <c r="AN20" i="60"/>
  <c r="AM20" i="60"/>
  <c r="AL20" i="60"/>
  <c r="AK20" i="60"/>
  <c r="AJ20" i="60"/>
  <c r="AI20" i="60"/>
  <c r="AH20" i="60"/>
  <c r="AG20" i="60"/>
  <c r="AF20" i="60"/>
  <c r="AE20" i="60"/>
  <c r="AD20" i="60"/>
  <c r="AC20" i="60"/>
  <c r="AB20" i="60"/>
  <c r="AA20" i="60"/>
  <c r="Z20" i="60"/>
  <c r="Y20" i="60"/>
  <c r="X20" i="60"/>
  <c r="W20" i="60"/>
  <c r="V20" i="60"/>
  <c r="BJ16" i="60"/>
  <c r="BI16" i="60"/>
  <c r="BI17" i="60" s="1"/>
  <c r="BH16" i="60"/>
  <c r="BG16" i="60"/>
  <c r="BF16" i="60"/>
  <c r="BE16" i="60"/>
  <c r="BE17" i="60" s="1"/>
  <c r="BD16" i="60"/>
  <c r="BC16" i="60"/>
  <c r="BB16" i="60"/>
  <c r="BA16" i="60"/>
  <c r="BA17" i="60" s="1"/>
  <c r="AZ16" i="60"/>
  <c r="AY16" i="60"/>
  <c r="AX16" i="60"/>
  <c r="AW16" i="60"/>
  <c r="AW17" i="60" s="1"/>
  <c r="AV16" i="60"/>
  <c r="AU16" i="60"/>
  <c r="AT16" i="60"/>
  <c r="AS16" i="60"/>
  <c r="AS17" i="60" s="1"/>
  <c r="AR16" i="60"/>
  <c r="AQ16" i="60"/>
  <c r="AP16" i="60"/>
  <c r="AO16" i="60"/>
  <c r="AO17" i="60" s="1"/>
  <c r="AN16" i="60"/>
  <c r="AM16" i="60"/>
  <c r="AL16" i="60"/>
  <c r="AK16" i="60"/>
  <c r="AK17" i="60" s="1"/>
  <c r="AJ16" i="60"/>
  <c r="AI16" i="60"/>
  <c r="AH16" i="60"/>
  <c r="AG16" i="60"/>
  <c r="AG17" i="60" s="1"/>
  <c r="AF16" i="60"/>
  <c r="AE16" i="60"/>
  <c r="AD16" i="60"/>
  <c r="AC16" i="60"/>
  <c r="AC17" i="60" s="1"/>
  <c r="AB16" i="60"/>
  <c r="AA16" i="60"/>
  <c r="Z16" i="60"/>
  <c r="Y16" i="60"/>
  <c r="Y17" i="60" s="1"/>
  <c r="X16" i="60"/>
  <c r="W16" i="60"/>
  <c r="V16" i="60"/>
  <c r="BJ15" i="60"/>
  <c r="BI15" i="60"/>
  <c r="BH15" i="60"/>
  <c r="BG15" i="60"/>
  <c r="BF15" i="60"/>
  <c r="BE15" i="60"/>
  <c r="BD15" i="60"/>
  <c r="BC15" i="60"/>
  <c r="BB15" i="60"/>
  <c r="BA15" i="60"/>
  <c r="AZ15" i="60"/>
  <c r="AY15" i="60"/>
  <c r="AX15" i="60"/>
  <c r="AW15" i="60"/>
  <c r="AV15" i="60"/>
  <c r="AU15" i="60"/>
  <c r="AT15" i="60"/>
  <c r="AS15" i="60"/>
  <c r="AR15" i="60"/>
  <c r="AQ15" i="60"/>
  <c r="AP15" i="60"/>
  <c r="AP17" i="60" s="1"/>
  <c r="AO15" i="60"/>
  <c r="AN15" i="60"/>
  <c r="AM15" i="60"/>
  <c r="AL15" i="60"/>
  <c r="AK15" i="60"/>
  <c r="AJ15" i="60"/>
  <c r="AI15" i="60"/>
  <c r="AH15" i="60"/>
  <c r="AG15" i="60"/>
  <c r="AF15" i="60"/>
  <c r="AE15" i="60"/>
  <c r="AD15" i="60"/>
  <c r="AC15" i="60"/>
  <c r="AB15" i="60"/>
  <c r="AA15" i="60"/>
  <c r="Z15" i="60"/>
  <c r="Y15" i="60"/>
  <c r="X15" i="60"/>
  <c r="W15" i="60"/>
  <c r="V15" i="60"/>
  <c r="BJ11" i="60"/>
  <c r="BI11" i="60"/>
  <c r="BH11" i="60"/>
  <c r="BG11" i="60"/>
  <c r="BF11" i="60"/>
  <c r="BE11" i="60"/>
  <c r="BD11" i="60"/>
  <c r="BC11" i="60"/>
  <c r="BB11" i="60"/>
  <c r="BA11" i="60"/>
  <c r="AZ11" i="60"/>
  <c r="AY11" i="60"/>
  <c r="AX11" i="60"/>
  <c r="AW11" i="60"/>
  <c r="AV11" i="60"/>
  <c r="AU11" i="60"/>
  <c r="AT11" i="60"/>
  <c r="AS11" i="60"/>
  <c r="AR11" i="60"/>
  <c r="AQ11" i="60"/>
  <c r="AP11" i="60"/>
  <c r="AO11" i="60"/>
  <c r="AN11" i="60"/>
  <c r="AM11" i="60"/>
  <c r="AL11" i="60"/>
  <c r="AK11" i="60"/>
  <c r="AJ11" i="60"/>
  <c r="AI11" i="60"/>
  <c r="AH11" i="60"/>
  <c r="AG11" i="60"/>
  <c r="AF11" i="60"/>
  <c r="AE11" i="60"/>
  <c r="AD11" i="60"/>
  <c r="AC11" i="60"/>
  <c r="AB11" i="60"/>
  <c r="AA11" i="60"/>
  <c r="Z11" i="60"/>
  <c r="Y11" i="60"/>
  <c r="X11" i="60"/>
  <c r="W11" i="60"/>
  <c r="V11" i="60"/>
  <c r="BJ10" i="60"/>
  <c r="BI10" i="60"/>
  <c r="BH10" i="60"/>
  <c r="BG10" i="60"/>
  <c r="BF10" i="60"/>
  <c r="BE10" i="60"/>
  <c r="BD10" i="60"/>
  <c r="BC10" i="60"/>
  <c r="BB10" i="60"/>
  <c r="BA10" i="60"/>
  <c r="AZ10" i="60"/>
  <c r="AY10" i="60"/>
  <c r="AX10" i="60"/>
  <c r="AW10" i="60"/>
  <c r="AV10" i="60"/>
  <c r="AU10" i="60"/>
  <c r="AT10" i="60"/>
  <c r="AS10" i="60"/>
  <c r="AR10" i="60"/>
  <c r="AQ10" i="60"/>
  <c r="AP10" i="60"/>
  <c r="AO10" i="60"/>
  <c r="AN10" i="60"/>
  <c r="AM10" i="60"/>
  <c r="AL10" i="60"/>
  <c r="AK10" i="60"/>
  <c r="AJ10" i="60"/>
  <c r="AI10" i="60"/>
  <c r="AH10" i="60"/>
  <c r="AG10" i="60"/>
  <c r="AF10" i="60"/>
  <c r="AE10" i="60"/>
  <c r="AD10" i="60"/>
  <c r="AC10" i="60"/>
  <c r="AB10" i="60"/>
  <c r="AA10" i="60"/>
  <c r="Z10" i="60"/>
  <c r="Y10" i="60"/>
  <c r="X10" i="60"/>
  <c r="W10" i="60"/>
  <c r="V10" i="60"/>
  <c r="BD12" i="60" l="1"/>
  <c r="AR22" i="60"/>
  <c r="Z37" i="60"/>
  <c r="AX37" i="60"/>
  <c r="BF37" i="60"/>
  <c r="V22" i="60"/>
  <c r="AD22" i="60"/>
  <c r="AL22" i="60"/>
  <c r="AT22" i="60"/>
  <c r="BB22" i="60"/>
  <c r="BJ22" i="60"/>
  <c r="AA27" i="60"/>
  <c r="AI27" i="60"/>
  <c r="AQ27" i="60"/>
  <c r="AY27" i="60"/>
  <c r="BG27" i="60"/>
  <c r="AF12" i="60"/>
  <c r="AN12" i="60"/>
  <c r="AB22" i="60"/>
  <c r="AB12" i="60"/>
  <c r="AR12" i="60"/>
  <c r="BH12" i="60"/>
  <c r="Z17" i="60"/>
  <c r="BF17" i="60"/>
  <c r="AN32" i="60"/>
  <c r="AL27" i="60"/>
  <c r="AT27" i="60"/>
  <c r="X12" i="60"/>
  <c r="AV12" i="60"/>
  <c r="AJ22" i="60"/>
  <c r="AJ12" i="60"/>
  <c r="AZ12" i="60"/>
  <c r="AH17" i="60"/>
  <c r="AX17" i="60"/>
  <c r="AF32" i="60"/>
  <c r="AV32" i="60"/>
  <c r="Z22" i="60"/>
  <c r="AH22" i="60"/>
  <c r="AP22" i="60"/>
  <c r="AX22" i="60"/>
  <c r="BF22" i="60"/>
  <c r="W27" i="60"/>
  <c r="AE27" i="60"/>
  <c r="AM27" i="60"/>
  <c r="AU27" i="60"/>
  <c r="BC27" i="60"/>
  <c r="Y12" i="60"/>
  <c r="AO12" i="60"/>
  <c r="AA22" i="60"/>
  <c r="AY22" i="60"/>
  <c r="AR27" i="60"/>
  <c r="AZ27" i="60"/>
  <c r="BH27" i="60"/>
  <c r="AB32" i="60"/>
  <c r="AJ32" i="60"/>
  <c r="AR32" i="60"/>
  <c r="AZ32" i="60"/>
  <c r="BH32" i="60"/>
  <c r="AC37" i="60"/>
  <c r="AK37" i="60"/>
  <c r="AS37" i="60"/>
  <c r="BA37" i="60"/>
  <c r="BI37" i="60"/>
  <c r="Z12" i="60"/>
  <c r="AH12" i="60"/>
  <c r="AP12" i="60"/>
  <c r="AX12" i="60"/>
  <c r="BF12" i="60"/>
  <c r="AA17" i="60"/>
  <c r="AI17" i="60"/>
  <c r="AQ17" i="60"/>
  <c r="AY17" i="60"/>
  <c r="BG17" i="60"/>
  <c r="AC27" i="60"/>
  <c r="AK27" i="60"/>
  <c r="AS27" i="60"/>
  <c r="BA27" i="60"/>
  <c r="BI27" i="60"/>
  <c r="AC32" i="60"/>
  <c r="AK32" i="60"/>
  <c r="AS32" i="60"/>
  <c r="BA32" i="60"/>
  <c r="BI32" i="60"/>
  <c r="V37" i="60"/>
  <c r="BK37" i="60" s="1"/>
  <c r="AD37" i="60"/>
  <c r="AL37" i="60"/>
  <c r="AT37" i="60"/>
  <c r="BB37" i="60"/>
  <c r="BJ37" i="60"/>
  <c r="AA12" i="60"/>
  <c r="AI12" i="60"/>
  <c r="AQ12" i="60"/>
  <c r="AY12" i="60"/>
  <c r="BG12" i="60"/>
  <c r="AB17" i="60"/>
  <c r="AJ17" i="60"/>
  <c r="AR17" i="60"/>
  <c r="AZ17" i="60"/>
  <c r="BH17" i="60"/>
  <c r="AC22" i="60"/>
  <c r="AK22" i="60"/>
  <c r="AS22" i="60"/>
  <c r="BA22" i="60"/>
  <c r="BI22" i="60"/>
  <c r="V32" i="60"/>
  <c r="AD32" i="60"/>
  <c r="AL32" i="60"/>
  <c r="AT32" i="60"/>
  <c r="BB32" i="60"/>
  <c r="BJ32" i="60"/>
  <c r="W37" i="60"/>
  <c r="AE37" i="60"/>
  <c r="AM37" i="60"/>
  <c r="AU37" i="60"/>
  <c r="BC37" i="60"/>
  <c r="AG12" i="60"/>
  <c r="BE12" i="60"/>
  <c r="AQ22" i="60"/>
  <c r="AB27" i="60"/>
  <c r="AK12" i="60"/>
  <c r="BA12" i="60"/>
  <c r="AD17" i="60"/>
  <c r="AT17" i="60"/>
  <c r="BJ17" i="60"/>
  <c r="W22" i="60"/>
  <c r="AM22" i="60"/>
  <c r="AU22" i="60"/>
  <c r="AF27" i="60"/>
  <c r="AV27" i="60"/>
  <c r="AG37" i="60"/>
  <c r="AW37" i="60"/>
  <c r="V12" i="60"/>
  <c r="AD12" i="60"/>
  <c r="AL12" i="60"/>
  <c r="AT12" i="60"/>
  <c r="BB12" i="60"/>
  <c r="BJ12" i="60"/>
  <c r="W17" i="60"/>
  <c r="AE17" i="60"/>
  <c r="AM17" i="60"/>
  <c r="AU17" i="60"/>
  <c r="BC17" i="60"/>
  <c r="X22" i="60"/>
  <c r="AF22" i="60"/>
  <c r="AN22" i="60"/>
  <c r="AV22" i="60"/>
  <c r="BD22" i="60"/>
  <c r="Y27" i="60"/>
  <c r="AG27" i="60"/>
  <c r="AO27" i="60"/>
  <c r="AW27" i="60"/>
  <c r="BE27" i="60"/>
  <c r="Y32" i="60"/>
  <c r="AG32" i="60"/>
  <c r="AO32" i="60"/>
  <c r="AW32" i="60"/>
  <c r="BE32" i="60"/>
  <c r="AW12" i="60"/>
  <c r="AI22" i="60"/>
  <c r="BG22" i="60"/>
  <c r="AJ27" i="60"/>
  <c r="AC12" i="60"/>
  <c r="AS12" i="60"/>
  <c r="BI12" i="60"/>
  <c r="V17" i="60"/>
  <c r="AL17" i="60"/>
  <c r="BB17" i="60"/>
  <c r="AE22" i="60"/>
  <c r="BC22" i="60"/>
  <c r="X27" i="60"/>
  <c r="AN27" i="60"/>
  <c r="BD27" i="60"/>
  <c r="Y37" i="60"/>
  <c r="AO37" i="60"/>
  <c r="BE37" i="60"/>
  <c r="W12" i="60"/>
  <c r="AE12" i="60"/>
  <c r="AM12" i="60"/>
  <c r="AU12" i="60"/>
  <c r="BC12" i="60"/>
  <c r="X17" i="60"/>
  <c r="AF17" i="60"/>
  <c r="AN17" i="60"/>
  <c r="AV17" i="60"/>
  <c r="BD17" i="60"/>
  <c r="Y22" i="60"/>
  <c r="AG22" i="60"/>
  <c r="AO22" i="60"/>
  <c r="AW22" i="60"/>
  <c r="BE22" i="60"/>
  <c r="Z27" i="60"/>
  <c r="AH27" i="60"/>
  <c r="AP27" i="60"/>
  <c r="AX27" i="60"/>
  <c r="BF27" i="60"/>
  <c r="Z32" i="60"/>
  <c r="BL32" i="60" s="1" a="1"/>
  <c r="BL32" i="60" s="1"/>
  <c r="AH32" i="60"/>
  <c r="AP32" i="60"/>
  <c r="AX32" i="60"/>
  <c r="BF32" i="60"/>
  <c r="AA37" i="60"/>
  <c r="AI37" i="60"/>
  <c r="AQ37" i="60"/>
  <c r="AY37" i="60"/>
  <c r="BG37" i="60"/>
  <c r="BK32" i="60"/>
  <c r="BK22" i="60"/>
  <c r="BK17" i="60"/>
  <c r="BL37" i="60" l="1" a="1"/>
  <c r="BL37" i="60" s="1"/>
  <c r="BL17" i="60" a="1"/>
  <c r="BL17" i="60" s="1"/>
  <c r="BL22" i="60" a="1"/>
  <c r="BL22" i="60" s="1"/>
  <c r="BL12" i="60" a="1"/>
  <c r="BL12" i="60" s="1"/>
  <c r="BL27" i="60" a="1"/>
  <c r="BL27" i="60" s="1"/>
  <c r="BK12" i="60"/>
</calcChain>
</file>

<file path=xl/sharedStrings.xml><?xml version="1.0" encoding="utf-8"?>
<sst xmlns="http://schemas.openxmlformats.org/spreadsheetml/2006/main" count="1140" uniqueCount="387">
  <si>
    <t>DV chl a</t>
  </si>
  <si>
    <t>MV chla</t>
  </si>
  <si>
    <t>ug/L</t>
  </si>
  <si>
    <t>Vc (ml)</t>
  </si>
  <si>
    <t>Perid</t>
  </si>
  <si>
    <t>Fuco</t>
  </si>
  <si>
    <t>Chl c3</t>
  </si>
  <si>
    <t>But fuco</t>
  </si>
  <si>
    <t>Neo</t>
  </si>
  <si>
    <t>Pras</t>
  </si>
  <si>
    <t>Viola</t>
  </si>
  <si>
    <t>Hex fuco</t>
  </si>
  <si>
    <t>Diadino</t>
  </si>
  <si>
    <t>Allo</t>
  </si>
  <si>
    <t>Diato</t>
  </si>
  <si>
    <t>Zea</t>
  </si>
  <si>
    <t>Lut</t>
  </si>
  <si>
    <t>Gyr diester</t>
  </si>
  <si>
    <t>Caro</t>
  </si>
  <si>
    <t>Chlide a</t>
  </si>
  <si>
    <t>Phytin a</t>
  </si>
  <si>
    <t>Phide a</t>
  </si>
  <si>
    <t>AVG</t>
  </si>
  <si>
    <t>Effective LOQ for filtration volumes used</t>
  </si>
  <si>
    <t>Vol Filtered (ml)</t>
  </si>
  <si>
    <t>MV chl b</t>
  </si>
  <si>
    <t>ug/l</t>
  </si>
  <si>
    <t>[TChl]</t>
  </si>
  <si>
    <t>[PPC]</t>
  </si>
  <si>
    <t>[PSC]</t>
  </si>
  <si>
    <t>[TAcc]/[Tchla]</t>
  </si>
  <si>
    <t>[PSP]</t>
  </si>
  <si>
    <t>[TAcc]</t>
  </si>
  <si>
    <t>comments</t>
  </si>
  <si>
    <t>[TChl]/[TCaro]</t>
  </si>
  <si>
    <t>[Allo]</t>
  </si>
  <si>
    <t>[Diato]</t>
  </si>
  <si>
    <t>[Fuco]</t>
  </si>
  <si>
    <t>[Zea]</t>
  </si>
  <si>
    <t>[Lut]</t>
  </si>
  <si>
    <t>[Neo]</t>
  </si>
  <si>
    <t>[Pras]</t>
  </si>
  <si>
    <t>[Viola]</t>
  </si>
  <si>
    <t>[DP]</t>
  </si>
  <si>
    <t>[TChl a]</t>
  </si>
  <si>
    <t>[TChl b]</t>
  </si>
  <si>
    <t>[TChl c]</t>
  </si>
  <si>
    <t>[But fuco]</t>
  </si>
  <si>
    <t>[Hex fuco]</t>
  </si>
  <si>
    <t>[Perid]</t>
  </si>
  <si>
    <t>Primary pigments</t>
  </si>
  <si>
    <t>Secondary pigments</t>
  </si>
  <si>
    <t>Tertiary pigments</t>
  </si>
  <si>
    <t>Ancillary pigment</t>
  </si>
  <si>
    <t>Pigment ratios</t>
  </si>
  <si>
    <t>Pigment Sums</t>
  </si>
  <si>
    <t>TChl a</t>
  </si>
  <si>
    <t>But-fuco</t>
  </si>
  <si>
    <t>Hex-fuco</t>
  </si>
  <si>
    <t>Chlorophyll c3</t>
  </si>
  <si>
    <t>Peridinin</t>
  </si>
  <si>
    <t>Neoxanthin</t>
  </si>
  <si>
    <t>Prasinoxanthin</t>
  </si>
  <si>
    <t>Violaxanthin</t>
  </si>
  <si>
    <t>Zeaxanthin</t>
  </si>
  <si>
    <t>Lutein</t>
  </si>
  <si>
    <t>GSFC Lab sample code</t>
  </si>
  <si>
    <t>alloxanthin</t>
  </si>
  <si>
    <t>Primary Pigments</t>
  </si>
  <si>
    <t>full name</t>
  </si>
  <si>
    <t>notes</t>
  </si>
  <si>
    <t>alpha-beta-Car</t>
  </si>
  <si>
    <t>carotenes</t>
  </si>
  <si>
    <t>alpha (beta, epsilon) + beta (beta, beta) carotene. Unresolved and therefore undifferentiated</t>
  </si>
  <si>
    <t>19'-butanoyloxyfucoxanthin</t>
  </si>
  <si>
    <t>Chl_c3</t>
  </si>
  <si>
    <t>Chlide_a</t>
  </si>
  <si>
    <t>chlorophyllide a</t>
  </si>
  <si>
    <t>Diad</t>
  </si>
  <si>
    <t>diadinoxanthin</t>
  </si>
  <si>
    <t>diatoxanthin</t>
  </si>
  <si>
    <t>DP</t>
  </si>
  <si>
    <t>total diagnostic pigments</t>
  </si>
  <si>
    <t>DV_Chl_a</t>
  </si>
  <si>
    <t>DV_Chl_b</t>
  </si>
  <si>
    <t>DVChl a</t>
  </si>
  <si>
    <t>DVChl b</t>
  </si>
  <si>
    <t>divinyl chlorophyll a</t>
  </si>
  <si>
    <t>divinyl chlorophyll b</t>
  </si>
  <si>
    <t>Gyro</t>
  </si>
  <si>
    <t>Gyroxanthin diester</t>
  </si>
  <si>
    <t>19'-hexanoyloxyfucoxanthin</t>
  </si>
  <si>
    <t>MV_Chl_a</t>
  </si>
  <si>
    <t>MV_Chl_b</t>
  </si>
  <si>
    <t>Chl a</t>
  </si>
  <si>
    <t>Chl b</t>
  </si>
  <si>
    <t>monovinyl chlorophyll a</t>
  </si>
  <si>
    <t>monovinyl chlorophyll b</t>
  </si>
  <si>
    <t>Phide_a</t>
  </si>
  <si>
    <t>Phytin_a</t>
  </si>
  <si>
    <t>pheophytin a + pheophytin a'</t>
  </si>
  <si>
    <t>total pheophytin a</t>
  </si>
  <si>
    <t>total pheophorbide a</t>
  </si>
  <si>
    <t>multiple peaks</t>
  </si>
  <si>
    <t>PPC</t>
  </si>
  <si>
    <t>photoprotective carotenoids</t>
  </si>
  <si>
    <t>allo + diadino + diato + zea + alpha-beta-car</t>
  </si>
  <si>
    <t>[PPC]/[Tcar]</t>
  </si>
  <si>
    <t>PSC</t>
  </si>
  <si>
    <t>photosynthetic carotenoids</t>
  </si>
  <si>
    <t>but-fuco + fuco + hex-fuco + perid</t>
  </si>
  <si>
    <t>PSP</t>
  </si>
  <si>
    <t>phosynthetic pigments</t>
  </si>
  <si>
    <t>total accessory pigments</t>
  </si>
  <si>
    <t>PPC + PSC + Tot_Chl_b + Tot_Chl_c</t>
  </si>
  <si>
    <t>ratio of total accessory pigments to total chlorophll a</t>
  </si>
  <si>
    <t>[Tacc]/[Tchla]</t>
  </si>
  <si>
    <t xml:space="preserve">total carotenoids </t>
  </si>
  <si>
    <t>PPC + PSC</t>
  </si>
  <si>
    <t>total chlorophylls</t>
  </si>
  <si>
    <t>Tot_Chl_a +Tot_Chl_b +Tot_Chl_c</t>
  </si>
  <si>
    <t>ratio of total chlorophyll to total carotenoids</t>
  </si>
  <si>
    <t>raito of total chlorophyll a to total pigments</t>
  </si>
  <si>
    <t>Tot_Chl_a</t>
  </si>
  <si>
    <t>Tot_Chl_c</t>
  </si>
  <si>
    <t>Tot_Chl_b</t>
  </si>
  <si>
    <t>TChl b</t>
  </si>
  <si>
    <t>TChl c</t>
  </si>
  <si>
    <t>total chlorophyll a</t>
  </si>
  <si>
    <t>total chlorophyll b</t>
  </si>
  <si>
    <t>total chlorophyll c</t>
  </si>
  <si>
    <t>total pigments</t>
  </si>
  <si>
    <t>DV_Chl_a + MV_Chl_a + Chlide_a + Chl_a allomers + Chl_a epimers</t>
  </si>
  <si>
    <t>DV_Chl_b + MV_Chl_b + Chl_b epimers</t>
  </si>
  <si>
    <t>Chl c12</t>
  </si>
  <si>
    <t>Chlorophyll c2 + chlorophyll c1 + MGDVP</t>
  </si>
  <si>
    <t>MGDVP</t>
  </si>
  <si>
    <t>Mg-2,4-divnyl pheoporphyrin a5 monomethyl ester</t>
  </si>
  <si>
    <t>description</t>
  </si>
  <si>
    <t>Secondary Pigments</t>
  </si>
  <si>
    <t>Tertiary Pigments</t>
  </si>
  <si>
    <t>Ancillary Pigment</t>
  </si>
  <si>
    <t>[Alpha_beta_Car]</t>
  </si>
  <si>
    <t>[Diadino]</t>
  </si>
  <si>
    <t>[Tot_Chl_a]</t>
  </si>
  <si>
    <t>[Tot_Chl_b]</t>
  </si>
  <si>
    <t>[Tot_Chl_c]</t>
  </si>
  <si>
    <t>[MV_Chl_a]</t>
  </si>
  <si>
    <t>[MV_Chl _b]</t>
  </si>
  <si>
    <t>[DV_Chl_b]</t>
  </si>
  <si>
    <t>[DV_Chl_a]</t>
  </si>
  <si>
    <t>[Chlide_a]</t>
  </si>
  <si>
    <t>[Gyro]</t>
  </si>
  <si>
    <t>[Phide_a]</t>
  </si>
  <si>
    <t>[Phytin_a]</t>
  </si>
  <si>
    <t>SeaBASS and</t>
  </si>
  <si>
    <t>current report abbreviation</t>
  </si>
  <si>
    <t>previous report abbreviation</t>
  </si>
  <si>
    <t>SeaHARRE and/or</t>
  </si>
  <si>
    <t>TChla_Tpg</t>
  </si>
  <si>
    <t>TChl</t>
  </si>
  <si>
    <t>TCar</t>
  </si>
  <si>
    <t>TAcc</t>
  </si>
  <si>
    <t>TAcc_TChla</t>
  </si>
  <si>
    <t>TChl_TCar</t>
  </si>
  <si>
    <t>[TPg]</t>
  </si>
  <si>
    <t>[PSP]/[TPg]</t>
  </si>
  <si>
    <t>[PPC]/[Tpg]</t>
  </si>
  <si>
    <t>SeaBASS abbreviation</t>
  </si>
  <si>
    <t>TPg</t>
  </si>
  <si>
    <t>PSC + TChl</t>
  </si>
  <si>
    <t>[PSC]/[TCar]</t>
  </si>
  <si>
    <t>[TChla]/[TPg]</t>
  </si>
  <si>
    <t>PPC_TCar</t>
  </si>
  <si>
    <t>PPC_TPg</t>
  </si>
  <si>
    <t>PSC_TCar</t>
  </si>
  <si>
    <t>PSP_TPg</t>
  </si>
  <si>
    <t>PSC + allo + zea + Tot_Chl_b</t>
  </si>
  <si>
    <t>TAcc + Tot_Chl_a</t>
  </si>
  <si>
    <t>ratio of photprotective carotenoids to total carotenoids</t>
  </si>
  <si>
    <t>ratio of photoprotective carotenoids to total pigments</t>
  </si>
  <si>
    <t>ratio of photsynthetic carotenoids to total carotenoids</t>
  </si>
  <si>
    <t>ratio of photsynthetic pigments to to total pigments</t>
  </si>
  <si>
    <t>Abbreviations</t>
  </si>
  <si>
    <t>The analysis precision page summarizes our results for the same sample extract injected twice. Typically, we reinject the first sample analyzed on a given at the end of the day (the ".5" injection). For example, sample 03-0001</t>
  </si>
  <si>
    <t>and 03-0001.5 are replicate injections of the same extract, injected approximately 24 hours apart (all samples extracted on a particular day require about 24 hours to complete the HPLC analyses). We do this to measure our</t>
  </si>
  <si>
    <t>analysis precision and any effects caused by a sample's residence time in the refrigerated autosampler compartment. Please note that individual results with very large CV% are usually caused by pigments present in very</t>
  </si>
  <si>
    <t xml:space="preserve">On the effective LOQ page, we calculate an effective limit of quantitation based on our calculated LOQs (calculated in ng/injection), our typical extraction volume for this sample set, and the various filtration volumes </t>
  </si>
  <si>
    <t>used with your samples. We make these calculations because our LOQ information is most useful to the data user if it is available in units of concentration (ug/L seawater). The same LOQ can end up looking very different for</t>
  </si>
  <si>
    <t>different filtration volumes. For example, the LOQ of 0.25 ng will result in very different effective LOQs when carried through our calculation equation to represent the ug/L seawater. For an extraction volume of 2.5 ml and a</t>
  </si>
  <si>
    <t>filtration volume of 2800 ml, the calculated effective LOQ would be 0.002 ug/L. However, if the filtration volume were only 100 ml, the effective LOQ would calculate to be 0.042 ug/L. Without these calculations, the end user</t>
  </si>
  <si>
    <t>has no way of knowing that both of these concentrations were acquired at detection-limited concentrations.</t>
  </si>
  <si>
    <t>Replicate filters</t>
  </si>
  <si>
    <t>Replicate injections</t>
  </si>
  <si>
    <t>Effective Limit of Quantitation</t>
  </si>
  <si>
    <t>Analysis method description</t>
  </si>
  <si>
    <t>The HPLC used for pigment analysis is an Agilent RR1200 with a programmable autoinjector (900 ul syringe head), refrigerated autosampler compartment, thermostatted column compartment, quaternary pump with in-line vacuum</t>
  </si>
  <si>
    <t>The 4.6 x 150 mm HPLC Eclipse XDB column (Agilent Technologies, Palo Alto, CA) is filled with a C8 stationary phase (3.5 um stationary phase); the mobile phase consists of a linear gradient from 5-95% solvent B over</t>
  </si>
  <si>
    <t>27 minutes, for which solvent A is 70 parts methanol, 30 parts 28 mM tetrabutylammononium acetate (pH 6.5) and solvent B is methanol. The column temperature is 60 C and the photo diode array detector is set to</t>
  </si>
  <si>
    <t>plot chromatograms at 450, 665, and 222 nm to acquire visible absorbance spectra between 350 and 750 nm.</t>
  </si>
  <si>
    <t>Vitamin E acetate is used as the internal standard (ISTD) for determining extraction volumes. Its absorbance is monitored at 222 nm; it has negligible absorbance at 450 nm and none at 665 nm. Therefore, it does not interfere</t>
  </si>
  <si>
    <t>at wavelengths used to quantify pigments and can be used in very high concentrations with S:N ratios much higher than are possible with pigments. The high signal:noise ratio contributes to excellent analysis precision, for which</t>
  </si>
  <si>
    <t>injection repeatability averages 0.6%. It is stable under conditions of extraction and analysis.</t>
  </si>
  <si>
    <t>Calibration is performed with individual pigment standards, whose concentrations have been determined spectrophotometrically using absorption coefficients in common with those used by most other laboratories (Hooker et al. 2005)</t>
  </si>
  <si>
    <t>and the commercial vendor, DHI Water and Environment (Horsholm, Denmark). Standards are either purchased from DHI (in solution with concentrations provided) or purchased in solid form and suspended in solvent at GSFC.</t>
  </si>
  <si>
    <t>Thirty-six peaks are individually quantified by HPLC, from which 26 pigments are reported (some pigments contain individual components that are summed and reported as one pigment).</t>
  </si>
  <si>
    <t>The HPLC analysis method can be cited as Van Heukelem and Thomas (2001), further described in Hooker et al. (2005). For a more detailed description, please see below; contact Crystal for a tailored description.</t>
  </si>
  <si>
    <t>degasser, and photo-diode array detector with deuterium and tungsten lamps. The HPLC is controlled by Agilent Chemstation software.</t>
  </si>
  <si>
    <t>SeaBASS submission</t>
  </si>
  <si>
    <t>!</t>
  </si>
  <si>
    <t>! Comments</t>
  </si>
  <si>
    <t>fucoxanthin</t>
  </si>
  <si>
    <t>CV%</t>
  </si>
  <si>
    <t>The replicate filter precision page summarizes our results for any replicate filters you submitted. On both the replicate filter and analysis precision page, pairs with precision worse than 10% (15% for degradation products)</t>
  </si>
  <si>
    <t>are flagged in yellow. If a simple reason can be determined (ex. Concentration is below the effective LOQ), it is noted in a comment.</t>
  </si>
  <si>
    <t xml:space="preserve">low concentrations. On both the replicate filter and analysis precision page, pairs with precision worse than 10% (15% for degradation products) are flagged in yellow. If a simple reason can be determined (ex. Concentration is </t>
  </si>
  <si>
    <t>below the effective LOQ), it is noted in a comment.</t>
  </si>
  <si>
    <t>For pigments that have a replacement value in the respective cell, the pigment was investigated and determined to be "not found" (this is different than a "missing" value, which would imply that the measurement was not performed).</t>
  </si>
  <si>
    <r>
      <t>Instead of including zeros, pigments that were "not found" (not detected) are noted with a replacement value of</t>
    </r>
    <r>
      <rPr>
        <b/>
        <sz val="12"/>
        <color rgb="FFFF0000"/>
        <rFont val="Helvetica"/>
      </rPr>
      <t xml:space="preserve"> -8888 </t>
    </r>
    <r>
      <rPr>
        <b/>
        <sz val="12"/>
        <rFont val="Helvetica"/>
      </rPr>
      <t>(NEW VALUE AS OF MARCH 2016)</t>
    </r>
    <r>
      <rPr>
        <sz val="12"/>
        <rFont val="Helvetica"/>
      </rPr>
      <t xml:space="preserve">. Pigments that were "not found" are considered to below detection limits. </t>
    </r>
  </si>
  <si>
    <t>/below_detection_limit=-8888</t>
  </si>
  <si>
    <t>Average extraction volume (ml)</t>
  </si>
  <si>
    <t>Client sample information spreadsheet</t>
  </si>
  <si>
    <t xml:space="preserve">The sample information sheet sent by the research group is included with results, on the "SS from clients" page. Any necessary clarifying comments are made using the comment function. Information that needs to be checked is </t>
  </si>
  <si>
    <t>highlighted in yellow. Information that was added or changed by GSFC is recorded with red text. The information for any samples that were listed in the original spreadsheet but were not received is moved to the bottom of the spreadsheet.</t>
  </si>
  <si>
    <t>Please fill in the information in columns denoted with an asterisk.  The other columns will be filled out by GSFC.</t>
  </si>
  <si>
    <t>Row 16 gives additional instructions on how to make data entries.  Rows 18-24 gives examples.</t>
  </si>
  <si>
    <t>Project:</t>
  </si>
  <si>
    <t>Grant #:</t>
  </si>
  <si>
    <t>revised:</t>
  </si>
  <si>
    <t>CST</t>
  </si>
  <si>
    <t>Contact person for ID questions:</t>
  </si>
  <si>
    <t>Instructions:</t>
  </si>
  <si>
    <t>1.  Fill in the necessary information in cells highlighted in blue- columns C-X as well as project and grant #.</t>
  </si>
  <si>
    <t>1. Use one column per sample (replicate filters should have multiple rows).</t>
  </si>
  <si>
    <t>2.  Save file with filename using your last first, followed by the sample submission date and cruise (example: Smith_05072015_MB05).</t>
  </si>
  <si>
    <t>3.  Email the completed spreadsheet to crystal.s.thomas@nasa.gov</t>
  </si>
  <si>
    <t>4.  This completed form (and receipt of your dry shipper by GSFC) will put your samples in the queue.</t>
  </si>
  <si>
    <t>NO local time!</t>
  </si>
  <si>
    <t>s: - for W</t>
  </si>
  <si>
    <t>s: - for S</t>
  </si>
  <si>
    <t>Last name, first name</t>
  </si>
  <si>
    <t>As it is written on the outside of your sample container</t>
  </si>
  <si>
    <t>No slang</t>
  </si>
  <si>
    <t>If a sample is: Individual=S Duplicate=D Triplicate=T</t>
  </si>
  <si>
    <t>yyyy</t>
  </si>
  <si>
    <t>mm</t>
  </si>
  <si>
    <t>dd</t>
  </si>
  <si>
    <t>ddd</t>
  </si>
  <si>
    <t>hhmm(ss)</t>
  </si>
  <si>
    <t>sddd.dddd</t>
  </si>
  <si>
    <t>-80C, Liquid Nitrogen, Other (specify)</t>
  </si>
  <si>
    <t>GSFC sample code</t>
  </si>
  <si>
    <t>Sequential Sample Number</t>
  </si>
  <si>
    <t>PI</t>
  </si>
  <si>
    <t>Sample Label</t>
  </si>
  <si>
    <t>Cruise ID</t>
  </si>
  <si>
    <t>Indicate if filters are replicates</t>
  </si>
  <si>
    <t>Volume filtered (ml)</t>
  </si>
  <si>
    <t>Station</t>
  </si>
  <si>
    <t>Bottle Number</t>
  </si>
  <si>
    <t>Sampling Depth (meters)</t>
  </si>
  <si>
    <t>Total Water Depth (meters)</t>
  </si>
  <si>
    <t>Name of Water Body</t>
  </si>
  <si>
    <t>Year</t>
  </si>
  <si>
    <t>Month</t>
  </si>
  <si>
    <t>Day of Gregorian Month</t>
  </si>
  <si>
    <t>Sequential Day of Year</t>
  </si>
  <si>
    <t>GMT Time</t>
  </si>
  <si>
    <t>Longitude</t>
  </si>
  <si>
    <t>Latitude</t>
  </si>
  <si>
    <t>Filter type</t>
  </si>
  <si>
    <t>Filter Diameter (mm)</t>
  </si>
  <si>
    <t>Filter storage before shipping to GSFC</t>
  </si>
  <si>
    <t>other</t>
  </si>
  <si>
    <t>GF/F</t>
  </si>
  <si>
    <t>-80C</t>
  </si>
  <si>
    <t>D</t>
  </si>
  <si>
    <t>2. For column F, please fill in all cells. If a sample has no replicate, indicate S. If samples are duplicates, indicate D. If samples are triplicates, indicate T.</t>
  </si>
  <si>
    <t>2.  If you have any other information that is useful to further identify your samples (ex. size fraction, etc.), please note that in columns AFTER 'filter diameter'.</t>
  </si>
  <si>
    <t>Chl_c1c2</t>
  </si>
  <si>
    <t>[TCar]</t>
  </si>
  <si>
    <t>[PPC]/[TCar]</t>
  </si>
  <si>
    <t>[TChl]/[TCar]</t>
  </si>
  <si>
    <t>[TChl a]/[TPg]</t>
  </si>
  <si>
    <t>Chl_c3 + Chl_c1c2</t>
  </si>
  <si>
    <r>
      <t xml:space="preserve">We have also adopted </t>
    </r>
    <r>
      <rPr>
        <b/>
        <sz val="12"/>
        <rFont val="Helvetica"/>
      </rPr>
      <t xml:space="preserve">(NEW PROCEDURE AS OF JUNE 2017) </t>
    </r>
    <r>
      <rPr>
        <sz val="12"/>
        <rFont val="Helvetica"/>
      </rPr>
      <t>the use of -9999 to fill any cells for which we are missing information.</t>
    </r>
  </si>
  <si>
    <t>Zeros/Missing data</t>
  </si>
  <si>
    <t>Additional columns included in sample metadata sheet are included after the results</t>
  </si>
  <si>
    <t>Alpha_beta_Car</t>
  </si>
  <si>
    <t>-8888 is used for any pigments "not found"</t>
  </si>
  <si>
    <t>-9999 is used to fill any empty cells</t>
  </si>
  <si>
    <t xml:space="preserve">Please refer to the "Contribute Data" menu on the SeaBASS website for information on how to prepare your data files for submission. </t>
  </si>
  <si>
    <t>https://seabass.gsfc.nasa.gov/wiki/Data_Submission</t>
  </si>
  <si>
    <r>
      <t xml:space="preserve">Data contained in this worksheet should be reviewed for quality assurance by the PI </t>
    </r>
    <r>
      <rPr>
        <sz val="12"/>
        <color rgb="FFFF0000"/>
        <rFont val="Arial"/>
        <family val="2"/>
      </rPr>
      <t>BEFORE</t>
    </r>
    <r>
      <rPr>
        <sz val="12"/>
        <color theme="1"/>
        <rFont val="Arial"/>
        <family val="2"/>
      </rPr>
      <t xml:space="preserve"> being submitted to the SeaBASS data archive.</t>
    </r>
  </si>
  <si>
    <r>
      <t>Data deemed satisfactory for science and reporting by the PI must then be converted into the SeaBASS data format (see above link) either manually, or using this web tool (</t>
    </r>
    <r>
      <rPr>
        <sz val="12"/>
        <color rgb="FFFF0000"/>
        <rFont val="Arial"/>
        <family val="2"/>
      </rPr>
      <t>NEW, as of June 2017</t>
    </r>
    <r>
      <rPr>
        <sz val="12"/>
        <rFont val="Arial"/>
        <family val="2"/>
        <charset val="1"/>
      </rPr>
      <t>):</t>
    </r>
  </si>
  <si>
    <t>https://seabass.gsfc.nasa.gov/hplc2sb/</t>
  </si>
  <si>
    <t>Please ensure that each row of data on the Report sheet has all relevant columns and fields of metadata filled in, and</t>
  </si>
  <si>
    <t>please add comments to your SeaBASS file(s) header section indicating who and where your HPLC analysis was run:</t>
  </si>
  <si>
    <t>! HPLC analysis was run at NASA GSFC by Crystal Thomas.</t>
  </si>
  <si>
    <t>If your data file contains measurements that were below detection limits ("not found", see Zeros section), those values were set to -8888,</t>
  </si>
  <si>
    <t>and the following information should be included in your metadata headers:</t>
  </si>
  <si>
    <t>/missing=-9999</t>
  </si>
  <si>
    <t>Information in red was entered or extrapolated by C. Thomas</t>
  </si>
  <si>
    <t>07-1049</t>
  </si>
  <si>
    <t>07-1050</t>
  </si>
  <si>
    <t>07-1051</t>
  </si>
  <si>
    <t>07-1052</t>
  </si>
  <si>
    <t>07-1053</t>
  </si>
  <si>
    <t>07-1054</t>
  </si>
  <si>
    <t>07-1055</t>
  </si>
  <si>
    <t>07-1056</t>
  </si>
  <si>
    <t>07-1057</t>
  </si>
  <si>
    <t>07-1058</t>
  </si>
  <si>
    <t>07-1059</t>
  </si>
  <si>
    <t>07-1060</t>
  </si>
  <si>
    <t>07-1061</t>
  </si>
  <si>
    <t>07-1062</t>
  </si>
  <si>
    <t>07-1063</t>
  </si>
  <si>
    <t>07-1064</t>
  </si>
  <si>
    <t>07-1065</t>
  </si>
  <si>
    <t>07-1066</t>
  </si>
  <si>
    <t>07-1067</t>
  </si>
  <si>
    <t>07-1068</t>
  </si>
  <si>
    <t>07-1069</t>
  </si>
  <si>
    <t>07-1070</t>
  </si>
  <si>
    <t>Talley, Lynne</t>
  </si>
  <si>
    <t>st 3 dry blank</t>
  </si>
  <si>
    <t>NCOAR</t>
  </si>
  <si>
    <t>HPLC st3 Bucket</t>
  </si>
  <si>
    <t>HPLC st3 Bucket DUP</t>
  </si>
  <si>
    <t>st 5/1 dry blank</t>
  </si>
  <si>
    <t>HPLC st 05/01 nsk12 Surf</t>
  </si>
  <si>
    <t>HPLC st 05/01 nsk10 DCT1</t>
  </si>
  <si>
    <t>HPLC st 05/01 nsk10 DCM DUP</t>
  </si>
  <si>
    <t>HPLC DB st 6/5</t>
  </si>
  <si>
    <t>HPLC st6/5 surf nsk11</t>
  </si>
  <si>
    <t>HPLC st6/5 DCM nsk7</t>
  </si>
  <si>
    <t>HPLC st 6/5 DCM DUP nsk7</t>
  </si>
  <si>
    <t>HPLC st 31/5 dry bl</t>
  </si>
  <si>
    <t>HPLC st31/5 surf nsk12</t>
  </si>
  <si>
    <t>HPLC DUP st 31/5 surf nsk12</t>
  </si>
  <si>
    <t>HPLC st 31/5 DCM nsk6</t>
  </si>
  <si>
    <t>HPLC dry blank st 33</t>
  </si>
  <si>
    <t>HPLC st 33/6 surf nsk12</t>
  </si>
  <si>
    <t>HPLC st 33/5 DCM nisk7</t>
  </si>
  <si>
    <t>HPLC  DUP st 33/5 DCM nisk7</t>
  </si>
  <si>
    <t>HPLC dry bl st 34/6</t>
  </si>
  <si>
    <t>HPLC st 34/6 surf nisk12</t>
  </si>
  <si>
    <t>HPLC st34/6 DCM nsk11</t>
  </si>
  <si>
    <t>HPLC DUP st34/6 DCM nsk11</t>
  </si>
  <si>
    <t>dry blank</t>
  </si>
  <si>
    <t>Indian</t>
  </si>
  <si>
    <t>bucket</t>
  </si>
  <si>
    <t>68° 12.90' E</t>
  </si>
  <si>
    <t>54° 02.01' S</t>
  </si>
  <si>
    <t>25mm</t>
  </si>
  <si>
    <t>69° 59.98' E</t>
  </si>
  <si>
    <t>58° 59.94' S</t>
  </si>
  <si>
    <t xml:space="preserve">69° 59.79' E </t>
  </si>
  <si>
    <t>63° 00.29' S</t>
  </si>
  <si>
    <t>57° 30.12' E</t>
  </si>
  <si>
    <t>64° 00.12' S</t>
  </si>
  <si>
    <t>57° 30.45' E</t>
  </si>
  <si>
    <t>56° 59.24' S</t>
  </si>
  <si>
    <t>57° 32.97' E</t>
  </si>
  <si>
    <t>51° 00.48' S</t>
  </si>
  <si>
    <r>
      <t>[Chl c</t>
    </r>
    <r>
      <rPr>
        <vertAlign val="subscript"/>
        <sz val="10"/>
        <color indexed="12"/>
        <rFont val="Arial"/>
        <family val="2"/>
      </rPr>
      <t>1</t>
    </r>
    <r>
      <rPr>
        <sz val="10"/>
        <color indexed="12"/>
        <rFont val="Arial"/>
        <family val="2"/>
      </rPr>
      <t>c</t>
    </r>
    <r>
      <rPr>
        <vertAlign val="subscript"/>
        <sz val="10"/>
        <color indexed="12"/>
        <rFont val="Arial"/>
        <family val="2"/>
      </rPr>
      <t>2</t>
    </r>
    <r>
      <rPr>
        <sz val="10"/>
        <color indexed="12"/>
        <rFont val="Arial"/>
        <family val="2"/>
      </rPr>
      <t>]</t>
    </r>
  </si>
  <si>
    <r>
      <t>[Chl_c</t>
    </r>
    <r>
      <rPr>
        <vertAlign val="subscript"/>
        <sz val="10"/>
        <color indexed="12"/>
        <rFont val="Arial"/>
        <family val="2"/>
      </rPr>
      <t>3</t>
    </r>
    <r>
      <rPr>
        <sz val="10"/>
        <color indexed="12"/>
        <rFont val="Arial"/>
        <family val="2"/>
      </rPr>
      <t>]</t>
    </r>
  </si>
  <si>
    <t>on spreadsheet, no corresponding sample in shipment</t>
  </si>
  <si>
    <t>Chl c1c2</t>
  </si>
  <si>
    <t>[Car]</t>
  </si>
  <si>
    <t>[Diad]</t>
  </si>
  <si>
    <t>[Chl a]</t>
  </si>
  <si>
    <t>[DVChl a]</t>
  </si>
  <si>
    <t>[Chlide a]</t>
  </si>
  <si>
    <t>[Chl b]</t>
  </si>
  <si>
    <t>[DVChl b]</t>
  </si>
  <si>
    <t>[Chl c1c2]</t>
  </si>
  <si>
    <t>[Chl c3]</t>
  </si>
  <si>
    <t>[Phytin a]</t>
  </si>
  <si>
    <t>[Phide a]</t>
  </si>
  <si>
    <t>[Gyr diester]</t>
  </si>
  <si>
    <t>PPIG</t>
  </si>
  <si>
    <t>S.D.</t>
  </si>
  <si>
    <t>TChl a =</t>
  </si>
  <si>
    <t>Ppig =</t>
  </si>
  <si>
    <t>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</si>
</sst>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0000"/>
    <numFmt numFmtId="166" formatCode="0.000"/>
    <numFmt numFmtId="167" formatCode="0.0"/>
    <numFmt numFmtId="168" formatCode="[$-F400]h:mm:ss\ AM/PM"/>
    <numFmt numFmtId="169" formatCode="m\-d"/>
    <numFmt numFmtId="170" formatCode="h:mm;@"/>
  </numFmts>
  <fonts count="60">
    <font>
      <sz val="10"/>
      <name val="Helvetica"/>
    </font>
    <font>
      <b/>
      <sz val="10"/>
      <name val="Helvetica"/>
    </font>
    <font>
      <sz val="8"/>
      <name val="Helvetica"/>
    </font>
    <font>
      <b/>
      <sz val="10"/>
      <color indexed="10"/>
      <name val="Helvetica"/>
    </font>
    <font>
      <sz val="10"/>
      <color indexed="12"/>
      <name val="Helvetica"/>
    </font>
    <font>
      <b/>
      <sz val="10"/>
      <color indexed="12"/>
      <name val="Helvetica"/>
    </font>
    <font>
      <sz val="10"/>
      <name val="Helvetica"/>
    </font>
    <font>
      <sz val="10"/>
      <name val="Helvetica"/>
    </font>
    <font>
      <b/>
      <sz val="14"/>
      <name val="Geneva"/>
    </font>
    <font>
      <sz val="10"/>
      <name val="Geneva"/>
    </font>
    <font>
      <b/>
      <sz val="10"/>
      <name val="Geneva"/>
    </font>
    <font>
      <b/>
      <sz val="10"/>
      <color indexed="8"/>
      <name val="Geneva"/>
    </font>
    <font>
      <sz val="10"/>
      <color indexed="12"/>
      <name val="Geneva"/>
    </font>
    <font>
      <sz val="10"/>
      <color indexed="17"/>
      <name val="Geneva"/>
    </font>
    <font>
      <sz val="10"/>
      <color indexed="12"/>
      <name val="Arial"/>
      <family val="2"/>
    </font>
    <font>
      <sz val="10"/>
      <color indexed="8"/>
      <name val="Geneva"/>
    </font>
    <font>
      <sz val="12"/>
      <name val="Helvetica"/>
    </font>
    <font>
      <b/>
      <sz val="10"/>
      <color indexed="17"/>
      <name val="Geneva"/>
    </font>
    <font>
      <b/>
      <sz val="12"/>
      <name val="Helvetica"/>
    </font>
    <font>
      <u/>
      <sz val="10"/>
      <color theme="10"/>
      <name val="Helvetica"/>
    </font>
    <font>
      <u/>
      <sz val="10"/>
      <color theme="11"/>
      <name val="Helvetica"/>
    </font>
    <font>
      <b/>
      <sz val="14"/>
      <name val="Helvetica"/>
    </font>
    <font>
      <b/>
      <sz val="12"/>
      <color rgb="FFFF0000"/>
      <name val="Helvetica"/>
    </font>
    <font>
      <b/>
      <sz val="8"/>
      <color indexed="12"/>
      <name val="Geneva"/>
    </font>
    <font>
      <b/>
      <sz val="8"/>
      <color indexed="17"/>
      <name val="Geneva"/>
    </font>
    <font>
      <sz val="8"/>
      <name val="Geneva"/>
    </font>
    <font>
      <u/>
      <sz val="12"/>
      <color theme="10"/>
      <name val="Helvetica"/>
    </font>
    <font>
      <b/>
      <sz val="10"/>
      <color rgb="FFFF0000"/>
      <name val="Geneva"/>
    </font>
    <font>
      <sz val="12"/>
      <name val="Arial"/>
      <family val="2"/>
      <charset val="1"/>
    </font>
    <font>
      <u/>
      <sz val="12"/>
      <color rgb="FF0000FF"/>
      <name val="Arial"/>
      <family val="2"/>
      <charset val="1"/>
    </font>
    <font>
      <sz val="12"/>
      <color rgb="FFFF0000"/>
      <name val="Arial"/>
      <family val="2"/>
    </font>
    <font>
      <sz val="12"/>
      <color theme="1"/>
      <name val="Arial"/>
      <family val="2"/>
    </font>
    <font>
      <sz val="10"/>
      <name val="Arial"/>
      <family val="2"/>
    </font>
    <font>
      <sz val="10"/>
      <color theme="1"/>
      <name val="Geneva"/>
    </font>
    <font>
      <b/>
      <sz val="14"/>
      <color indexed="43"/>
      <name val="Arial"/>
      <family val="2"/>
    </font>
    <font>
      <b/>
      <sz val="14"/>
      <name val="Arial"/>
      <family val="2"/>
    </font>
    <font>
      <sz val="10"/>
      <color indexed="10"/>
      <name val="Arial"/>
      <family val="2"/>
    </font>
    <font>
      <b/>
      <sz val="10"/>
      <name val="Arial"/>
      <family val="2"/>
    </font>
    <font>
      <b/>
      <sz val="10"/>
      <color theme="1"/>
      <name val="Arial"/>
      <family val="2"/>
    </font>
    <font>
      <b/>
      <sz val="10"/>
      <color indexed="10"/>
      <name val="Arial"/>
      <family val="2"/>
    </font>
    <font>
      <b/>
      <sz val="12"/>
      <name val="Arial"/>
      <family val="2"/>
    </font>
    <font>
      <b/>
      <sz val="10"/>
      <color indexed="8"/>
      <name val="Arial"/>
      <family val="2"/>
    </font>
    <font>
      <b/>
      <sz val="10"/>
      <color rgb="FFFF0000"/>
      <name val="Arial"/>
      <family val="2"/>
    </font>
    <font>
      <sz val="10"/>
      <color indexed="17"/>
      <name val="Arial"/>
      <family val="2"/>
    </font>
    <font>
      <sz val="12"/>
      <name val="Arial"/>
      <family val="2"/>
    </font>
    <font>
      <b/>
      <sz val="14"/>
      <color indexed="12"/>
      <name val="Arial"/>
      <family val="2"/>
    </font>
    <font>
      <b/>
      <sz val="14"/>
      <color indexed="41"/>
      <name val="Arial"/>
      <family val="2"/>
    </font>
    <font>
      <b/>
      <sz val="14"/>
      <color indexed="45"/>
      <name val="Arial"/>
      <family val="2"/>
    </font>
    <font>
      <b/>
      <sz val="14"/>
      <color indexed="47"/>
      <name val="Arial"/>
      <family val="2"/>
    </font>
    <font>
      <b/>
      <sz val="14"/>
      <color indexed="46"/>
      <name val="Arial"/>
      <family val="2"/>
    </font>
    <font>
      <b/>
      <sz val="14"/>
      <color indexed="44"/>
      <name val="Arial"/>
      <family val="2"/>
    </font>
    <font>
      <vertAlign val="subscript"/>
      <sz val="10"/>
      <color indexed="12"/>
      <name val="Arial"/>
      <family val="2"/>
    </font>
    <font>
      <b/>
      <sz val="10"/>
      <color indexed="43"/>
      <name val="Arial"/>
      <family val="2"/>
    </font>
    <font>
      <b/>
      <sz val="10"/>
      <color indexed="12"/>
      <name val="Arial"/>
      <family val="2"/>
    </font>
    <font>
      <b/>
      <sz val="10"/>
      <color indexed="41"/>
      <name val="Arial"/>
      <family val="2"/>
    </font>
    <font>
      <b/>
      <sz val="10"/>
      <color indexed="45"/>
      <name val="Arial"/>
      <family val="2"/>
    </font>
    <font>
      <b/>
      <sz val="10"/>
      <color indexed="47"/>
      <name val="Arial"/>
      <family val="2"/>
    </font>
    <font>
      <b/>
      <sz val="10"/>
      <color indexed="46"/>
      <name val="Arial"/>
      <family val="2"/>
    </font>
    <font>
      <b/>
      <sz val="10"/>
      <color indexed="44"/>
      <name val="Arial"/>
      <family val="2"/>
    </font>
    <font>
      <sz val="10"/>
      <color theme="1"/>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23"/>
        <bgColor indexed="64"/>
      </patternFill>
    </fill>
    <fill>
      <patternFill patternType="solid">
        <fgColor theme="0" tint="-0.499984740745262"/>
        <bgColor indexed="64"/>
      </patternFill>
    </fill>
    <fill>
      <patternFill patternType="solid">
        <fgColor rgb="FFFFFF00"/>
        <bgColor indexed="64"/>
      </patternFill>
    </fill>
    <fill>
      <patternFill patternType="solid">
        <fgColor theme="3" tint="0.79998168889431442"/>
        <bgColor indexed="64"/>
      </patternFill>
    </fill>
    <fill>
      <patternFill patternType="solid">
        <fgColor indexed="9"/>
        <bgColor indexed="64"/>
      </patternFill>
    </fill>
  </fills>
  <borders count="14">
    <border>
      <left/>
      <right/>
      <top/>
      <bottom/>
      <diagonal/>
    </border>
    <border>
      <left style="thin">
        <color indexed="22"/>
      </left>
      <right style="thin">
        <color indexed="22"/>
      </right>
      <top style="thin">
        <color indexed="22"/>
      </top>
      <bottom style="thin">
        <color indexed="22"/>
      </bottom>
      <diagonal/>
    </border>
    <border>
      <left style="hair">
        <color auto="1"/>
      </left>
      <right style="hair">
        <color auto="1"/>
      </right>
      <top style="hair">
        <color auto="1"/>
      </top>
      <bottom style="hair">
        <color auto="1"/>
      </bottom>
      <diagonal/>
    </border>
    <border>
      <left style="hair">
        <color indexed="22"/>
      </left>
      <right style="hair">
        <color indexed="22"/>
      </right>
      <top style="hair">
        <color indexed="22"/>
      </top>
      <bottom style="hair">
        <color indexed="22"/>
      </bottom>
      <diagonal/>
    </border>
    <border>
      <left style="hair">
        <color indexed="22"/>
      </left>
      <right style="hair">
        <color indexed="22"/>
      </right>
      <top/>
      <bottom style="hair">
        <color indexed="22"/>
      </bottom>
      <diagonal/>
    </border>
    <border>
      <left style="hair">
        <color indexed="22"/>
      </left>
      <right style="hair">
        <color indexed="22"/>
      </right>
      <top style="hair">
        <color indexed="22"/>
      </top>
      <bottom/>
      <diagonal/>
    </border>
    <border>
      <left style="hair">
        <color indexed="22"/>
      </left>
      <right/>
      <top style="hair">
        <color indexed="22"/>
      </top>
      <bottom/>
      <diagonal/>
    </border>
    <border>
      <left/>
      <right style="hair">
        <color indexed="22"/>
      </right>
      <top style="hair">
        <color indexed="22"/>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style="hair">
        <color indexed="22"/>
      </top>
      <bottom/>
      <diagonal/>
    </border>
    <border>
      <left/>
      <right/>
      <top/>
      <bottom style="thin">
        <color indexed="22"/>
      </bottom>
      <diagonal/>
    </border>
  </borders>
  <cellStyleXfs count="127">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32" fillId="0" borderId="0">
      <alignment wrapText="1"/>
    </xf>
  </cellStyleXfs>
  <cellXfs count="259">
    <xf numFmtId="0" fontId="0" fillId="0" borderId="0" xfId="0"/>
    <xf numFmtId="166" fontId="4" fillId="0"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xf>
    <xf numFmtId="164" fontId="4" fillId="0" borderId="2" xfId="0" applyNumberFormat="1" applyFont="1" applyFill="1" applyBorder="1" applyAlignment="1">
      <alignment horizontal="center" vertical="center"/>
    </xf>
    <xf numFmtId="0" fontId="0" fillId="0" borderId="2" xfId="0" applyBorder="1"/>
    <xf numFmtId="0" fontId="6" fillId="0" borderId="2" xfId="0" applyFont="1" applyBorder="1" applyAlignment="1">
      <alignment horizontal="center"/>
    </xf>
    <xf numFmtId="0" fontId="3" fillId="0" borderId="2" xfId="0" applyFont="1" applyBorder="1"/>
    <xf numFmtId="0" fontId="6" fillId="0" borderId="2" xfId="0" applyFont="1" applyBorder="1"/>
    <xf numFmtId="0" fontId="7" fillId="0" borderId="2" xfId="0" applyFont="1" applyBorder="1"/>
    <xf numFmtId="0" fontId="5" fillId="0" borderId="2" xfId="0" applyFont="1" applyBorder="1"/>
    <xf numFmtId="0" fontId="5" fillId="0" borderId="2" xfId="0" applyFont="1" applyBorder="1" applyAlignment="1">
      <alignment horizontal="center"/>
    </xf>
    <xf numFmtId="14" fontId="5" fillId="0" borderId="2" xfId="0" applyNumberFormat="1" applyFont="1" applyBorder="1"/>
    <xf numFmtId="164" fontId="5" fillId="0" borderId="2" xfId="0" applyNumberFormat="1" applyFont="1" applyBorder="1" applyAlignment="1">
      <alignment horizontal="center" vertical="center"/>
    </xf>
    <xf numFmtId="164" fontId="5" fillId="0" borderId="2" xfId="0" applyNumberFormat="1" applyFont="1" applyFill="1" applyBorder="1" applyAlignment="1">
      <alignment horizontal="center" vertical="center"/>
    </xf>
    <xf numFmtId="164" fontId="5" fillId="0" borderId="2" xfId="0" applyNumberFormat="1" applyFont="1" applyBorder="1" applyAlignment="1">
      <alignment horizontal="center" vertical="center" wrapText="1"/>
    </xf>
    <xf numFmtId="2" fontId="5" fillId="0" borderId="2" xfId="0" applyNumberFormat="1" applyFont="1" applyBorder="1" applyAlignment="1">
      <alignment horizontal="center" vertical="center" wrapText="1"/>
    </xf>
    <xf numFmtId="164" fontId="5" fillId="0" borderId="2" xfId="0" applyNumberFormat="1" applyFont="1" applyFill="1" applyBorder="1" applyAlignment="1">
      <alignment horizontal="center" vertical="center" wrapText="1"/>
    </xf>
    <xf numFmtId="0" fontId="0" fillId="0" borderId="2" xfId="0" applyBorder="1" applyAlignment="1">
      <alignment horizontal="center"/>
    </xf>
    <xf numFmtId="164" fontId="0" fillId="0" borderId="2" xfId="0" applyNumberFormat="1" applyBorder="1"/>
    <xf numFmtId="0" fontId="0" fillId="0" borderId="2" xfId="0" applyFill="1" applyBorder="1" applyAlignment="1">
      <alignment horizontal="center"/>
    </xf>
    <xf numFmtId="166" fontId="0" fillId="0" borderId="2" xfId="0" applyNumberFormat="1" applyBorder="1"/>
    <xf numFmtId="0" fontId="18" fillId="0" borderId="0" xfId="0" applyFont="1"/>
    <xf numFmtId="0" fontId="18" fillId="0" borderId="0" xfId="0" applyFont="1" applyAlignment="1">
      <alignment wrapText="1"/>
    </xf>
    <xf numFmtId="2" fontId="0" fillId="0" borderId="2" xfId="0" applyNumberFormat="1" applyBorder="1" applyAlignment="1">
      <alignment horizontal="center"/>
    </xf>
    <xf numFmtId="0" fontId="21" fillId="0" borderId="0" xfId="0" applyFont="1"/>
    <xf numFmtId="0" fontId="16" fillId="0" borderId="0" xfId="0" applyFont="1"/>
    <xf numFmtId="0" fontId="16" fillId="0" borderId="0" xfId="0" applyFont="1" applyFill="1"/>
    <xf numFmtId="166" fontId="5" fillId="0" borderId="2" xfId="0" applyNumberFormat="1" applyFont="1" applyFill="1" applyBorder="1" applyAlignment="1">
      <alignment horizontal="center" vertical="center"/>
    </xf>
    <xf numFmtId="0" fontId="19" fillId="0" borderId="0" xfId="125"/>
    <xf numFmtId="0" fontId="16" fillId="0" borderId="0" xfId="0" applyFont="1" applyAlignment="1">
      <alignment horizontal="right"/>
    </xf>
    <xf numFmtId="0" fontId="26" fillId="0" borderId="0" xfId="125" applyFont="1"/>
    <xf numFmtId="0" fontId="28" fillId="0" borderId="0" xfId="0" applyFont="1"/>
    <xf numFmtId="0" fontId="29" fillId="0" borderId="0" xfId="125" applyFont="1"/>
    <xf numFmtId="0" fontId="28" fillId="0" borderId="0" xfId="125" applyFont="1"/>
    <xf numFmtId="0" fontId="0" fillId="0" borderId="9" xfId="0" applyBorder="1" applyAlignment="1">
      <alignment horizontal="center"/>
    </xf>
    <xf numFmtId="166" fontId="0" fillId="0" borderId="8" xfId="0" applyNumberFormat="1" applyBorder="1"/>
    <xf numFmtId="164" fontId="5" fillId="0" borderId="10" xfId="0" applyNumberFormat="1" applyFont="1" applyBorder="1" applyAlignment="1">
      <alignment horizontal="center" vertical="center" wrapText="1"/>
    </xf>
    <xf numFmtId="0" fontId="0" fillId="0" borderId="11" xfId="0" applyFill="1" applyBorder="1" applyAlignment="1">
      <alignment horizontal="center"/>
    </xf>
    <xf numFmtId="0" fontId="11" fillId="13" borderId="2" xfId="0" applyFont="1" applyFill="1" applyBorder="1" applyAlignment="1">
      <alignment horizontal="center"/>
    </xf>
    <xf numFmtId="167" fontId="11" fillId="13" borderId="2" xfId="0" applyNumberFormat="1" applyFont="1" applyFill="1" applyBorder="1" applyAlignment="1">
      <alignment horizontal="center"/>
    </xf>
    <xf numFmtId="0" fontId="23" fillId="0" borderId="2" xfId="0" applyFont="1" applyFill="1" applyBorder="1" applyAlignment="1">
      <alignment horizontal="center"/>
    </xf>
    <xf numFmtId="0" fontId="24" fillId="0" borderId="2" xfId="0" applyFont="1" applyFill="1" applyBorder="1" applyAlignment="1">
      <alignment horizontal="center"/>
    </xf>
    <xf numFmtId="15" fontId="23" fillId="0" borderId="2" xfId="0" applyNumberFormat="1" applyFont="1" applyFill="1" applyBorder="1" applyAlignment="1">
      <alignment horizontal="center"/>
    </xf>
    <xf numFmtId="0" fontId="25" fillId="0" borderId="2" xfId="0" applyFont="1" applyBorder="1" applyAlignment="1">
      <alignment horizontal="center"/>
    </xf>
    <xf numFmtId="0" fontId="25" fillId="0" borderId="2" xfId="0" applyFont="1" applyBorder="1"/>
    <xf numFmtId="0" fontId="8" fillId="0" borderId="2" xfId="0" applyFont="1" applyFill="1" applyBorder="1" applyAlignment="1">
      <alignment horizontal="left"/>
    </xf>
    <xf numFmtId="0" fontId="9" fillId="0" borderId="2" xfId="0" applyNumberFormat="1" applyFont="1" applyBorder="1" applyAlignment="1">
      <alignment horizontal="center"/>
    </xf>
    <xf numFmtId="0" fontId="10" fillId="0" borderId="2" xfId="0" applyFont="1" applyFill="1" applyBorder="1" applyAlignment="1">
      <alignment horizontal="left"/>
    </xf>
    <xf numFmtId="0" fontId="10" fillId="0" borderId="2" xfId="0" applyFont="1" applyFill="1" applyBorder="1" applyAlignment="1">
      <alignment horizontal="center"/>
    </xf>
    <xf numFmtId="0" fontId="10" fillId="0" borderId="2" xfId="0" applyFont="1" applyBorder="1" applyAlignment="1">
      <alignment horizontal="center"/>
    </xf>
    <xf numFmtId="167" fontId="10" fillId="0" borderId="2" xfId="0" applyNumberFormat="1" applyFont="1" applyBorder="1" applyAlignment="1">
      <alignment horizontal="center"/>
    </xf>
    <xf numFmtId="0" fontId="10" fillId="0" borderId="2" xfId="0" applyNumberFormat="1" applyFont="1" applyBorder="1" applyAlignment="1">
      <alignment horizontal="center"/>
    </xf>
    <xf numFmtId="168" fontId="10" fillId="0" borderId="2" xfId="0" applyNumberFormat="1" applyFont="1" applyBorder="1" applyAlignment="1">
      <alignment horizontal="center"/>
    </xf>
    <xf numFmtId="164" fontId="10" fillId="0" borderId="2" xfId="0" applyNumberFormat="1" applyFont="1" applyBorder="1" applyAlignment="1">
      <alignment horizontal="center"/>
    </xf>
    <xf numFmtId="0" fontId="10" fillId="0" borderId="2" xfId="0" applyFont="1" applyBorder="1"/>
    <xf numFmtId="0" fontId="11" fillId="0" borderId="2" xfId="0" applyFont="1" applyFill="1" applyBorder="1" applyAlignment="1">
      <alignment horizontal="left"/>
    </xf>
    <xf numFmtId="0" fontId="11" fillId="0" borderId="2" xfId="0" applyFont="1" applyFill="1" applyBorder="1" applyAlignment="1">
      <alignment horizontal="center"/>
    </xf>
    <xf numFmtId="0" fontId="11" fillId="0" borderId="2" xfId="0" applyFont="1" applyBorder="1" applyAlignment="1">
      <alignment horizontal="center"/>
    </xf>
    <xf numFmtId="167" fontId="11" fillId="0" borderId="2" xfId="0" applyNumberFormat="1" applyFont="1" applyBorder="1" applyAlignment="1">
      <alignment horizontal="center"/>
    </xf>
    <xf numFmtId="0" fontId="11" fillId="0" borderId="2" xfId="0" applyNumberFormat="1" applyFont="1" applyBorder="1" applyAlignment="1">
      <alignment horizontal="center"/>
    </xf>
    <xf numFmtId="168" fontId="11" fillId="0" borderId="2" xfId="0" applyNumberFormat="1" applyFont="1" applyBorder="1" applyAlignment="1">
      <alignment horizontal="center"/>
    </xf>
    <xf numFmtId="164" fontId="11" fillId="0" borderId="2" xfId="0" applyNumberFormat="1" applyFont="1" applyBorder="1" applyAlignment="1">
      <alignment horizontal="center"/>
    </xf>
    <xf numFmtId="0" fontId="11" fillId="0" borderId="2" xfId="0" applyFont="1" applyBorder="1"/>
    <xf numFmtId="0" fontId="17" fillId="0" borderId="2" xfId="0" applyFont="1" applyFill="1" applyBorder="1"/>
    <xf numFmtId="0" fontId="17" fillId="0" borderId="2" xfId="0" applyFont="1" applyBorder="1"/>
    <xf numFmtId="0" fontId="17" fillId="0" borderId="2" xfId="0" applyFont="1" applyBorder="1" applyAlignment="1">
      <alignment horizontal="center"/>
    </xf>
    <xf numFmtId="167" fontId="13" fillId="0" borderId="2" xfId="0" applyNumberFormat="1" applyFont="1" applyBorder="1" applyAlignment="1">
      <alignment horizontal="center"/>
    </xf>
    <xf numFmtId="0" fontId="13" fillId="0" borderId="2" xfId="0" applyNumberFormat="1" applyFont="1" applyBorder="1" applyAlignment="1">
      <alignment horizontal="center"/>
    </xf>
    <xf numFmtId="0" fontId="13" fillId="0" borderId="2" xfId="0" applyFont="1" applyBorder="1" applyAlignment="1">
      <alignment horizontal="center"/>
    </xf>
    <xf numFmtId="0" fontId="13" fillId="5"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167" fontId="13"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164" fontId="13" fillId="0" borderId="2" xfId="0" applyNumberFormat="1" applyFont="1" applyBorder="1" applyAlignment="1">
      <alignment horizontal="center" vertical="center"/>
    </xf>
    <xf numFmtId="0" fontId="13" fillId="0" borderId="2" xfId="0" quotePrefix="1" applyFont="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7" fontId="12" fillId="0" borderId="2"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168" fontId="12" fillId="0" borderId="2"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49" fontId="15" fillId="0" borderId="2" xfId="0" applyNumberFormat="1" applyFont="1" applyFill="1" applyBorder="1" applyAlignment="1">
      <alignment horizontal="center"/>
    </xf>
    <xf numFmtId="1" fontId="15" fillId="0" borderId="2" xfId="0" applyNumberFormat="1" applyFont="1" applyFill="1" applyBorder="1" applyAlignment="1">
      <alignment horizontal="center"/>
    </xf>
    <xf numFmtId="0" fontId="15" fillId="0" borderId="2" xfId="0" applyFont="1" applyBorder="1"/>
    <xf numFmtId="0" fontId="15" fillId="0" borderId="2" xfId="0" applyFont="1" applyBorder="1" applyAlignment="1">
      <alignment horizontal="center"/>
    </xf>
    <xf numFmtId="0" fontId="15" fillId="0" borderId="2" xfId="0" quotePrefix="1" applyFont="1" applyBorder="1" applyAlignment="1">
      <alignment horizontal="center"/>
    </xf>
    <xf numFmtId="0" fontId="23" fillId="0" borderId="2" xfId="0" applyFont="1" applyFill="1" applyBorder="1" applyAlignment="1">
      <alignment horizontal="left"/>
    </xf>
    <xf numFmtId="0" fontId="10" fillId="0" borderId="2" xfId="0" applyFont="1" applyBorder="1" applyAlignment="1">
      <alignment horizontal="left"/>
    </xf>
    <xf numFmtId="0" fontId="11" fillId="0" borderId="2" xfId="0" applyFont="1" applyBorder="1" applyAlignment="1">
      <alignment horizontal="left"/>
    </xf>
    <xf numFmtId="0" fontId="17" fillId="0" borderId="2" xfId="0" applyFont="1" applyBorder="1" applyAlignment="1">
      <alignment horizontal="left"/>
    </xf>
    <xf numFmtId="0" fontId="13" fillId="0" borderId="2" xfId="0" applyFont="1" applyBorder="1" applyAlignment="1">
      <alignment horizontal="left" vertical="center" wrapText="1"/>
    </xf>
    <xf numFmtId="0" fontId="9" fillId="0" borderId="2" xfId="0" applyFont="1" applyFill="1" applyBorder="1" applyAlignment="1">
      <alignment horizontal="left"/>
    </xf>
    <xf numFmtId="0" fontId="9" fillId="0" borderId="2" xfId="0" applyFont="1" applyFill="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left"/>
    </xf>
    <xf numFmtId="167" fontId="9" fillId="0" borderId="2" xfId="0" applyNumberFormat="1" applyFont="1" applyBorder="1" applyAlignment="1">
      <alignment horizontal="center"/>
    </xf>
    <xf numFmtId="0" fontId="9" fillId="0" borderId="2" xfId="0" applyFont="1" applyBorder="1"/>
    <xf numFmtId="164" fontId="9" fillId="13" borderId="2" xfId="0" applyNumberFormat="1" applyFont="1" applyFill="1" applyBorder="1" applyAlignment="1">
      <alignment horizontal="center"/>
    </xf>
    <xf numFmtId="0" fontId="9" fillId="13" borderId="2" xfId="0" applyFont="1" applyFill="1" applyBorder="1" applyAlignment="1">
      <alignment horizontal="center"/>
    </xf>
    <xf numFmtId="168" fontId="9" fillId="13" borderId="2" xfId="0" applyNumberFormat="1" applyFont="1" applyFill="1" applyBorder="1" applyAlignment="1">
      <alignment horizontal="center"/>
    </xf>
    <xf numFmtId="168" fontId="9" fillId="0" borderId="2" xfId="0" applyNumberFormat="1" applyFont="1" applyBorder="1" applyAlignment="1">
      <alignment horizontal="center"/>
    </xf>
    <xf numFmtId="164" fontId="9" fillId="0" borderId="2" xfId="0" applyNumberFormat="1" applyFont="1" applyBorder="1" applyAlignment="1">
      <alignment horizontal="center"/>
    </xf>
    <xf numFmtId="49" fontId="9" fillId="14" borderId="2" xfId="0" applyNumberFormat="1" applyFont="1" applyFill="1" applyBorder="1" applyAlignment="1"/>
    <xf numFmtId="49" fontId="9" fillId="14" borderId="2" xfId="0" applyNumberFormat="1" applyFont="1" applyFill="1" applyBorder="1" applyAlignment="1">
      <alignment horizontal="left"/>
    </xf>
    <xf numFmtId="49" fontId="9" fillId="14" borderId="2" xfId="0" applyNumberFormat="1" applyFont="1" applyFill="1" applyBorder="1" applyAlignment="1">
      <alignment horizontal="center"/>
    </xf>
    <xf numFmtId="49" fontId="27" fillId="14" borderId="2" xfId="0" applyNumberFormat="1" applyFont="1" applyFill="1" applyBorder="1" applyAlignment="1"/>
    <xf numFmtId="0" fontId="27" fillId="14" borderId="2" xfId="0" applyNumberFormat="1" applyFont="1" applyFill="1" applyBorder="1" applyAlignment="1">
      <alignment horizontal="center"/>
    </xf>
    <xf numFmtId="0" fontId="9" fillId="14" borderId="2" xfId="0" applyNumberFormat="1" applyFont="1" applyFill="1" applyBorder="1" applyAlignment="1">
      <alignment horizontal="center"/>
    </xf>
    <xf numFmtId="49" fontId="27" fillId="14" borderId="2" xfId="0" applyNumberFormat="1" applyFont="1" applyFill="1" applyBorder="1" applyAlignment="1">
      <alignment horizontal="center"/>
    </xf>
    <xf numFmtId="0" fontId="9" fillId="14" borderId="2" xfId="0" applyNumberFormat="1" applyFont="1" applyFill="1" applyBorder="1" applyAlignment="1"/>
    <xf numFmtId="0" fontId="33" fillId="0" borderId="2" xfId="0" applyFont="1" applyBorder="1" applyAlignment="1">
      <alignment horizontal="center"/>
    </xf>
    <xf numFmtId="49" fontId="33" fillId="14" borderId="2" xfId="0" applyNumberFormat="1" applyFont="1" applyFill="1" applyBorder="1" applyAlignment="1">
      <alignment horizontal="center"/>
    </xf>
    <xf numFmtId="164" fontId="34" fillId="10" borderId="0" xfId="0" applyNumberFormat="1" applyFont="1" applyFill="1" applyBorder="1"/>
    <xf numFmtId="0" fontId="35" fillId="0" borderId="3" xfId="0" applyFont="1" applyFill="1" applyBorder="1"/>
    <xf numFmtId="0" fontId="32" fillId="0" borderId="3" xfId="0" applyFont="1" applyFill="1" applyBorder="1" applyAlignment="1">
      <alignment horizontal="center"/>
    </xf>
    <xf numFmtId="0" fontId="32" fillId="0" borderId="3" xfId="0" applyNumberFormat="1" applyFont="1" applyFill="1" applyBorder="1" applyAlignment="1">
      <alignment horizontal="center"/>
    </xf>
    <xf numFmtId="167" fontId="36" fillId="0" borderId="3" xfId="0" applyNumberFormat="1" applyFont="1" applyFill="1" applyBorder="1" applyAlignment="1">
      <alignment horizontal="center"/>
    </xf>
    <xf numFmtId="165" fontId="32" fillId="0" borderId="3" xfId="0" applyNumberFormat="1" applyFont="1" applyFill="1" applyBorder="1" applyAlignment="1">
      <alignment horizontal="center"/>
    </xf>
    <xf numFmtId="164" fontId="32" fillId="0" borderId="3" xfId="0" applyNumberFormat="1" applyFont="1" applyFill="1" applyBorder="1" applyAlignment="1">
      <alignment horizontal="center"/>
    </xf>
    <xf numFmtId="166" fontId="32" fillId="0" borderId="3" xfId="0" applyNumberFormat="1" applyFont="1" applyFill="1" applyBorder="1"/>
    <xf numFmtId="164" fontId="32" fillId="0" borderId="3" xfId="0" applyNumberFormat="1" applyFont="1" applyFill="1" applyBorder="1"/>
    <xf numFmtId="0" fontId="32" fillId="0" borderId="3" xfId="0" applyFont="1" applyFill="1" applyBorder="1"/>
    <xf numFmtId="0" fontId="35" fillId="0" borderId="3" xfId="0" applyFont="1" applyFill="1" applyBorder="1" applyAlignment="1">
      <alignment horizontal="center" vertical="center"/>
    </xf>
    <xf numFmtId="166" fontId="32" fillId="0" borderId="3" xfId="0" applyNumberFormat="1" applyFont="1" applyFill="1" applyBorder="1" applyAlignment="1">
      <alignment horizontal="center"/>
    </xf>
    <xf numFmtId="0" fontId="37" fillId="0" borderId="3" xfId="0" applyFont="1" applyFill="1" applyBorder="1" applyAlignment="1">
      <alignment horizontal="left"/>
    </xf>
    <xf numFmtId="0" fontId="37" fillId="0" borderId="3" xfId="0" quotePrefix="1" applyFont="1" applyFill="1" applyBorder="1" applyAlignment="1">
      <alignment horizontal="left"/>
    </xf>
    <xf numFmtId="0" fontId="14" fillId="0" borderId="3" xfId="0" applyFont="1" applyFill="1" applyBorder="1" applyAlignment="1">
      <alignment horizontal="center" vertical="center" wrapText="1"/>
    </xf>
    <xf numFmtId="0" fontId="37" fillId="0" borderId="3" xfId="0" applyFont="1" applyFill="1" applyBorder="1"/>
    <xf numFmtId="0" fontId="37" fillId="0" borderId="3" xfId="0" applyFont="1" applyFill="1" applyBorder="1" applyAlignment="1">
      <alignment horizontal="center"/>
    </xf>
    <xf numFmtId="1" fontId="38" fillId="0" borderId="3" xfId="0" quotePrefix="1" applyNumberFormat="1" applyFont="1" applyFill="1" applyBorder="1" applyAlignment="1">
      <alignment horizontal="left"/>
    </xf>
    <xf numFmtId="0" fontId="37" fillId="0" borderId="3" xfId="0" applyNumberFormat="1" applyFont="1" applyFill="1" applyBorder="1" applyAlignment="1">
      <alignment horizontal="center"/>
    </xf>
    <xf numFmtId="14" fontId="32" fillId="0" borderId="3" xfId="0" applyNumberFormat="1" applyFont="1" applyFill="1" applyBorder="1" applyAlignment="1">
      <alignment horizontal="center"/>
    </xf>
    <xf numFmtId="167" fontId="39" fillId="0" borderId="3" xfId="0" applyNumberFormat="1" applyFont="1" applyFill="1" applyBorder="1" applyAlignment="1">
      <alignment horizontal="center"/>
    </xf>
    <xf numFmtId="165" fontId="37" fillId="0" borderId="3" xfId="0" applyNumberFormat="1" applyFont="1" applyFill="1" applyBorder="1" applyAlignment="1">
      <alignment horizontal="center"/>
    </xf>
    <xf numFmtId="164" fontId="37" fillId="0" borderId="3" xfId="0" applyNumberFormat="1" applyFont="1" applyFill="1" applyBorder="1" applyAlignment="1">
      <alignment horizontal="center"/>
    </xf>
    <xf numFmtId="166" fontId="37" fillId="0" borderId="3" xfId="0" applyNumberFormat="1" applyFont="1" applyFill="1" applyBorder="1"/>
    <xf numFmtId="164" fontId="37" fillId="0" borderId="3" xfId="0" applyNumberFormat="1" applyFont="1" applyFill="1" applyBorder="1"/>
    <xf numFmtId="0" fontId="40" fillId="0" borderId="3" xfId="0" applyFont="1" applyFill="1" applyBorder="1"/>
    <xf numFmtId="0" fontId="41" fillId="0" borderId="3" xfId="0" applyFont="1" applyFill="1" applyBorder="1" applyAlignment="1">
      <alignment horizontal="left"/>
    </xf>
    <xf numFmtId="0" fontId="41" fillId="0" borderId="3" xfId="0" applyFont="1" applyFill="1" applyBorder="1" applyAlignment="1">
      <alignment horizontal="center"/>
    </xf>
    <xf numFmtId="0" fontId="41" fillId="0" borderId="3" xfId="0" applyNumberFormat="1" applyFont="1" applyFill="1" applyBorder="1" applyAlignment="1">
      <alignment horizontal="center"/>
    </xf>
    <xf numFmtId="165" fontId="41" fillId="0" borderId="3" xfId="0" applyNumberFormat="1" applyFont="1" applyFill="1" applyBorder="1" applyAlignment="1">
      <alignment horizontal="center"/>
    </xf>
    <xf numFmtId="164" fontId="41" fillId="0" borderId="3" xfId="0" applyNumberFormat="1" applyFont="1" applyFill="1" applyBorder="1" applyAlignment="1">
      <alignment horizontal="center"/>
    </xf>
    <xf numFmtId="166" fontId="41" fillId="0" borderId="3" xfId="0" applyNumberFormat="1" applyFont="1" applyFill="1" applyBorder="1"/>
    <xf numFmtId="164" fontId="41" fillId="0" borderId="3" xfId="0" applyNumberFormat="1" applyFont="1" applyFill="1" applyBorder="1"/>
    <xf numFmtId="0" fontId="41" fillId="0" borderId="3" xfId="0" applyFont="1" applyFill="1" applyBorder="1"/>
    <xf numFmtId="0" fontId="42" fillId="0" borderId="0" xfId="0" applyNumberFormat="1" applyFont="1" applyAlignment="1">
      <alignment horizontal="left"/>
    </xf>
    <xf numFmtId="0" fontId="43" fillId="0" borderId="3" xfId="0" applyNumberFormat="1" applyFont="1" applyFill="1" applyBorder="1" applyAlignment="1">
      <alignment horizontal="center"/>
    </xf>
    <xf numFmtId="0" fontId="43" fillId="0" borderId="3" xfId="0" applyFont="1" applyFill="1" applyBorder="1" applyAlignment="1">
      <alignment horizontal="center"/>
    </xf>
    <xf numFmtId="20" fontId="43" fillId="0" borderId="3" xfId="0" applyNumberFormat="1" applyFont="1" applyFill="1" applyBorder="1" applyAlignment="1">
      <alignment horizontal="center"/>
    </xf>
    <xf numFmtId="165" fontId="43" fillId="0" borderId="3" xfId="0" applyNumberFormat="1" applyFont="1" applyFill="1" applyBorder="1" applyAlignment="1">
      <alignment horizontal="center"/>
    </xf>
    <xf numFmtId="164" fontId="43" fillId="0" borderId="3" xfId="0" applyNumberFormat="1" applyFont="1" applyFill="1" applyBorder="1" applyAlignment="1">
      <alignment horizontal="center"/>
    </xf>
    <xf numFmtId="0" fontId="41" fillId="0" borderId="5" xfId="0" applyFont="1" applyFill="1" applyBorder="1"/>
    <xf numFmtId="0" fontId="44" fillId="0" borderId="5" xfId="0" applyFont="1" applyFill="1" applyBorder="1"/>
    <xf numFmtId="0" fontId="40" fillId="0" borderId="5" xfId="0" applyFont="1" applyFill="1" applyBorder="1" applyAlignment="1">
      <alignment horizontal="center" vertical="center"/>
    </xf>
    <xf numFmtId="0" fontId="40" fillId="0" borderId="5" xfId="0" applyNumberFormat="1" applyFont="1" applyFill="1" applyBorder="1" applyAlignment="1">
      <alignment horizontal="center" vertical="center"/>
    </xf>
    <xf numFmtId="20" fontId="44" fillId="0" borderId="5" xfId="0" applyNumberFormat="1" applyFont="1" applyFill="1" applyBorder="1" applyAlignment="1">
      <alignment horizontal="center"/>
    </xf>
    <xf numFmtId="0" fontId="44" fillId="0" borderId="5" xfId="0" applyNumberFormat="1" applyFont="1" applyFill="1" applyBorder="1" applyAlignment="1">
      <alignment horizontal="center"/>
    </xf>
    <xf numFmtId="167" fontId="40" fillId="0" borderId="5" xfId="0" applyNumberFormat="1" applyFont="1" applyFill="1" applyBorder="1" applyAlignment="1">
      <alignment horizontal="center" vertical="center"/>
    </xf>
    <xf numFmtId="165" fontId="40" fillId="0" borderId="5" xfId="0" applyNumberFormat="1" applyFont="1" applyFill="1" applyBorder="1" applyAlignment="1">
      <alignment horizontal="center" vertical="center"/>
    </xf>
    <xf numFmtId="164" fontId="40" fillId="0" borderId="5" xfId="0" applyNumberFormat="1" applyFont="1" applyFill="1" applyBorder="1" applyAlignment="1">
      <alignment horizontal="center" vertical="center"/>
    </xf>
    <xf numFmtId="164" fontId="45" fillId="10" borderId="0" xfId="0" applyNumberFormat="1" applyFont="1" applyFill="1" applyBorder="1"/>
    <xf numFmtId="164" fontId="46" fillId="10" borderId="0" xfId="0" applyNumberFormat="1" applyFont="1" applyFill="1" applyBorder="1"/>
    <xf numFmtId="164" fontId="47" fillId="10" borderId="0" xfId="0" applyNumberFormat="1" applyFont="1" applyFill="1" applyBorder="1"/>
    <xf numFmtId="164" fontId="45" fillId="11" borderId="0" xfId="0" applyNumberFormat="1" applyFont="1" applyFill="1" applyBorder="1"/>
    <xf numFmtId="164" fontId="48" fillId="10" borderId="0" xfId="0" applyNumberFormat="1" applyFont="1" applyFill="1" applyBorder="1" applyAlignment="1">
      <alignment wrapText="1"/>
    </xf>
    <xf numFmtId="166" fontId="49" fillId="10" borderId="0" xfId="0" applyNumberFormat="1" applyFont="1" applyFill="1" applyBorder="1"/>
    <xf numFmtId="166" fontId="45" fillId="10" borderId="0" xfId="0" applyNumberFormat="1" applyFont="1" applyFill="1" applyBorder="1"/>
    <xf numFmtId="0" fontId="50" fillId="10" borderId="0" xfId="0" applyFont="1" applyFill="1" applyBorder="1"/>
    <xf numFmtId="0" fontId="45" fillId="10" borderId="0" xfId="0" applyFont="1" applyFill="1" applyBorder="1"/>
    <xf numFmtId="0" fontId="44" fillId="0" borderId="7" xfId="0" applyFont="1" applyFill="1" applyBorder="1"/>
    <xf numFmtId="0" fontId="44" fillId="0" borderId="0" xfId="0" applyFont="1" applyFill="1" applyBorder="1"/>
    <xf numFmtId="0" fontId="40" fillId="0" borderId="0" xfId="0" applyFont="1" applyFill="1" applyBorder="1" applyAlignment="1">
      <alignment horizontal="center" vertical="center"/>
    </xf>
    <xf numFmtId="0" fontId="40" fillId="0" borderId="0" xfId="0" applyNumberFormat="1" applyFont="1" applyFill="1" applyBorder="1" applyAlignment="1">
      <alignment horizontal="center" vertical="center"/>
    </xf>
    <xf numFmtId="20" fontId="44" fillId="0" borderId="0" xfId="0" applyNumberFormat="1" applyFont="1" applyFill="1" applyBorder="1" applyAlignment="1">
      <alignment horizontal="center"/>
    </xf>
    <xf numFmtId="0" fontId="44" fillId="0" borderId="0" xfId="0" applyNumberFormat="1" applyFont="1" applyFill="1" applyBorder="1" applyAlignment="1">
      <alignment horizontal="center"/>
    </xf>
    <xf numFmtId="167" fontId="40" fillId="0" borderId="0" xfId="0" applyNumberFormat="1" applyFont="1" applyFill="1" applyBorder="1" applyAlignment="1">
      <alignment horizontal="center" vertical="center"/>
    </xf>
    <xf numFmtId="165" fontId="40" fillId="0" borderId="0" xfId="0" applyNumberFormat="1" applyFont="1" applyFill="1" applyBorder="1" applyAlignment="1">
      <alignment horizontal="center" vertical="center"/>
    </xf>
    <xf numFmtId="164" fontId="40" fillId="0" borderId="0" xfId="0" applyNumberFormat="1" applyFont="1" applyFill="1" applyBorder="1" applyAlignment="1">
      <alignment horizontal="center" vertical="center"/>
    </xf>
    <xf numFmtId="164" fontId="47" fillId="11" borderId="0" xfId="0" applyNumberFormat="1" applyFont="1" applyFill="1" applyBorder="1"/>
    <xf numFmtId="164" fontId="48" fillId="10" borderId="0" xfId="0" applyNumberFormat="1" applyFont="1" applyFill="1" applyBorder="1"/>
    <xf numFmtId="0" fontId="14" fillId="0" borderId="1" xfId="0" applyFont="1" applyFill="1" applyBorder="1" applyAlignment="1">
      <alignment horizontal="center" vertical="center" wrapText="1"/>
    </xf>
    <xf numFmtId="164" fontId="14" fillId="4" borderId="1" xfId="0" applyNumberFormat="1" applyFont="1" applyFill="1" applyBorder="1" applyAlignment="1">
      <alignment horizontal="center" vertical="center" wrapText="1"/>
    </xf>
    <xf numFmtId="164" fontId="14" fillId="2" borderId="1" xfId="0" applyNumberFormat="1" applyFont="1" applyFill="1" applyBorder="1" applyAlignment="1">
      <alignment horizontal="center" vertical="center" wrapText="1"/>
    </xf>
    <xf numFmtId="164" fontId="14" fillId="6" borderId="1" xfId="0" applyNumberFormat="1" applyFont="1" applyFill="1" applyBorder="1" applyAlignment="1">
      <alignment horizontal="center" vertical="center" wrapText="1"/>
    </xf>
    <xf numFmtId="164" fontId="14" fillId="7" borderId="1" xfId="0" applyNumberFormat="1" applyFont="1" applyFill="1" applyBorder="1" applyAlignment="1">
      <alignment horizontal="center" vertical="center" wrapText="1"/>
    </xf>
    <xf numFmtId="166" fontId="14" fillId="8" borderId="1" xfId="0" applyNumberFormat="1" applyFont="1" applyFill="1" applyBorder="1" applyAlignment="1">
      <alignment horizontal="center" vertical="center" wrapText="1"/>
    </xf>
    <xf numFmtId="4" fontId="14" fillId="9"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0" fontId="32" fillId="0" borderId="4" xfId="0" applyFont="1" applyFill="1" applyBorder="1" applyAlignment="1">
      <alignment horizontal="center" vertical="center"/>
    </xf>
    <xf numFmtId="166" fontId="32" fillId="0" borderId="4" xfId="0" applyNumberFormat="1" applyFont="1" applyFill="1" applyBorder="1" applyAlignment="1">
      <alignment horizontal="center" vertical="center" wrapText="1"/>
    </xf>
    <xf numFmtId="2" fontId="32" fillId="0" borderId="4" xfId="0" applyNumberFormat="1" applyFont="1" applyFill="1" applyBorder="1" applyAlignment="1">
      <alignment horizontal="center" vertical="center" wrapText="1"/>
    </xf>
    <xf numFmtId="0" fontId="32" fillId="0" borderId="3" xfId="0" applyFont="1" applyFill="1" applyBorder="1" applyAlignment="1">
      <alignment horizontal="center" vertical="center"/>
    </xf>
    <xf numFmtId="166" fontId="32" fillId="0" borderId="3" xfId="0" applyNumberFormat="1" applyFont="1" applyFill="1" applyBorder="1" applyAlignment="1">
      <alignment horizontal="center" vertical="center" wrapText="1"/>
    </xf>
    <xf numFmtId="4" fontId="32" fillId="0" borderId="3" xfId="0" applyNumberFormat="1" applyFont="1" applyFill="1" applyBorder="1" applyAlignment="1">
      <alignment horizontal="center" vertical="center" wrapText="1"/>
    </xf>
    <xf numFmtId="167" fontId="32" fillId="0" borderId="3" xfId="0" applyNumberFormat="1" applyFont="1" applyFill="1" applyBorder="1"/>
    <xf numFmtId="165" fontId="32" fillId="0" borderId="3" xfId="0" applyNumberFormat="1" applyFont="1" applyFill="1" applyBorder="1"/>
    <xf numFmtId="167" fontId="36" fillId="0" borderId="3" xfId="0" applyNumberFormat="1" applyFont="1" applyFill="1" applyBorder="1"/>
    <xf numFmtId="169" fontId="9" fillId="12" borderId="2" xfId="0" applyNumberFormat="1" applyFont="1" applyFill="1" applyBorder="1" applyAlignment="1">
      <alignment horizontal="center"/>
    </xf>
    <xf numFmtId="49" fontId="9" fillId="0" borderId="2" xfId="0" applyNumberFormat="1" applyFont="1" applyFill="1" applyBorder="1" applyAlignment="1">
      <alignment horizontal="left"/>
    </xf>
    <xf numFmtId="0" fontId="27" fillId="0" borderId="2" xfId="0" applyFont="1" applyBorder="1" applyAlignment="1">
      <alignment horizontal="left"/>
    </xf>
    <xf numFmtId="14" fontId="1" fillId="0" borderId="2" xfId="0" applyNumberFormat="1" applyFont="1" applyFill="1" applyBorder="1" applyAlignment="1">
      <alignment horizontal="center"/>
    </xf>
    <xf numFmtId="49" fontId="32" fillId="0" borderId="5" xfId="0" applyNumberFormat="1" applyFont="1" applyFill="1" applyBorder="1"/>
    <xf numFmtId="0" fontId="37" fillId="0" borderId="5" xfId="0" applyFont="1" applyFill="1" applyBorder="1" applyAlignment="1">
      <alignment horizontal="center" vertical="center"/>
    </xf>
    <xf numFmtId="170" fontId="37" fillId="0" borderId="5" xfId="0" applyNumberFormat="1" applyFont="1" applyFill="1" applyBorder="1" applyAlignment="1">
      <alignment horizontal="center" vertical="center"/>
    </xf>
    <xf numFmtId="164" fontId="52" fillId="10" borderId="6" xfId="0" applyNumberFormat="1" applyFont="1" applyFill="1" applyBorder="1"/>
    <xf numFmtId="164" fontId="53" fillId="10" borderId="12" xfId="0" applyNumberFormat="1" applyFont="1" applyFill="1" applyBorder="1"/>
    <xf numFmtId="164" fontId="54" fillId="10" borderId="12" xfId="0" applyNumberFormat="1" applyFont="1" applyFill="1" applyBorder="1"/>
    <xf numFmtId="164" fontId="55" fillId="10" borderId="12" xfId="0" applyNumberFormat="1" applyFont="1" applyFill="1" applyBorder="1"/>
    <xf numFmtId="164" fontId="56" fillId="10" borderId="12" xfId="0" applyNumberFormat="1" applyFont="1" applyFill="1" applyBorder="1"/>
    <xf numFmtId="2" fontId="57" fillId="10" borderId="12" xfId="0" applyNumberFormat="1" applyFont="1" applyFill="1" applyBorder="1"/>
    <xf numFmtId="2" fontId="53" fillId="10" borderId="12" xfId="0" applyNumberFormat="1" applyFont="1" applyFill="1" applyBorder="1"/>
    <xf numFmtId="2" fontId="58" fillId="10" borderId="12" xfId="0" applyNumberFormat="1" applyFont="1" applyFill="1" applyBorder="1"/>
    <xf numFmtId="0" fontId="53" fillId="0" borderId="1" xfId="0" applyFont="1" applyBorder="1" applyAlignment="1">
      <alignment horizontal="center" vertical="center"/>
    </xf>
    <xf numFmtId="164" fontId="37" fillId="0" borderId="0" xfId="0" applyNumberFormat="1" applyFont="1" applyFill="1" applyBorder="1" applyAlignment="1">
      <alignment horizontal="center" vertical="center"/>
    </xf>
    <xf numFmtId="0" fontId="37" fillId="0" borderId="0" xfId="0" applyFont="1" applyFill="1" applyBorder="1" applyAlignment="1">
      <alignment horizontal="center" vertical="center"/>
    </xf>
    <xf numFmtId="170" fontId="37" fillId="0" borderId="0" xfId="0" applyNumberFormat="1" applyFont="1" applyFill="1" applyBorder="1" applyAlignment="1">
      <alignment horizontal="center" vertical="center"/>
    </xf>
    <xf numFmtId="164" fontId="52" fillId="10" borderId="13" xfId="0" applyNumberFormat="1" applyFont="1" applyFill="1" applyBorder="1"/>
    <xf numFmtId="164" fontId="54" fillId="10" borderId="13" xfId="0" applyNumberFormat="1" applyFont="1" applyFill="1" applyBorder="1"/>
    <xf numFmtId="164" fontId="55" fillId="10" borderId="13" xfId="0" applyNumberFormat="1" applyFont="1" applyFill="1" applyBorder="1"/>
    <xf numFmtId="164" fontId="55" fillId="11" borderId="13" xfId="0" applyNumberFormat="1" applyFont="1" applyFill="1" applyBorder="1"/>
    <xf numFmtId="164" fontId="56" fillId="10" borderId="13" xfId="0" applyNumberFormat="1" applyFont="1" applyFill="1" applyBorder="1"/>
    <xf numFmtId="166" fontId="57" fillId="10" borderId="13" xfId="0" applyNumberFormat="1" applyFont="1" applyFill="1" applyBorder="1"/>
    <xf numFmtId="166" fontId="53" fillId="10" borderId="13" xfId="0" applyNumberFormat="1" applyFont="1" applyFill="1" applyBorder="1"/>
    <xf numFmtId="0" fontId="58" fillId="10" borderId="13" xfId="0" applyFont="1" applyFill="1" applyBorder="1"/>
    <xf numFmtId="0" fontId="53" fillId="10" borderId="13" xfId="0" applyFont="1" applyFill="1" applyBorder="1"/>
    <xf numFmtId="0" fontId="32" fillId="0" borderId="0" xfId="0" applyFont="1" applyFill="1" applyBorder="1"/>
    <xf numFmtId="170" fontId="14" fillId="0" borderId="1" xfId="0" applyNumberFormat="1" applyFont="1" applyFill="1" applyBorder="1" applyAlignment="1">
      <alignment horizontal="center" vertical="center" wrapText="1"/>
    </xf>
    <xf numFmtId="2" fontId="14" fillId="8" borderId="1" xfId="0" applyNumberFormat="1" applyFont="1" applyFill="1" applyBorder="1" applyAlignment="1">
      <alignment horizontal="center" vertical="center" wrapText="1"/>
    </xf>
    <xf numFmtId="2" fontId="14" fillId="9" borderId="1" xfId="0" applyNumberFormat="1" applyFont="1" applyFill="1" applyBorder="1" applyAlignment="1">
      <alignment horizontal="center" vertical="center" wrapText="1"/>
    </xf>
    <xf numFmtId="164" fontId="53" fillId="0" borderId="1" xfId="0" applyNumberFormat="1" applyFont="1" applyBorder="1" applyAlignment="1">
      <alignment horizontal="center" vertical="center" wrapText="1"/>
    </xf>
    <xf numFmtId="0" fontId="59" fillId="0" borderId="1" xfId="0" applyFont="1" applyFill="1" applyBorder="1" applyAlignment="1">
      <alignment horizontal="center" vertical="center"/>
    </xf>
    <xf numFmtId="170" fontId="59" fillId="0" borderId="1" xfId="0" applyNumberFormat="1" applyFont="1" applyFill="1" applyBorder="1" applyAlignment="1">
      <alignment horizontal="center" vertical="center"/>
    </xf>
    <xf numFmtId="0" fontId="32" fillId="0" borderId="0" xfId="0" applyFont="1"/>
    <xf numFmtId="166" fontId="14" fillId="3" borderId="1" xfId="0" applyNumberFormat="1" applyFont="1" applyFill="1" applyBorder="1" applyAlignment="1">
      <alignment horizontal="center" vertical="center"/>
    </xf>
    <xf numFmtId="166" fontId="14" fillId="3" borderId="1" xfId="0" applyNumberFormat="1" applyFont="1" applyFill="1" applyBorder="1" applyAlignment="1">
      <alignment horizontal="center" vertical="center" wrapText="1"/>
    </xf>
    <xf numFmtId="170" fontId="14" fillId="3" borderId="1" xfId="0" applyNumberFormat="1" applyFont="1" applyFill="1" applyBorder="1" applyAlignment="1">
      <alignment horizontal="center" vertical="center" wrapText="1"/>
    </xf>
    <xf numFmtId="2" fontId="14" fillId="3" borderId="1" xfId="0" applyNumberFormat="1" applyFont="1" applyFill="1" applyBorder="1" applyAlignment="1">
      <alignment horizontal="center" vertical="center"/>
    </xf>
    <xf numFmtId="166" fontId="14" fillId="3" borderId="1" xfId="0" applyNumberFormat="1" applyFont="1" applyFill="1" applyBorder="1"/>
    <xf numFmtId="166" fontId="14" fillId="7" borderId="1" xfId="0" applyNumberFormat="1" applyFont="1" applyFill="1" applyBorder="1" applyAlignment="1">
      <alignment horizontal="center" vertical="center"/>
    </xf>
    <xf numFmtId="166" fontId="14" fillId="7" borderId="1" xfId="0" applyNumberFormat="1" applyFont="1" applyFill="1" applyBorder="1" applyAlignment="1">
      <alignment horizontal="center" vertical="center" wrapText="1"/>
    </xf>
    <xf numFmtId="170" fontId="14" fillId="7" borderId="1" xfId="0" applyNumberFormat="1" applyFont="1" applyFill="1" applyBorder="1" applyAlignment="1">
      <alignment horizontal="center" vertical="center" wrapText="1"/>
    </xf>
    <xf numFmtId="2" fontId="14" fillId="7" borderId="1" xfId="0" applyNumberFormat="1" applyFont="1" applyFill="1" applyBorder="1" applyAlignment="1">
      <alignment horizontal="center" vertical="center"/>
    </xf>
    <xf numFmtId="166" fontId="14" fillId="7" borderId="1" xfId="0" applyNumberFormat="1" applyFont="1" applyFill="1" applyBorder="1"/>
    <xf numFmtId="164" fontId="14" fillId="2" borderId="1" xfId="0" applyNumberFormat="1" applyFont="1" applyFill="1" applyBorder="1" applyAlignment="1">
      <alignment horizontal="center" vertical="center"/>
    </xf>
    <xf numFmtId="166" fontId="14" fillId="2" borderId="1" xfId="0" applyNumberFormat="1" applyFont="1" applyFill="1" applyBorder="1" applyAlignment="1">
      <alignment horizontal="center" vertical="center" wrapText="1"/>
    </xf>
    <xf numFmtId="170" fontId="14" fillId="2" borderId="1" xfId="0" applyNumberFormat="1" applyFont="1" applyFill="1" applyBorder="1" applyAlignment="1">
      <alignment horizontal="center" vertical="center" wrapText="1"/>
    </xf>
    <xf numFmtId="166" fontId="14" fillId="2" borderId="1" xfId="0" applyNumberFormat="1" applyFont="1" applyFill="1" applyBorder="1" applyAlignment="1">
      <alignment horizontal="center" vertical="center"/>
    </xf>
    <xf numFmtId="10" fontId="14" fillId="2" borderId="1" xfId="0" applyNumberFormat="1" applyFont="1" applyFill="1" applyBorder="1" applyAlignment="1">
      <alignment horizontal="center" vertical="center"/>
    </xf>
    <xf numFmtId="10" fontId="14" fillId="2" borderId="1" xfId="0" applyNumberFormat="1" applyFont="1" applyFill="1" applyBorder="1"/>
    <xf numFmtId="169" fontId="59" fillId="0" borderId="1" xfId="0" applyNumberFormat="1" applyFont="1" applyFill="1" applyBorder="1" applyAlignment="1">
      <alignment horizontal="center" vertical="center"/>
    </xf>
    <xf numFmtId="0" fontId="21" fillId="0" borderId="0" xfId="0" applyFont="1" applyAlignment="1">
      <alignment horizontal="right"/>
    </xf>
    <xf numFmtId="10" fontId="21" fillId="0" borderId="0" xfId="0" applyNumberFormat="1" applyFont="1"/>
    <xf numFmtId="1" fontId="21" fillId="0" borderId="0" xfId="0" applyNumberFormat="1" applyFont="1"/>
    <xf numFmtId="169" fontId="9" fillId="0" borderId="2" xfId="0" applyNumberFormat="1" applyFont="1" applyFill="1" applyBorder="1" applyAlignment="1">
      <alignment horizontal="center"/>
    </xf>
    <xf numFmtId="0" fontId="9" fillId="0" borderId="2" xfId="0" applyNumberFormat="1" applyFont="1" applyFill="1" applyBorder="1" applyAlignment="1">
      <alignment horizontal="center"/>
    </xf>
    <xf numFmtId="49" fontId="27" fillId="0" borderId="2" xfId="0" applyNumberFormat="1" applyFont="1" applyFill="1" applyBorder="1" applyAlignment="1">
      <alignment horizontal="center"/>
    </xf>
  </cellXfs>
  <cellStyles count="12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cellStyle name="Normal" xfId="0" builtinId="0"/>
    <cellStyle name="Normal 2" xfId="126" xr:uid="{F7E3EB0B-624A-4774-B458-E8E2DDBE8F30}"/>
  </cellStyles>
  <dxfs count="738">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
      <font>
        <color rgb="FF3366FF"/>
      </font>
      <fill>
        <patternFill patternType="solid">
          <fgColor indexed="64"/>
          <bgColor rgb="FFFFFF00"/>
        </patternFill>
      </fill>
    </dxf>
    <dxf>
      <font>
        <color rgb="FF0000FF"/>
      </font>
      <fill>
        <patternFill patternType="solid">
          <fgColor indexed="64"/>
          <bgColor rgb="FFFFFF00"/>
        </patternFill>
      </fill>
    </dxf>
    <dxf>
      <font>
        <color rgb="FF0000FF"/>
      </font>
      <fill>
        <patternFill patternType="solid">
          <fgColor indexed="64"/>
          <bgColor rgb="FFCCFFFF"/>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abass.gsfc.nasa.gov/hplc2s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38"/>
  <sheetViews>
    <sheetView tabSelected="1" workbookViewId="0"/>
  </sheetViews>
  <sheetFormatPr defaultColWidth="9.140625" defaultRowHeight="12.75" customHeight="1"/>
  <cols>
    <col min="1" max="1" width="11.5703125" style="123" bestFit="1" customWidth="1"/>
    <col min="2" max="2" width="12" style="123" bestFit="1" customWidth="1"/>
    <col min="3" max="3" width="28.42578125" style="123" bestFit="1" customWidth="1"/>
    <col min="4" max="4" width="7.5703125" style="123" bestFit="1" customWidth="1"/>
    <col min="5" max="5" width="9.28515625" style="123" customWidth="1"/>
    <col min="6" max="6" width="8" style="123" customWidth="1"/>
    <col min="7" max="7" width="7.5703125" style="123" customWidth="1"/>
    <col min="8" max="8" width="8.5703125" style="123" bestFit="1" customWidth="1"/>
    <col min="9" max="9" width="8.5703125" style="123" customWidth="1"/>
    <col min="10" max="10" width="8.85546875" style="123" customWidth="1"/>
    <col min="11" max="11" width="5.85546875" style="123" bestFit="1" customWidth="1"/>
    <col min="12" max="12" width="5" style="123" bestFit="1" customWidth="1"/>
    <col min="13" max="13" width="6.85546875" style="123" customWidth="1"/>
    <col min="14" max="14" width="9" style="123" customWidth="1"/>
    <col min="15" max="15" width="10.42578125" style="123" customWidth="1"/>
    <col min="16" max="16" width="5" style="116" bestFit="1" customWidth="1"/>
    <col min="17" max="17" width="11" style="117" bestFit="1" customWidth="1"/>
    <col min="18" max="18" width="11" style="199" bestFit="1" customWidth="1"/>
    <col min="19" max="19" width="5.28515625" style="198" bestFit="1" customWidth="1"/>
    <col min="20" max="20" width="8.28515625" style="122" customWidth="1"/>
    <col min="21" max="21" width="9.85546875" style="123" customWidth="1"/>
    <col min="22" max="22" width="10.140625" style="123" customWidth="1"/>
    <col min="23" max="24" width="10.5703125" style="123" bestFit="1" customWidth="1"/>
    <col min="25" max="25" width="9.140625" style="123" bestFit="1" customWidth="1"/>
    <col min="26" max="27" width="9.28515625" style="123" bestFit="1" customWidth="1"/>
    <col min="28" max="33" width="9.140625" style="123" bestFit="1" customWidth="1"/>
    <col min="34" max="34" width="11.42578125" style="123" customWidth="1"/>
    <col min="35" max="35" width="10.5703125" style="123" bestFit="1" customWidth="1"/>
    <col min="36" max="36" width="9.42578125" style="123" bestFit="1" customWidth="1"/>
    <col min="37" max="37" width="11.42578125" style="123" bestFit="1" customWidth="1"/>
    <col min="38" max="38" width="10.5703125" style="123" bestFit="1" customWidth="1"/>
    <col min="39" max="39" width="9.140625" style="123" bestFit="1" customWidth="1"/>
    <col min="40" max="40" width="9.28515625" style="123" bestFit="1" customWidth="1"/>
    <col min="41" max="41" width="11.42578125" style="123" customWidth="1"/>
    <col min="42" max="44" width="9.140625" style="123" bestFit="1" customWidth="1"/>
    <col min="45" max="46" width="9.28515625" style="123" bestFit="1" customWidth="1"/>
    <col min="47" max="47" width="14.28515625" style="123" customWidth="1"/>
    <col min="48" max="48" width="9.7109375" style="121" customWidth="1"/>
    <col min="49" max="55" width="9.140625" style="121" bestFit="1" customWidth="1"/>
    <col min="56" max="56" width="12.85546875" style="123" customWidth="1"/>
    <col min="57" max="58" width="12.7109375" style="123" bestFit="1" customWidth="1"/>
    <col min="59" max="59" width="12.5703125" style="123" bestFit="1" customWidth="1"/>
    <col min="60" max="60" width="11.28515625" style="123" bestFit="1" customWidth="1"/>
    <col min="61" max="61" width="11.140625" style="123" bestFit="1" customWidth="1"/>
    <col min="62" max="62" width="13" style="123" bestFit="1" customWidth="1"/>
    <col min="63" max="63" width="9.7109375" style="123" bestFit="1" customWidth="1"/>
    <col min="64" max="16384" width="9.140625" style="123"/>
  </cols>
  <sheetData>
    <row r="1" spans="1:66" ht="14.1" customHeight="1">
      <c r="A1" s="115"/>
      <c r="B1" s="116"/>
      <c r="C1" s="116"/>
      <c r="D1" s="116"/>
      <c r="E1" s="116"/>
      <c r="F1" s="116"/>
      <c r="G1" s="116"/>
      <c r="H1" s="116"/>
      <c r="I1" s="116"/>
      <c r="J1" s="116"/>
      <c r="K1" s="116"/>
      <c r="L1" s="116"/>
      <c r="M1" s="117"/>
      <c r="N1" s="116"/>
      <c r="O1" s="116"/>
      <c r="R1" s="118"/>
      <c r="S1" s="119"/>
      <c r="T1" s="120"/>
      <c r="U1" s="116"/>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row>
    <row r="2" spans="1:66" ht="14.1" customHeight="1">
      <c r="B2" s="116"/>
      <c r="C2" s="116"/>
      <c r="D2" s="116"/>
      <c r="E2" s="116"/>
      <c r="F2" s="116"/>
      <c r="G2" s="116"/>
      <c r="H2" s="116"/>
      <c r="I2" s="116"/>
      <c r="J2" s="116"/>
      <c r="K2" s="116"/>
      <c r="L2" s="116"/>
      <c r="M2" s="117"/>
      <c r="N2" s="116"/>
      <c r="O2" s="116"/>
      <c r="P2" s="124"/>
      <c r="R2" s="118"/>
      <c r="S2" s="119"/>
      <c r="T2" s="120"/>
      <c r="U2" s="116"/>
      <c r="AH2" s="116"/>
      <c r="AI2" s="116"/>
      <c r="AL2" s="116"/>
      <c r="AO2" s="116"/>
      <c r="AR2" s="116"/>
      <c r="AU2" s="116"/>
      <c r="AV2" s="125"/>
      <c r="AW2" s="125"/>
      <c r="AX2" s="125"/>
      <c r="AY2" s="125"/>
      <c r="AZ2" s="125"/>
      <c r="BA2" s="125"/>
      <c r="BB2" s="125"/>
      <c r="BC2" s="125"/>
      <c r="BD2" s="125"/>
      <c r="BE2" s="125"/>
      <c r="BF2" s="125"/>
      <c r="BG2" s="125"/>
      <c r="BH2" s="116"/>
      <c r="BI2" s="116"/>
      <c r="BJ2" s="125"/>
    </row>
    <row r="3" spans="1:66" ht="14.1" customHeight="1">
      <c r="A3" s="126"/>
      <c r="B3" s="116"/>
      <c r="C3" s="116"/>
      <c r="D3" s="127" t="s">
        <v>289</v>
      </c>
      <c r="E3" s="116"/>
      <c r="F3" s="116"/>
      <c r="G3" s="116"/>
      <c r="H3" s="116"/>
      <c r="I3" s="116"/>
      <c r="J3" s="116"/>
      <c r="K3" s="116"/>
      <c r="L3" s="116"/>
      <c r="M3" s="117"/>
      <c r="N3" s="116"/>
      <c r="O3" s="116"/>
      <c r="P3" s="128"/>
      <c r="R3" s="118"/>
      <c r="S3" s="119"/>
      <c r="T3" s="120"/>
      <c r="U3" s="116"/>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row>
    <row r="4" spans="1:66" s="129" customFormat="1" ht="14.1" customHeight="1">
      <c r="B4" s="130"/>
      <c r="C4" s="130"/>
      <c r="D4" s="131" t="s">
        <v>290</v>
      </c>
      <c r="E4" s="130"/>
      <c r="F4" s="130"/>
      <c r="G4" s="130"/>
      <c r="H4" s="130"/>
      <c r="I4" s="130"/>
      <c r="J4" s="130"/>
      <c r="K4" s="130"/>
      <c r="L4" s="130"/>
      <c r="M4" s="132"/>
      <c r="N4" s="130"/>
      <c r="O4" s="130"/>
      <c r="P4" s="133"/>
      <c r="Q4" s="117"/>
      <c r="R4" s="134"/>
      <c r="S4" s="135"/>
      <c r="T4" s="136"/>
      <c r="U4" s="130"/>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7"/>
      <c r="AW4" s="137"/>
      <c r="AX4" s="137"/>
      <c r="AY4" s="137"/>
      <c r="AZ4" s="137"/>
      <c r="BA4" s="137"/>
      <c r="BB4" s="137"/>
      <c r="BC4" s="137"/>
      <c r="BF4" s="139"/>
    </row>
    <row r="5" spans="1:66" s="147" customFormat="1" ht="14.1" customHeight="1">
      <c r="A5" s="140"/>
      <c r="B5" s="141"/>
      <c r="C5" s="141"/>
      <c r="D5" s="140" t="s">
        <v>287</v>
      </c>
      <c r="E5" s="141"/>
      <c r="F5" s="141"/>
      <c r="G5" s="141"/>
      <c r="H5" s="141"/>
      <c r="I5" s="141"/>
      <c r="J5" s="141"/>
      <c r="K5" s="141"/>
      <c r="L5" s="141"/>
      <c r="M5" s="142"/>
      <c r="N5" s="141"/>
      <c r="O5" s="141"/>
      <c r="P5" s="133"/>
      <c r="Q5" s="117"/>
      <c r="R5" s="134"/>
      <c r="S5" s="143"/>
      <c r="T5" s="144"/>
      <c r="U5" s="141"/>
      <c r="V5" s="116"/>
      <c r="W5" s="116"/>
      <c r="X5" s="116"/>
      <c r="Y5" s="116"/>
      <c r="Z5" s="116"/>
      <c r="AA5" s="116"/>
      <c r="AB5" s="116"/>
      <c r="AC5" s="116"/>
      <c r="AD5" s="116"/>
      <c r="AE5" s="116"/>
      <c r="AF5" s="116"/>
      <c r="AG5" s="116"/>
      <c r="AH5" s="146"/>
      <c r="AI5" s="146"/>
      <c r="AJ5" s="146"/>
      <c r="AK5" s="146"/>
      <c r="AL5" s="146"/>
      <c r="AM5" s="146"/>
      <c r="AO5" s="146"/>
      <c r="AP5" s="146"/>
      <c r="AQ5" s="146"/>
      <c r="AR5" s="146"/>
      <c r="AS5" s="146"/>
      <c r="AT5" s="146"/>
      <c r="AU5" s="146"/>
      <c r="AV5" s="145"/>
      <c r="AW5" s="145"/>
      <c r="AX5" s="145"/>
      <c r="AY5" s="145"/>
      <c r="AZ5" s="145"/>
      <c r="BA5" s="145"/>
      <c r="BB5" s="145"/>
      <c r="BC5" s="145"/>
    </row>
    <row r="6" spans="1:66" s="147" customFormat="1" ht="14.1" customHeight="1">
      <c r="A6" s="140"/>
      <c r="B6" s="141"/>
      <c r="C6" s="141"/>
      <c r="D6" s="148" t="s">
        <v>302</v>
      </c>
      <c r="E6" s="141"/>
      <c r="F6" s="141"/>
      <c r="G6" s="141"/>
      <c r="H6" s="141"/>
      <c r="I6" s="141"/>
      <c r="J6" s="141"/>
      <c r="K6" s="141"/>
      <c r="L6" s="141"/>
      <c r="M6" s="149"/>
      <c r="N6" s="150"/>
      <c r="O6" s="150"/>
      <c r="P6" s="151"/>
      <c r="Q6" s="151"/>
      <c r="R6" s="151"/>
      <c r="S6" s="152"/>
      <c r="T6" s="153"/>
      <c r="U6" s="141"/>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row>
    <row r="7" spans="1:66" s="155" customFormat="1" ht="33.950000000000003" customHeight="1">
      <c r="B7" s="156"/>
      <c r="C7" s="156"/>
      <c r="D7" s="148"/>
      <c r="E7" s="156"/>
      <c r="F7" s="156"/>
      <c r="G7" s="156"/>
      <c r="H7" s="156"/>
      <c r="I7" s="156"/>
      <c r="J7" s="156"/>
      <c r="K7" s="156"/>
      <c r="L7" s="156"/>
      <c r="M7" s="157"/>
      <c r="N7" s="156"/>
      <c r="O7" s="156"/>
      <c r="P7" s="158"/>
      <c r="Q7" s="159"/>
      <c r="R7" s="160"/>
      <c r="S7" s="161"/>
      <c r="T7" s="162"/>
      <c r="U7" s="156"/>
      <c r="V7" s="114" t="s">
        <v>50</v>
      </c>
      <c r="W7" s="163"/>
      <c r="X7" s="163"/>
      <c r="Y7" s="163"/>
      <c r="Z7" s="163"/>
      <c r="AA7" s="163"/>
      <c r="AB7" s="163"/>
      <c r="AC7" s="163"/>
      <c r="AD7" s="163"/>
      <c r="AE7" s="163"/>
      <c r="AF7" s="163"/>
      <c r="AG7" s="163"/>
      <c r="AH7" s="164" t="s">
        <v>51</v>
      </c>
      <c r="AI7" s="163"/>
      <c r="AJ7" s="163"/>
      <c r="AK7" s="163"/>
      <c r="AL7" s="163"/>
      <c r="AM7" s="163"/>
      <c r="AN7" s="163"/>
      <c r="AO7" s="165" t="s">
        <v>52</v>
      </c>
      <c r="AP7" s="163"/>
      <c r="AQ7" s="163"/>
      <c r="AR7" s="163"/>
      <c r="AS7" s="166"/>
      <c r="AT7" s="166"/>
      <c r="AU7" s="167" t="s">
        <v>53</v>
      </c>
      <c r="AV7" s="168" t="s">
        <v>55</v>
      </c>
      <c r="AW7" s="169"/>
      <c r="AX7" s="169"/>
      <c r="AY7" s="169"/>
      <c r="AZ7" s="169"/>
      <c r="BA7" s="169"/>
      <c r="BB7" s="169"/>
      <c r="BC7" s="169"/>
      <c r="BD7" s="170" t="s">
        <v>54</v>
      </c>
      <c r="BE7" s="171"/>
      <c r="BF7" s="171"/>
      <c r="BG7" s="171"/>
      <c r="BH7" s="171"/>
      <c r="BI7" s="171"/>
      <c r="BJ7" s="171"/>
      <c r="BK7" s="172"/>
    </row>
    <row r="8" spans="1:66" s="173" customFormat="1" ht="21.75" customHeight="1">
      <c r="B8" s="174"/>
      <c r="C8" s="174"/>
      <c r="D8" s="174"/>
      <c r="E8" s="174"/>
      <c r="F8" s="174"/>
      <c r="G8" s="174"/>
      <c r="H8" s="174"/>
      <c r="I8" s="174"/>
      <c r="J8" s="174"/>
      <c r="K8" s="174"/>
      <c r="L8" s="174"/>
      <c r="M8" s="175"/>
      <c r="N8" s="174"/>
      <c r="O8" s="174"/>
      <c r="P8" s="176"/>
      <c r="Q8" s="177"/>
      <c r="R8" s="178"/>
      <c r="S8" s="179"/>
      <c r="T8" s="180"/>
      <c r="U8" s="174"/>
      <c r="V8" s="114" t="s">
        <v>26</v>
      </c>
      <c r="W8" s="114" t="s">
        <v>26</v>
      </c>
      <c r="X8" s="114" t="s">
        <v>26</v>
      </c>
      <c r="Y8" s="114" t="s">
        <v>26</v>
      </c>
      <c r="Z8" s="114" t="s">
        <v>26</v>
      </c>
      <c r="AA8" s="114" t="s">
        <v>26</v>
      </c>
      <c r="AB8" s="114" t="s">
        <v>26</v>
      </c>
      <c r="AC8" s="114" t="s">
        <v>26</v>
      </c>
      <c r="AD8" s="114" t="s">
        <v>26</v>
      </c>
      <c r="AE8" s="114" t="s">
        <v>26</v>
      </c>
      <c r="AF8" s="114" t="s">
        <v>26</v>
      </c>
      <c r="AG8" s="114" t="s">
        <v>26</v>
      </c>
      <c r="AH8" s="164" t="s">
        <v>26</v>
      </c>
      <c r="AI8" s="164" t="s">
        <v>26</v>
      </c>
      <c r="AJ8" s="164" t="s">
        <v>26</v>
      </c>
      <c r="AK8" s="164" t="s">
        <v>26</v>
      </c>
      <c r="AL8" s="164" t="s">
        <v>26</v>
      </c>
      <c r="AM8" s="164" t="s">
        <v>26</v>
      </c>
      <c r="AN8" s="164" t="s">
        <v>26</v>
      </c>
      <c r="AO8" s="165" t="s">
        <v>26</v>
      </c>
      <c r="AP8" s="165" t="s">
        <v>26</v>
      </c>
      <c r="AQ8" s="165" t="s">
        <v>26</v>
      </c>
      <c r="AR8" s="165" t="s">
        <v>26</v>
      </c>
      <c r="AS8" s="181" t="s">
        <v>26</v>
      </c>
      <c r="AT8" s="181" t="s">
        <v>26</v>
      </c>
      <c r="AU8" s="182" t="s">
        <v>26</v>
      </c>
      <c r="AV8" s="168"/>
      <c r="AW8" s="169"/>
      <c r="AX8" s="169"/>
      <c r="AY8" s="169"/>
      <c r="AZ8" s="169"/>
      <c r="BA8" s="169"/>
      <c r="BB8" s="169"/>
      <c r="BC8" s="169"/>
      <c r="BD8" s="170"/>
      <c r="BE8" s="171"/>
      <c r="BF8" s="171"/>
      <c r="BG8" s="171"/>
      <c r="BH8" s="171"/>
      <c r="BI8" s="171"/>
      <c r="BJ8" s="171"/>
    </row>
    <row r="9" spans="1:66" s="183" customFormat="1" ht="63.75" customHeight="1">
      <c r="A9" s="183" t="s">
        <v>66</v>
      </c>
      <c r="B9" s="183" t="s">
        <v>253</v>
      </c>
      <c r="C9" s="183" t="s">
        <v>254</v>
      </c>
      <c r="D9" s="183" t="s">
        <v>255</v>
      </c>
      <c r="E9" s="183" t="s">
        <v>256</v>
      </c>
      <c r="F9" s="183" t="s">
        <v>257</v>
      </c>
      <c r="G9" s="183" t="s">
        <v>258</v>
      </c>
      <c r="H9" s="183" t="s">
        <v>259</v>
      </c>
      <c r="I9" s="183" t="s">
        <v>260</v>
      </c>
      <c r="J9" s="183" t="s">
        <v>261</v>
      </c>
      <c r="K9" s="183" t="s">
        <v>262</v>
      </c>
      <c r="L9" s="183" t="s">
        <v>263</v>
      </c>
      <c r="M9" s="183" t="s">
        <v>264</v>
      </c>
      <c r="N9" s="183" t="s">
        <v>265</v>
      </c>
      <c r="O9" s="183" t="s">
        <v>266</v>
      </c>
      <c r="P9" s="183" t="s">
        <v>267</v>
      </c>
      <c r="Q9" s="183" t="s">
        <v>268</v>
      </c>
      <c r="R9" s="183" t="s">
        <v>269</v>
      </c>
      <c r="S9" s="183" t="s">
        <v>270</v>
      </c>
      <c r="T9" s="183" t="s">
        <v>271</v>
      </c>
      <c r="U9" s="183" t="s">
        <v>272</v>
      </c>
      <c r="V9" s="184" t="s">
        <v>144</v>
      </c>
      <c r="W9" s="184" t="s">
        <v>145</v>
      </c>
      <c r="X9" s="184" t="s">
        <v>146</v>
      </c>
      <c r="Y9" s="184" t="s">
        <v>142</v>
      </c>
      <c r="Z9" s="184" t="s">
        <v>47</v>
      </c>
      <c r="AA9" s="184" t="s">
        <v>48</v>
      </c>
      <c r="AB9" s="184" t="s">
        <v>35</v>
      </c>
      <c r="AC9" s="184" t="s">
        <v>143</v>
      </c>
      <c r="AD9" s="184" t="s">
        <v>36</v>
      </c>
      <c r="AE9" s="184" t="s">
        <v>37</v>
      </c>
      <c r="AF9" s="184" t="s">
        <v>49</v>
      </c>
      <c r="AG9" s="184" t="s">
        <v>38</v>
      </c>
      <c r="AH9" s="185" t="s">
        <v>147</v>
      </c>
      <c r="AI9" s="185" t="s">
        <v>150</v>
      </c>
      <c r="AJ9" s="185" t="s">
        <v>151</v>
      </c>
      <c r="AK9" s="185" t="s">
        <v>148</v>
      </c>
      <c r="AL9" s="185" t="s">
        <v>149</v>
      </c>
      <c r="AM9" s="185" t="s">
        <v>366</v>
      </c>
      <c r="AN9" s="185" t="s">
        <v>367</v>
      </c>
      <c r="AO9" s="186" t="s">
        <v>39</v>
      </c>
      <c r="AP9" s="186" t="s">
        <v>40</v>
      </c>
      <c r="AQ9" s="186" t="s">
        <v>42</v>
      </c>
      <c r="AR9" s="186" t="s">
        <v>154</v>
      </c>
      <c r="AS9" s="186" t="s">
        <v>153</v>
      </c>
      <c r="AT9" s="186" t="s">
        <v>41</v>
      </c>
      <c r="AU9" s="187" t="s">
        <v>152</v>
      </c>
      <c r="AV9" s="188" t="s">
        <v>27</v>
      </c>
      <c r="AW9" s="188" t="s">
        <v>28</v>
      </c>
      <c r="AX9" s="188" t="s">
        <v>29</v>
      </c>
      <c r="AY9" s="188" t="s">
        <v>31</v>
      </c>
      <c r="AZ9" s="188" t="s">
        <v>280</v>
      </c>
      <c r="BA9" s="188" t="s">
        <v>32</v>
      </c>
      <c r="BB9" s="188" t="s">
        <v>165</v>
      </c>
      <c r="BC9" s="188" t="s">
        <v>43</v>
      </c>
      <c r="BD9" s="189" t="s">
        <v>30</v>
      </c>
      <c r="BE9" s="189" t="s">
        <v>171</v>
      </c>
      <c r="BF9" s="189" t="s">
        <v>281</v>
      </c>
      <c r="BG9" s="189" t="s">
        <v>282</v>
      </c>
      <c r="BH9" s="189" t="s">
        <v>167</v>
      </c>
      <c r="BI9" s="189" t="s">
        <v>166</v>
      </c>
      <c r="BJ9" s="189" t="s">
        <v>283</v>
      </c>
      <c r="BK9" s="190" t="s">
        <v>33</v>
      </c>
      <c r="BL9" s="190"/>
      <c r="BM9" s="190"/>
      <c r="BN9" s="190"/>
    </row>
    <row r="10" spans="1:66" s="191" customFormat="1" ht="14.1" customHeight="1">
      <c r="A10" s="191" t="s">
        <v>303</v>
      </c>
      <c r="B10" s="104" t="s">
        <v>325</v>
      </c>
      <c r="C10" s="105" t="s">
        <v>326</v>
      </c>
      <c r="D10" s="106" t="s">
        <v>327</v>
      </c>
      <c r="E10" s="107">
        <v>-9999</v>
      </c>
      <c r="F10" s="108">
        <v>1</v>
      </c>
      <c r="G10" s="109">
        <v>3</v>
      </c>
      <c r="H10" s="106" t="s">
        <v>350</v>
      </c>
      <c r="I10" s="110">
        <v>-9999</v>
      </c>
      <c r="J10" s="110">
        <v>-9999</v>
      </c>
      <c r="K10" s="106" t="s">
        <v>351</v>
      </c>
      <c r="L10" s="109">
        <v>2017</v>
      </c>
      <c r="M10" s="109">
        <v>12</v>
      </c>
      <c r="N10" s="109">
        <v>23</v>
      </c>
      <c r="O10" s="109">
        <v>357</v>
      </c>
      <c r="P10" s="111">
        <v>220</v>
      </c>
      <c r="Q10" s="113" t="s">
        <v>353</v>
      </c>
      <c r="R10" s="113" t="s">
        <v>354</v>
      </c>
      <c r="S10" s="106" t="s">
        <v>274</v>
      </c>
      <c r="T10" s="106" t="s">
        <v>355</v>
      </c>
      <c r="U10" s="106" t="s">
        <v>275</v>
      </c>
      <c r="V10" s="192">
        <v>-8888</v>
      </c>
      <c r="W10" s="192">
        <v>-8888</v>
      </c>
      <c r="X10" s="192">
        <v>-8888</v>
      </c>
      <c r="Y10" s="192">
        <v>-8888</v>
      </c>
      <c r="Z10" s="192">
        <v>-8888</v>
      </c>
      <c r="AA10" s="192">
        <v>-8888</v>
      </c>
      <c r="AB10" s="192">
        <v>-8888</v>
      </c>
      <c r="AC10" s="192">
        <v>-8888</v>
      </c>
      <c r="AD10" s="192">
        <v>-8888</v>
      </c>
      <c r="AE10" s="192">
        <v>-8888</v>
      </c>
      <c r="AF10" s="192">
        <v>-8888</v>
      </c>
      <c r="AG10" s="192">
        <v>-8888</v>
      </c>
      <c r="AH10" s="192">
        <v>-8888</v>
      </c>
      <c r="AI10" s="192">
        <v>-8888</v>
      </c>
      <c r="AJ10" s="192">
        <v>-8888</v>
      </c>
      <c r="AK10" s="192">
        <v>-8888</v>
      </c>
      <c r="AL10" s="192">
        <v>-8888</v>
      </c>
      <c r="AM10" s="192">
        <v>-8888</v>
      </c>
      <c r="AN10" s="192">
        <v>-8888</v>
      </c>
      <c r="AO10" s="192">
        <v>-8888</v>
      </c>
      <c r="AP10" s="192">
        <v>-8888</v>
      </c>
      <c r="AQ10" s="192">
        <v>-8888</v>
      </c>
      <c r="AR10" s="192">
        <v>-8888</v>
      </c>
      <c r="AS10" s="192">
        <v>-8888</v>
      </c>
      <c r="AT10" s="192">
        <v>-8888</v>
      </c>
      <c r="AU10" s="192">
        <v>-8888</v>
      </c>
      <c r="AV10" s="192">
        <v>-8888</v>
      </c>
      <c r="AW10" s="192">
        <v>-8888</v>
      </c>
      <c r="AX10" s="192">
        <v>-8888</v>
      </c>
      <c r="AY10" s="192">
        <v>-8888</v>
      </c>
      <c r="AZ10" s="192">
        <v>-8888</v>
      </c>
      <c r="BA10" s="192">
        <v>-8888</v>
      </c>
      <c r="BB10" s="192">
        <v>-8888</v>
      </c>
      <c r="BC10" s="192">
        <v>-8888</v>
      </c>
      <c r="BD10" s="193">
        <v>-8888</v>
      </c>
      <c r="BE10" s="193"/>
      <c r="BF10" s="193"/>
      <c r="BG10" s="193"/>
      <c r="BH10" s="193">
        <v>-8888</v>
      </c>
      <c r="BI10" s="193"/>
      <c r="BJ10" s="193">
        <v>-8888</v>
      </c>
    </row>
    <row r="11" spans="1:66" s="194" customFormat="1" ht="14.1" customHeight="1">
      <c r="A11" s="194" t="s">
        <v>307</v>
      </c>
      <c r="B11" s="104" t="s">
        <v>325</v>
      </c>
      <c r="C11" s="105" t="s">
        <v>328</v>
      </c>
      <c r="D11" s="106" t="s">
        <v>327</v>
      </c>
      <c r="E11" s="104" t="s">
        <v>276</v>
      </c>
      <c r="F11" s="109">
        <v>1040</v>
      </c>
      <c r="G11" s="109">
        <v>3</v>
      </c>
      <c r="H11" s="106" t="s">
        <v>352</v>
      </c>
      <c r="I11" s="109">
        <v>0</v>
      </c>
      <c r="J11" s="109">
        <v>4356</v>
      </c>
      <c r="K11" s="106" t="s">
        <v>351</v>
      </c>
      <c r="L11" s="109">
        <v>2017</v>
      </c>
      <c r="M11" s="109">
        <v>12</v>
      </c>
      <c r="N11" s="109">
        <v>23</v>
      </c>
      <c r="O11" s="109">
        <v>357</v>
      </c>
      <c r="P11" s="111">
        <v>220</v>
      </c>
      <c r="Q11" s="113" t="s">
        <v>353</v>
      </c>
      <c r="R11" s="113" t="s">
        <v>354</v>
      </c>
      <c r="S11" s="106" t="s">
        <v>274</v>
      </c>
      <c r="T11" s="106" t="s">
        <v>355</v>
      </c>
      <c r="U11" s="106" t="s">
        <v>275</v>
      </c>
      <c r="V11" s="192">
        <v>0.64100000000000001</v>
      </c>
      <c r="W11" s="192">
        <v>4.0000000000000001E-3</v>
      </c>
      <c r="X11" s="192">
        <v>0.25800000000000001</v>
      </c>
      <c r="Y11" s="192">
        <v>1.4999999999999999E-2</v>
      </c>
      <c r="Z11" s="192">
        <v>2.5999999999999999E-2</v>
      </c>
      <c r="AA11" s="192">
        <v>0.112</v>
      </c>
      <c r="AB11" s="192">
        <v>3.0000000000000001E-3</v>
      </c>
      <c r="AC11" s="192">
        <v>8.7999999999999995E-2</v>
      </c>
      <c r="AD11" s="192">
        <v>1.0999999999999999E-2</v>
      </c>
      <c r="AE11" s="192">
        <v>0.37</v>
      </c>
      <c r="AF11" s="192">
        <v>7.0000000000000001E-3</v>
      </c>
      <c r="AG11" s="192">
        <v>1E-3</v>
      </c>
      <c r="AH11" s="192">
        <v>0.56200000000000006</v>
      </c>
      <c r="AI11" s="192">
        <v>-8888</v>
      </c>
      <c r="AJ11" s="192">
        <v>7.9000000000000001E-2</v>
      </c>
      <c r="AK11" s="192">
        <v>4.0000000000000001E-3</v>
      </c>
      <c r="AL11" s="192">
        <v>-8888</v>
      </c>
      <c r="AM11" s="192">
        <v>0.17</v>
      </c>
      <c r="AN11" s="192">
        <v>8.7999999999999995E-2</v>
      </c>
      <c r="AO11" s="192">
        <v>-8888</v>
      </c>
      <c r="AP11" s="192">
        <v>1E-3</v>
      </c>
      <c r="AQ11" s="192">
        <v>1E-3</v>
      </c>
      <c r="AR11" s="192">
        <v>6.0000000000000001E-3</v>
      </c>
      <c r="AS11" s="192">
        <v>0.06</v>
      </c>
      <c r="AT11" s="192">
        <v>-8888</v>
      </c>
      <c r="AU11" s="192">
        <v>-8888</v>
      </c>
      <c r="AV11" s="192">
        <v>0.90300000000000002</v>
      </c>
      <c r="AW11" s="192">
        <v>0.11799999999999999</v>
      </c>
      <c r="AX11" s="192">
        <v>0.51500000000000001</v>
      </c>
      <c r="AY11" s="192">
        <v>1.4179999999999999</v>
      </c>
      <c r="AZ11" s="192">
        <v>0.63300000000000001</v>
      </c>
      <c r="BA11" s="192">
        <v>0.89500000000000002</v>
      </c>
      <c r="BB11" s="192">
        <v>1.536</v>
      </c>
      <c r="BC11" s="192">
        <v>0.52300000000000002</v>
      </c>
      <c r="BD11" s="193">
        <v>1.4</v>
      </c>
      <c r="BE11" s="193">
        <v>0.81</v>
      </c>
      <c r="BF11" s="193">
        <v>0.19</v>
      </c>
      <c r="BG11" s="193">
        <v>1.43</v>
      </c>
      <c r="BH11" s="193">
        <v>0.08</v>
      </c>
      <c r="BI11" s="193">
        <v>0.92</v>
      </c>
      <c r="BJ11" s="193">
        <v>0.42</v>
      </c>
    </row>
    <row r="12" spans="1:66" s="194" customFormat="1" ht="14.1" customHeight="1">
      <c r="A12" s="194" t="s">
        <v>308</v>
      </c>
      <c r="B12" s="104" t="s">
        <v>325</v>
      </c>
      <c r="C12" s="105" t="s">
        <v>329</v>
      </c>
      <c r="D12" s="106" t="s">
        <v>327</v>
      </c>
      <c r="E12" s="104" t="s">
        <v>276</v>
      </c>
      <c r="F12" s="109">
        <v>1037</v>
      </c>
      <c r="G12" s="109">
        <v>3</v>
      </c>
      <c r="H12" s="106" t="s">
        <v>352</v>
      </c>
      <c r="I12" s="109">
        <v>0</v>
      </c>
      <c r="J12" s="109">
        <v>4356</v>
      </c>
      <c r="K12" s="106" t="s">
        <v>351</v>
      </c>
      <c r="L12" s="109">
        <v>2017</v>
      </c>
      <c r="M12" s="109">
        <v>12</v>
      </c>
      <c r="N12" s="109">
        <v>23</v>
      </c>
      <c r="O12" s="109">
        <v>357</v>
      </c>
      <c r="P12" s="111">
        <v>220</v>
      </c>
      <c r="Q12" s="113" t="s">
        <v>353</v>
      </c>
      <c r="R12" s="113" t="s">
        <v>354</v>
      </c>
      <c r="S12" s="106" t="s">
        <v>274</v>
      </c>
      <c r="T12" s="106" t="s">
        <v>355</v>
      </c>
      <c r="U12" s="106" t="s">
        <v>275</v>
      </c>
      <c r="V12" s="192">
        <v>0.69499999999999995</v>
      </c>
      <c r="W12" s="192">
        <v>4.0000000000000001E-3</v>
      </c>
      <c r="X12" s="192">
        <v>0.254</v>
      </c>
      <c r="Y12" s="192">
        <v>1.4999999999999999E-2</v>
      </c>
      <c r="Z12" s="192">
        <v>2.7E-2</v>
      </c>
      <c r="AA12" s="192">
        <v>0.111</v>
      </c>
      <c r="AB12" s="192">
        <v>3.0000000000000001E-3</v>
      </c>
      <c r="AC12" s="192">
        <v>9.4E-2</v>
      </c>
      <c r="AD12" s="192">
        <v>0.01</v>
      </c>
      <c r="AE12" s="192">
        <v>0.38500000000000001</v>
      </c>
      <c r="AF12" s="192">
        <v>7.0000000000000001E-3</v>
      </c>
      <c r="AG12" s="192">
        <v>1E-3</v>
      </c>
      <c r="AH12" s="192">
        <v>0.63500000000000001</v>
      </c>
      <c r="AI12" s="192">
        <v>-8888</v>
      </c>
      <c r="AJ12" s="192">
        <v>0.06</v>
      </c>
      <c r="AK12" s="192">
        <v>4.0000000000000001E-3</v>
      </c>
      <c r="AL12" s="192">
        <v>-8888</v>
      </c>
      <c r="AM12" s="192">
        <v>0.16700000000000001</v>
      </c>
      <c r="AN12" s="192">
        <v>8.6999999999999994E-2</v>
      </c>
      <c r="AO12" s="192">
        <v>-8888</v>
      </c>
      <c r="AP12" s="192">
        <v>1E-3</v>
      </c>
      <c r="AQ12" s="192">
        <v>1E-3</v>
      </c>
      <c r="AR12" s="192">
        <v>6.0000000000000001E-3</v>
      </c>
      <c r="AS12" s="192">
        <v>4.3999999999999997E-2</v>
      </c>
      <c r="AT12" s="192">
        <v>-8888</v>
      </c>
      <c r="AU12" s="192">
        <v>-8888</v>
      </c>
      <c r="AV12" s="192">
        <v>0.95299999999999996</v>
      </c>
      <c r="AW12" s="192">
        <v>0.123</v>
      </c>
      <c r="AX12" s="192">
        <v>0.53</v>
      </c>
      <c r="AY12" s="192">
        <v>1.4830000000000001</v>
      </c>
      <c r="AZ12" s="192">
        <v>0.65300000000000002</v>
      </c>
      <c r="BA12" s="192">
        <v>0.91100000000000003</v>
      </c>
      <c r="BB12" s="192">
        <v>1.6060000000000001</v>
      </c>
      <c r="BC12" s="192">
        <v>0.53800000000000003</v>
      </c>
      <c r="BD12" s="193">
        <v>1.31</v>
      </c>
      <c r="BE12" s="193">
        <v>0.81</v>
      </c>
      <c r="BF12" s="193">
        <v>0.19</v>
      </c>
      <c r="BG12" s="193">
        <v>1.46</v>
      </c>
      <c r="BH12" s="193">
        <v>0.08</v>
      </c>
      <c r="BI12" s="193">
        <v>0.92</v>
      </c>
      <c r="BJ12" s="193">
        <v>0.43</v>
      </c>
    </row>
    <row r="13" spans="1:66" s="194" customFormat="1" ht="14.1" customHeight="1">
      <c r="A13" s="194" t="s">
        <v>304</v>
      </c>
      <c r="B13" s="104" t="s">
        <v>325</v>
      </c>
      <c r="C13" s="105" t="s">
        <v>330</v>
      </c>
      <c r="D13" s="106" t="s">
        <v>327</v>
      </c>
      <c r="E13" s="107">
        <v>-9999</v>
      </c>
      <c r="F13" s="108">
        <v>1</v>
      </c>
      <c r="G13" s="109">
        <v>5</v>
      </c>
      <c r="H13" s="106" t="s">
        <v>350</v>
      </c>
      <c r="I13" s="110">
        <v>-9999</v>
      </c>
      <c r="J13" s="110">
        <v>-9999</v>
      </c>
      <c r="K13" s="106" t="s">
        <v>351</v>
      </c>
      <c r="L13" s="109">
        <v>2017</v>
      </c>
      <c r="M13" s="109">
        <v>12</v>
      </c>
      <c r="N13" s="109">
        <v>26</v>
      </c>
      <c r="O13" s="109">
        <v>360</v>
      </c>
      <c r="P13" s="111">
        <v>135</v>
      </c>
      <c r="Q13" s="113" t="s">
        <v>356</v>
      </c>
      <c r="R13" s="113" t="s">
        <v>357</v>
      </c>
      <c r="S13" s="106" t="s">
        <v>274</v>
      </c>
      <c r="T13" s="106" t="s">
        <v>355</v>
      </c>
      <c r="U13" s="106" t="s">
        <v>275</v>
      </c>
      <c r="V13" s="192">
        <v>-8888</v>
      </c>
      <c r="W13" s="192">
        <v>-8888</v>
      </c>
      <c r="X13" s="192">
        <v>-8888</v>
      </c>
      <c r="Y13" s="192">
        <v>-8888</v>
      </c>
      <c r="Z13" s="192">
        <v>-8888</v>
      </c>
      <c r="AA13" s="192">
        <v>-8888</v>
      </c>
      <c r="AB13" s="192">
        <v>-8888</v>
      </c>
      <c r="AC13" s="192">
        <v>-8888</v>
      </c>
      <c r="AD13" s="192">
        <v>-8888</v>
      </c>
      <c r="AE13" s="192">
        <v>-8888</v>
      </c>
      <c r="AF13" s="192">
        <v>-8888</v>
      </c>
      <c r="AG13" s="192">
        <v>-8888</v>
      </c>
      <c r="AH13" s="192">
        <v>-8888</v>
      </c>
      <c r="AI13" s="192">
        <v>-8888</v>
      </c>
      <c r="AJ13" s="192">
        <v>-8888</v>
      </c>
      <c r="AK13" s="192">
        <v>-8888</v>
      </c>
      <c r="AL13" s="192">
        <v>-8888</v>
      </c>
      <c r="AM13" s="192">
        <v>-8888</v>
      </c>
      <c r="AN13" s="192">
        <v>-8888</v>
      </c>
      <c r="AO13" s="192">
        <v>-8888</v>
      </c>
      <c r="AP13" s="192">
        <v>-8888</v>
      </c>
      <c r="AQ13" s="192">
        <v>-8888</v>
      </c>
      <c r="AR13" s="192">
        <v>-8888</v>
      </c>
      <c r="AS13" s="192">
        <v>-8888</v>
      </c>
      <c r="AT13" s="192">
        <v>-8888</v>
      </c>
      <c r="AU13" s="192">
        <v>-8888</v>
      </c>
      <c r="AV13" s="192">
        <v>-8888</v>
      </c>
      <c r="AW13" s="192">
        <v>-8888</v>
      </c>
      <c r="AX13" s="192">
        <v>-8888</v>
      </c>
      <c r="AY13" s="192">
        <v>-8888</v>
      </c>
      <c r="AZ13" s="192">
        <v>-8888</v>
      </c>
      <c r="BA13" s="192">
        <v>-8888</v>
      </c>
      <c r="BB13" s="192">
        <v>-8888</v>
      </c>
      <c r="BC13" s="192">
        <v>-8888</v>
      </c>
      <c r="BD13" s="193">
        <v>-8888</v>
      </c>
      <c r="BE13" s="193"/>
      <c r="BF13" s="193"/>
      <c r="BG13" s="193"/>
      <c r="BH13" s="193">
        <v>-8888</v>
      </c>
      <c r="BI13" s="193"/>
      <c r="BJ13" s="193">
        <v>-8888</v>
      </c>
    </row>
    <row r="14" spans="1:66" s="194" customFormat="1" ht="14.1" customHeight="1">
      <c r="A14" s="194" t="s">
        <v>309</v>
      </c>
      <c r="B14" s="104" t="s">
        <v>325</v>
      </c>
      <c r="C14" s="105" t="s">
        <v>331</v>
      </c>
      <c r="D14" s="106" t="s">
        <v>327</v>
      </c>
      <c r="E14" s="107">
        <v>-9999</v>
      </c>
      <c r="F14" s="109">
        <v>1040</v>
      </c>
      <c r="G14" s="109">
        <v>5</v>
      </c>
      <c r="H14" s="109">
        <v>12</v>
      </c>
      <c r="I14" s="109">
        <v>5</v>
      </c>
      <c r="J14" s="109">
        <v>3526</v>
      </c>
      <c r="K14" s="106" t="s">
        <v>351</v>
      </c>
      <c r="L14" s="109">
        <v>2017</v>
      </c>
      <c r="M14" s="109">
        <v>12</v>
      </c>
      <c r="N14" s="109">
        <v>26</v>
      </c>
      <c r="O14" s="109">
        <v>360</v>
      </c>
      <c r="P14" s="111">
        <v>135</v>
      </c>
      <c r="Q14" s="113" t="s">
        <v>356</v>
      </c>
      <c r="R14" s="113" t="s">
        <v>357</v>
      </c>
      <c r="S14" s="106" t="s">
        <v>274</v>
      </c>
      <c r="T14" s="106" t="s">
        <v>355</v>
      </c>
      <c r="U14" s="106" t="s">
        <v>275</v>
      </c>
      <c r="V14" s="192">
        <v>0.38300000000000001</v>
      </c>
      <c r="W14" s="192">
        <v>2E-3</v>
      </c>
      <c r="X14" s="192">
        <v>0.11700000000000001</v>
      </c>
      <c r="Y14" s="192">
        <v>1.2999999999999999E-2</v>
      </c>
      <c r="Z14" s="192">
        <v>1.4999999999999999E-2</v>
      </c>
      <c r="AA14" s="192">
        <v>6.9000000000000006E-2</v>
      </c>
      <c r="AB14" s="192">
        <v>2E-3</v>
      </c>
      <c r="AC14" s="192">
        <v>7.4999999999999997E-2</v>
      </c>
      <c r="AD14" s="192">
        <v>0.01</v>
      </c>
      <c r="AE14" s="192">
        <v>0.18</v>
      </c>
      <c r="AF14" s="192">
        <v>1.7999999999999999E-2</v>
      </c>
      <c r="AG14" s="192">
        <v>2E-3</v>
      </c>
      <c r="AH14" s="192">
        <v>0.34699999999999998</v>
      </c>
      <c r="AI14" s="192">
        <v>-8888</v>
      </c>
      <c r="AJ14" s="192">
        <v>3.5999999999999997E-2</v>
      </c>
      <c r="AK14" s="192">
        <v>2E-3</v>
      </c>
      <c r="AL14" s="192">
        <v>-8888</v>
      </c>
      <c r="AM14" s="192">
        <v>8.5999999999999993E-2</v>
      </c>
      <c r="AN14" s="192">
        <v>3.1E-2</v>
      </c>
      <c r="AO14" s="192">
        <v>-8888</v>
      </c>
      <c r="AP14" s="192">
        <v>-8888</v>
      </c>
      <c r="AQ14" s="192">
        <v>1E-3</v>
      </c>
      <c r="AR14" s="192">
        <v>8.0000000000000002E-3</v>
      </c>
      <c r="AS14" s="192">
        <v>2.8000000000000001E-2</v>
      </c>
      <c r="AT14" s="192">
        <v>-8888</v>
      </c>
      <c r="AU14" s="192">
        <v>-8888</v>
      </c>
      <c r="AV14" s="192">
        <v>0.502</v>
      </c>
      <c r="AW14" s="192">
        <v>0.10199999999999999</v>
      </c>
      <c r="AX14" s="192">
        <v>0.28199999999999997</v>
      </c>
      <c r="AY14" s="192">
        <v>0.78400000000000003</v>
      </c>
      <c r="AZ14" s="192">
        <v>0.38400000000000001</v>
      </c>
      <c r="BA14" s="192">
        <v>0.503</v>
      </c>
      <c r="BB14" s="192">
        <v>0.88600000000000001</v>
      </c>
      <c r="BC14" s="192">
        <v>0.28799999999999998</v>
      </c>
      <c r="BD14" s="193">
        <v>1.31</v>
      </c>
      <c r="BE14" s="193">
        <v>0.73</v>
      </c>
      <c r="BF14" s="193">
        <v>0.27</v>
      </c>
      <c r="BG14" s="193">
        <v>1.31</v>
      </c>
      <c r="BH14" s="193">
        <v>0.12</v>
      </c>
      <c r="BI14" s="193">
        <v>0.88</v>
      </c>
      <c r="BJ14" s="193">
        <v>0.43</v>
      </c>
    </row>
    <row r="15" spans="1:66" s="194" customFormat="1" ht="14.1" customHeight="1">
      <c r="A15" s="194" t="s">
        <v>310</v>
      </c>
      <c r="B15" s="104" t="s">
        <v>325</v>
      </c>
      <c r="C15" s="105" t="s">
        <v>332</v>
      </c>
      <c r="D15" s="106" t="s">
        <v>327</v>
      </c>
      <c r="E15" s="104" t="s">
        <v>276</v>
      </c>
      <c r="F15" s="109">
        <v>1037</v>
      </c>
      <c r="G15" s="109">
        <v>5</v>
      </c>
      <c r="H15" s="109">
        <v>10</v>
      </c>
      <c r="I15" s="109">
        <v>70</v>
      </c>
      <c r="J15" s="109">
        <v>3526</v>
      </c>
      <c r="K15" s="106" t="s">
        <v>351</v>
      </c>
      <c r="L15" s="109">
        <v>2017</v>
      </c>
      <c r="M15" s="109">
        <v>12</v>
      </c>
      <c r="N15" s="109">
        <v>26</v>
      </c>
      <c r="O15" s="109">
        <v>360</v>
      </c>
      <c r="P15" s="111">
        <v>135</v>
      </c>
      <c r="Q15" s="113" t="s">
        <v>356</v>
      </c>
      <c r="R15" s="113" t="s">
        <v>357</v>
      </c>
      <c r="S15" s="106" t="s">
        <v>274</v>
      </c>
      <c r="T15" s="106" t="s">
        <v>355</v>
      </c>
      <c r="U15" s="106" t="s">
        <v>275</v>
      </c>
      <c r="V15" s="192">
        <v>0.47499999999999998</v>
      </c>
      <c r="W15" s="192">
        <v>3.0000000000000001E-3</v>
      </c>
      <c r="X15" s="192">
        <v>0.16400000000000001</v>
      </c>
      <c r="Y15" s="192">
        <v>1.0999999999999999E-2</v>
      </c>
      <c r="Z15" s="192">
        <v>2.3E-2</v>
      </c>
      <c r="AA15" s="192">
        <v>8.8999999999999996E-2</v>
      </c>
      <c r="AB15" s="192">
        <v>1E-3</v>
      </c>
      <c r="AC15" s="192">
        <v>4.1000000000000002E-2</v>
      </c>
      <c r="AD15" s="192">
        <v>5.0000000000000001E-3</v>
      </c>
      <c r="AE15" s="192">
        <v>0.248</v>
      </c>
      <c r="AF15" s="192">
        <v>1.0999999999999999E-2</v>
      </c>
      <c r="AG15" s="192">
        <v>2E-3</v>
      </c>
      <c r="AH15" s="192">
        <v>0.44400000000000001</v>
      </c>
      <c r="AI15" s="192">
        <v>-8888</v>
      </c>
      <c r="AJ15" s="192">
        <v>3.1E-2</v>
      </c>
      <c r="AK15" s="192">
        <v>3.0000000000000001E-3</v>
      </c>
      <c r="AL15" s="192">
        <v>-8888</v>
      </c>
      <c r="AM15" s="192">
        <v>0.115</v>
      </c>
      <c r="AN15" s="192">
        <v>4.9000000000000002E-2</v>
      </c>
      <c r="AO15" s="192">
        <v>-8888</v>
      </c>
      <c r="AP15" s="192">
        <v>-8888</v>
      </c>
      <c r="AQ15" s="192">
        <v>1E-3</v>
      </c>
      <c r="AR15" s="192">
        <v>0.01</v>
      </c>
      <c r="AS15" s="192">
        <v>3.6999999999999998E-2</v>
      </c>
      <c r="AT15" s="192">
        <v>-8888</v>
      </c>
      <c r="AU15" s="192">
        <v>-8888</v>
      </c>
      <c r="AV15" s="192">
        <v>0.64200000000000002</v>
      </c>
      <c r="AW15" s="192">
        <v>0.06</v>
      </c>
      <c r="AX15" s="192">
        <v>0.371</v>
      </c>
      <c r="AY15" s="192">
        <v>1.0129999999999999</v>
      </c>
      <c r="AZ15" s="192">
        <v>0.43099999999999999</v>
      </c>
      <c r="BA15" s="192">
        <v>0.59799999999999998</v>
      </c>
      <c r="BB15" s="192">
        <v>1.073</v>
      </c>
      <c r="BC15" s="192">
        <v>0.377</v>
      </c>
      <c r="BD15" s="193">
        <v>1.26</v>
      </c>
      <c r="BE15" s="193">
        <v>0.86</v>
      </c>
      <c r="BF15" s="193">
        <v>0.14000000000000001</v>
      </c>
      <c r="BG15" s="193">
        <v>1.49</v>
      </c>
      <c r="BH15" s="193">
        <v>0.06</v>
      </c>
      <c r="BI15" s="193">
        <v>0.94</v>
      </c>
      <c r="BJ15" s="193">
        <v>0.44</v>
      </c>
    </row>
    <row r="16" spans="1:66" s="194" customFormat="1" ht="14.1" customHeight="1">
      <c r="A16" s="194" t="s">
        <v>311</v>
      </c>
      <c r="B16" s="104" t="s">
        <v>325</v>
      </c>
      <c r="C16" s="105" t="s">
        <v>333</v>
      </c>
      <c r="D16" s="106" t="s">
        <v>327</v>
      </c>
      <c r="E16" s="104" t="s">
        <v>276</v>
      </c>
      <c r="F16" s="109">
        <v>1062</v>
      </c>
      <c r="G16" s="109">
        <v>5</v>
      </c>
      <c r="H16" s="109">
        <v>10</v>
      </c>
      <c r="I16" s="109">
        <v>70</v>
      </c>
      <c r="J16" s="109">
        <v>3526</v>
      </c>
      <c r="K16" s="106" t="s">
        <v>351</v>
      </c>
      <c r="L16" s="109">
        <v>2017</v>
      </c>
      <c r="M16" s="109">
        <v>12</v>
      </c>
      <c r="N16" s="109">
        <v>26</v>
      </c>
      <c r="O16" s="109">
        <v>360</v>
      </c>
      <c r="P16" s="111">
        <v>135</v>
      </c>
      <c r="Q16" s="113" t="s">
        <v>356</v>
      </c>
      <c r="R16" s="113" t="s">
        <v>357</v>
      </c>
      <c r="S16" s="106" t="s">
        <v>274</v>
      </c>
      <c r="T16" s="106" t="s">
        <v>355</v>
      </c>
      <c r="U16" s="106" t="s">
        <v>275</v>
      </c>
      <c r="V16" s="192">
        <v>0.44800000000000001</v>
      </c>
      <c r="W16" s="192">
        <v>3.0000000000000001E-3</v>
      </c>
      <c r="X16" s="192">
        <v>0.157</v>
      </c>
      <c r="Y16" s="192">
        <v>0.01</v>
      </c>
      <c r="Z16" s="192">
        <v>2.1999999999999999E-2</v>
      </c>
      <c r="AA16" s="192">
        <v>8.6999999999999994E-2</v>
      </c>
      <c r="AB16" s="192">
        <v>2E-3</v>
      </c>
      <c r="AC16" s="192">
        <v>3.7999999999999999E-2</v>
      </c>
      <c r="AD16" s="192">
        <v>5.0000000000000001E-3</v>
      </c>
      <c r="AE16" s="192">
        <v>0.23300000000000001</v>
      </c>
      <c r="AF16" s="192">
        <v>1.0999999999999999E-2</v>
      </c>
      <c r="AG16" s="192">
        <v>2E-3</v>
      </c>
      <c r="AH16" s="192">
        <v>0.41399999999999998</v>
      </c>
      <c r="AI16" s="192">
        <v>-8888</v>
      </c>
      <c r="AJ16" s="192">
        <v>3.4000000000000002E-2</v>
      </c>
      <c r="AK16" s="192">
        <v>3.0000000000000001E-3</v>
      </c>
      <c r="AL16" s="192">
        <v>-8888</v>
      </c>
      <c r="AM16" s="192">
        <v>0.11</v>
      </c>
      <c r="AN16" s="192">
        <v>4.7E-2</v>
      </c>
      <c r="AO16" s="192">
        <v>-8888</v>
      </c>
      <c r="AP16" s="192">
        <v>-8888</v>
      </c>
      <c r="AQ16" s="192">
        <v>1E-3</v>
      </c>
      <c r="AR16" s="192">
        <v>0.01</v>
      </c>
      <c r="AS16" s="192">
        <v>3.5000000000000003E-2</v>
      </c>
      <c r="AT16" s="192">
        <v>-8888</v>
      </c>
      <c r="AU16" s="192">
        <v>-8888</v>
      </c>
      <c r="AV16" s="192">
        <v>0.60799999999999998</v>
      </c>
      <c r="AW16" s="192">
        <v>5.7000000000000002E-2</v>
      </c>
      <c r="AX16" s="192">
        <v>0.35299999999999998</v>
      </c>
      <c r="AY16" s="192">
        <v>0.96099999999999997</v>
      </c>
      <c r="AZ16" s="192">
        <v>0.41</v>
      </c>
      <c r="BA16" s="192">
        <v>0.56999999999999995</v>
      </c>
      <c r="BB16" s="192">
        <v>1.018</v>
      </c>
      <c r="BC16" s="192">
        <v>0.36</v>
      </c>
      <c r="BD16" s="193">
        <v>1.27</v>
      </c>
      <c r="BE16" s="193">
        <v>0.86</v>
      </c>
      <c r="BF16" s="193">
        <v>0.14000000000000001</v>
      </c>
      <c r="BG16" s="193">
        <v>1.48</v>
      </c>
      <c r="BH16" s="193">
        <v>0.06</v>
      </c>
      <c r="BI16" s="193">
        <v>0.94</v>
      </c>
      <c r="BJ16" s="193">
        <v>0.44</v>
      </c>
    </row>
    <row r="17" spans="1:62" s="194" customFormat="1" ht="14.1" customHeight="1">
      <c r="A17" s="194" t="s">
        <v>312</v>
      </c>
      <c r="B17" s="104" t="s">
        <v>325</v>
      </c>
      <c r="C17" s="105" t="s">
        <v>335</v>
      </c>
      <c r="D17" s="106" t="s">
        <v>327</v>
      </c>
      <c r="E17" s="107">
        <v>-9999</v>
      </c>
      <c r="F17" s="109">
        <v>1057</v>
      </c>
      <c r="G17" s="109">
        <v>6</v>
      </c>
      <c r="H17" s="109">
        <v>11</v>
      </c>
      <c r="I17" s="256">
        <v>41674</v>
      </c>
      <c r="J17" s="109">
        <v>3980</v>
      </c>
      <c r="K17" s="106" t="s">
        <v>351</v>
      </c>
      <c r="L17" s="109">
        <v>2017</v>
      </c>
      <c r="M17" s="109">
        <v>12</v>
      </c>
      <c r="N17" s="109">
        <v>27</v>
      </c>
      <c r="O17" s="109">
        <v>361</v>
      </c>
      <c r="P17" s="111">
        <v>1808</v>
      </c>
      <c r="Q17" s="113" t="s">
        <v>358</v>
      </c>
      <c r="R17" s="113" t="s">
        <v>359</v>
      </c>
      <c r="S17" s="106" t="s">
        <v>274</v>
      </c>
      <c r="T17" s="106" t="s">
        <v>355</v>
      </c>
      <c r="U17" s="106" t="s">
        <v>275</v>
      </c>
      <c r="V17" s="192">
        <v>0.60399999999999998</v>
      </c>
      <c r="W17" s="192">
        <v>2E-3</v>
      </c>
      <c r="X17" s="192">
        <v>0.214</v>
      </c>
      <c r="Y17" s="192">
        <v>2.5000000000000001E-2</v>
      </c>
      <c r="Z17" s="192">
        <v>1.7999999999999999E-2</v>
      </c>
      <c r="AA17" s="192">
        <v>0.16600000000000001</v>
      </c>
      <c r="AB17" s="192">
        <v>3.0000000000000001E-3</v>
      </c>
      <c r="AC17" s="192">
        <v>0.14599999999999999</v>
      </c>
      <c r="AD17" s="192">
        <v>1.7999999999999999E-2</v>
      </c>
      <c r="AE17" s="192">
        <v>0.28599999999999998</v>
      </c>
      <c r="AF17" s="192">
        <v>2.1000000000000001E-2</v>
      </c>
      <c r="AG17" s="192">
        <v>1E-3</v>
      </c>
      <c r="AH17" s="192">
        <v>0.54800000000000004</v>
      </c>
      <c r="AI17" s="192">
        <v>-8888</v>
      </c>
      <c r="AJ17" s="192">
        <v>5.6000000000000001E-2</v>
      </c>
      <c r="AK17" s="192">
        <v>2E-3</v>
      </c>
      <c r="AL17" s="192">
        <v>-8888</v>
      </c>
      <c r="AM17" s="192">
        <v>0.152</v>
      </c>
      <c r="AN17" s="192">
        <v>6.2E-2</v>
      </c>
      <c r="AO17" s="192">
        <v>-8888</v>
      </c>
      <c r="AP17" s="192">
        <v>2E-3</v>
      </c>
      <c r="AQ17" s="192">
        <v>2E-3</v>
      </c>
      <c r="AR17" s="192">
        <v>2.1000000000000001E-2</v>
      </c>
      <c r="AS17" s="192">
        <v>7.3999999999999996E-2</v>
      </c>
      <c r="AT17" s="192">
        <v>2E-3</v>
      </c>
      <c r="AU17" s="192">
        <v>-8888</v>
      </c>
      <c r="AV17" s="192">
        <v>0.82</v>
      </c>
      <c r="AW17" s="192">
        <v>0.193</v>
      </c>
      <c r="AX17" s="192">
        <v>0.49099999999999999</v>
      </c>
      <c r="AY17" s="192">
        <v>1.3109999999999999</v>
      </c>
      <c r="AZ17" s="192">
        <v>0.68400000000000005</v>
      </c>
      <c r="BA17" s="192">
        <v>0.9</v>
      </c>
      <c r="BB17" s="192">
        <v>1.504</v>
      </c>
      <c r="BC17" s="192">
        <v>0.497</v>
      </c>
      <c r="BD17" s="193">
        <v>1.49</v>
      </c>
      <c r="BE17" s="193">
        <v>0.72</v>
      </c>
      <c r="BF17" s="193">
        <v>0.28000000000000003</v>
      </c>
      <c r="BG17" s="193">
        <v>1.2</v>
      </c>
      <c r="BH17" s="193">
        <v>0.13</v>
      </c>
      <c r="BI17" s="193">
        <v>0.87</v>
      </c>
      <c r="BJ17" s="193">
        <v>0.4</v>
      </c>
    </row>
    <row r="18" spans="1:62" s="194" customFormat="1" ht="14.1" customHeight="1">
      <c r="A18" s="194" t="s">
        <v>313</v>
      </c>
      <c r="B18" s="104" t="s">
        <v>325</v>
      </c>
      <c r="C18" s="105" t="s">
        <v>336</v>
      </c>
      <c r="D18" s="106" t="s">
        <v>327</v>
      </c>
      <c r="E18" s="104" t="s">
        <v>276</v>
      </c>
      <c r="F18" s="109">
        <v>1040</v>
      </c>
      <c r="G18" s="109">
        <v>6</v>
      </c>
      <c r="H18" s="109">
        <v>7</v>
      </c>
      <c r="I18" s="257">
        <v>32</v>
      </c>
      <c r="J18" s="109">
        <v>3980</v>
      </c>
      <c r="K18" s="106" t="s">
        <v>351</v>
      </c>
      <c r="L18" s="109">
        <v>2017</v>
      </c>
      <c r="M18" s="109">
        <v>12</v>
      </c>
      <c r="N18" s="109">
        <v>27</v>
      </c>
      <c r="O18" s="109">
        <v>361</v>
      </c>
      <c r="P18" s="111">
        <v>1808</v>
      </c>
      <c r="Q18" s="113" t="s">
        <v>358</v>
      </c>
      <c r="R18" s="113" t="s">
        <v>359</v>
      </c>
      <c r="S18" s="106" t="s">
        <v>274</v>
      </c>
      <c r="T18" s="106" t="s">
        <v>355</v>
      </c>
      <c r="U18" s="106" t="s">
        <v>275</v>
      </c>
      <c r="V18" s="192">
        <v>0.99099999999999999</v>
      </c>
      <c r="W18" s="192">
        <v>4.0000000000000001E-3</v>
      </c>
      <c r="X18" s="192">
        <v>0.40600000000000003</v>
      </c>
      <c r="Y18" s="192">
        <v>2.5000000000000001E-2</v>
      </c>
      <c r="Z18" s="192">
        <v>3.3000000000000002E-2</v>
      </c>
      <c r="AA18" s="192">
        <v>0.215</v>
      </c>
      <c r="AB18" s="192">
        <v>3.0000000000000001E-3</v>
      </c>
      <c r="AC18" s="192">
        <v>0.121</v>
      </c>
      <c r="AD18" s="192">
        <v>1.2E-2</v>
      </c>
      <c r="AE18" s="192">
        <v>0.57599999999999996</v>
      </c>
      <c r="AF18" s="192">
        <v>3.7999999999999999E-2</v>
      </c>
      <c r="AG18" s="192">
        <v>1E-3</v>
      </c>
      <c r="AH18" s="192">
        <v>0.86799999999999999</v>
      </c>
      <c r="AI18" s="192">
        <v>-8888</v>
      </c>
      <c r="AJ18" s="192">
        <v>0.123</v>
      </c>
      <c r="AK18" s="192">
        <v>4.0000000000000001E-3</v>
      </c>
      <c r="AL18" s="192">
        <v>-8888</v>
      </c>
      <c r="AM18" s="192">
        <v>0.29099999999999998</v>
      </c>
      <c r="AN18" s="192">
        <v>0.115</v>
      </c>
      <c r="AO18" s="192">
        <v>-8888</v>
      </c>
      <c r="AP18" s="192">
        <v>1E-3</v>
      </c>
      <c r="AQ18" s="192">
        <v>2E-3</v>
      </c>
      <c r="AR18" s="192">
        <v>3.4000000000000002E-2</v>
      </c>
      <c r="AS18" s="192">
        <v>0.122</v>
      </c>
      <c r="AT18" s="192">
        <v>3.0000000000000001E-3</v>
      </c>
      <c r="AU18" s="192">
        <v>-8888</v>
      </c>
      <c r="AV18" s="192">
        <v>1.401</v>
      </c>
      <c r="AW18" s="192">
        <v>0.16200000000000001</v>
      </c>
      <c r="AX18" s="192">
        <v>0.86199999999999999</v>
      </c>
      <c r="AY18" s="192">
        <v>2.2629999999999999</v>
      </c>
      <c r="AZ18" s="192">
        <v>1.024</v>
      </c>
      <c r="BA18" s="192">
        <v>1.4339999999999999</v>
      </c>
      <c r="BB18" s="192">
        <v>2.4249999999999998</v>
      </c>
      <c r="BC18" s="192">
        <v>0.87</v>
      </c>
      <c r="BD18" s="193">
        <v>1.45</v>
      </c>
      <c r="BE18" s="193">
        <v>0.84</v>
      </c>
      <c r="BF18" s="193">
        <v>0.16</v>
      </c>
      <c r="BG18" s="193">
        <v>1.37</v>
      </c>
      <c r="BH18" s="193">
        <v>7.0000000000000007E-2</v>
      </c>
      <c r="BI18" s="193">
        <v>0.93</v>
      </c>
      <c r="BJ18" s="193">
        <v>0.41</v>
      </c>
    </row>
    <row r="19" spans="1:62" s="194" customFormat="1" ht="14.1" customHeight="1">
      <c r="A19" s="194" t="s">
        <v>314</v>
      </c>
      <c r="B19" s="104" t="s">
        <v>325</v>
      </c>
      <c r="C19" s="105" t="s">
        <v>337</v>
      </c>
      <c r="D19" s="106" t="s">
        <v>327</v>
      </c>
      <c r="E19" s="104" t="s">
        <v>276</v>
      </c>
      <c r="F19" s="109">
        <v>1037</v>
      </c>
      <c r="G19" s="109">
        <v>6</v>
      </c>
      <c r="H19" s="109">
        <v>7</v>
      </c>
      <c r="I19" s="257">
        <v>32</v>
      </c>
      <c r="J19" s="109">
        <v>3980</v>
      </c>
      <c r="K19" s="106" t="s">
        <v>351</v>
      </c>
      <c r="L19" s="109">
        <v>2017</v>
      </c>
      <c r="M19" s="109">
        <v>12</v>
      </c>
      <c r="N19" s="109">
        <v>27</v>
      </c>
      <c r="O19" s="109">
        <v>361</v>
      </c>
      <c r="P19" s="111">
        <v>1808</v>
      </c>
      <c r="Q19" s="113" t="s">
        <v>358</v>
      </c>
      <c r="R19" s="113" t="s">
        <v>359</v>
      </c>
      <c r="S19" s="106" t="s">
        <v>274</v>
      </c>
      <c r="T19" s="106" t="s">
        <v>355</v>
      </c>
      <c r="U19" s="106" t="s">
        <v>275</v>
      </c>
      <c r="V19" s="192">
        <v>1.0429999999999999</v>
      </c>
      <c r="W19" s="192">
        <v>4.0000000000000001E-3</v>
      </c>
      <c r="X19" s="192">
        <v>0.41299999999999998</v>
      </c>
      <c r="Y19" s="192">
        <v>2.5999999999999999E-2</v>
      </c>
      <c r="Z19" s="192">
        <v>3.4000000000000002E-2</v>
      </c>
      <c r="AA19" s="192">
        <v>0.223</v>
      </c>
      <c r="AB19" s="192">
        <v>4.0000000000000001E-3</v>
      </c>
      <c r="AC19" s="192">
        <v>0.126</v>
      </c>
      <c r="AD19" s="192">
        <v>1.2E-2</v>
      </c>
      <c r="AE19" s="192">
        <v>0.59199999999999997</v>
      </c>
      <c r="AF19" s="192">
        <v>3.5000000000000003E-2</v>
      </c>
      <c r="AG19" s="192">
        <v>2E-3</v>
      </c>
      <c r="AH19" s="192">
        <v>0.92600000000000005</v>
      </c>
      <c r="AI19" s="192">
        <v>-8888</v>
      </c>
      <c r="AJ19" s="192">
        <v>0.11700000000000001</v>
      </c>
      <c r="AK19" s="192">
        <v>4.0000000000000001E-3</v>
      </c>
      <c r="AL19" s="192">
        <v>-8888</v>
      </c>
      <c r="AM19" s="192">
        <v>0.29599999999999999</v>
      </c>
      <c r="AN19" s="192">
        <v>0.11700000000000001</v>
      </c>
      <c r="AO19" s="192">
        <v>-8888</v>
      </c>
      <c r="AP19" s="192">
        <v>1E-3</v>
      </c>
      <c r="AQ19" s="192">
        <v>2E-3</v>
      </c>
      <c r="AR19" s="192">
        <v>2.7E-2</v>
      </c>
      <c r="AS19" s="192">
        <v>0.113</v>
      </c>
      <c r="AT19" s="192">
        <v>5.0000000000000001E-3</v>
      </c>
      <c r="AU19" s="192">
        <v>-8888</v>
      </c>
      <c r="AV19" s="192">
        <v>1.46</v>
      </c>
      <c r="AW19" s="192">
        <v>0.17</v>
      </c>
      <c r="AX19" s="192">
        <v>0.88400000000000001</v>
      </c>
      <c r="AY19" s="192">
        <v>2.3439999999999999</v>
      </c>
      <c r="AZ19" s="192">
        <v>1.054</v>
      </c>
      <c r="BA19" s="192">
        <v>1.4710000000000001</v>
      </c>
      <c r="BB19" s="192">
        <v>2.5139999999999998</v>
      </c>
      <c r="BC19" s="192">
        <v>0.89400000000000002</v>
      </c>
      <c r="BD19" s="193">
        <v>1.41</v>
      </c>
      <c r="BE19" s="193">
        <v>0.84</v>
      </c>
      <c r="BF19" s="193">
        <v>0.16</v>
      </c>
      <c r="BG19" s="193">
        <v>1.39</v>
      </c>
      <c r="BH19" s="193">
        <v>7.0000000000000007E-2</v>
      </c>
      <c r="BI19" s="193">
        <v>0.93</v>
      </c>
      <c r="BJ19" s="193">
        <v>0.41</v>
      </c>
    </row>
    <row r="20" spans="1:62" s="194" customFormat="1" ht="14.1" customHeight="1">
      <c r="A20" s="194" t="s">
        <v>315</v>
      </c>
      <c r="B20" s="104" t="s">
        <v>325</v>
      </c>
      <c r="C20" s="105" t="s">
        <v>338</v>
      </c>
      <c r="D20" s="106" t="s">
        <v>327</v>
      </c>
      <c r="E20" s="107">
        <v>-9999</v>
      </c>
      <c r="F20" s="108">
        <v>1</v>
      </c>
      <c r="G20" s="109">
        <v>31</v>
      </c>
      <c r="H20" s="106" t="s">
        <v>350</v>
      </c>
      <c r="I20" s="258">
        <v>-9999</v>
      </c>
      <c r="J20" s="110">
        <v>-9999</v>
      </c>
      <c r="K20" s="106" t="s">
        <v>351</v>
      </c>
      <c r="L20" s="109">
        <v>2018</v>
      </c>
      <c r="M20" s="109">
        <v>1</v>
      </c>
      <c r="N20" s="109">
        <v>16</v>
      </c>
      <c r="O20" s="109">
        <v>16</v>
      </c>
      <c r="P20" s="111">
        <v>410</v>
      </c>
      <c r="Q20" s="113" t="s">
        <v>360</v>
      </c>
      <c r="R20" s="113" t="s">
        <v>361</v>
      </c>
      <c r="S20" s="106" t="s">
        <v>274</v>
      </c>
      <c r="T20" s="106" t="s">
        <v>355</v>
      </c>
      <c r="U20" s="106" t="s">
        <v>275</v>
      </c>
      <c r="V20" s="192">
        <v>-8888</v>
      </c>
      <c r="W20" s="192">
        <v>-8888</v>
      </c>
      <c r="X20" s="192">
        <v>-8888</v>
      </c>
      <c r="Y20" s="192">
        <v>-8888</v>
      </c>
      <c r="Z20" s="192">
        <v>-8888</v>
      </c>
      <c r="AA20" s="192">
        <v>-8888</v>
      </c>
      <c r="AB20" s="192">
        <v>-8888</v>
      </c>
      <c r="AC20" s="192">
        <v>-8888</v>
      </c>
      <c r="AD20" s="192">
        <v>-8888</v>
      </c>
      <c r="AE20" s="192">
        <v>-8888</v>
      </c>
      <c r="AF20" s="192">
        <v>-8888</v>
      </c>
      <c r="AG20" s="192">
        <v>-8888</v>
      </c>
      <c r="AH20" s="192">
        <v>-8888</v>
      </c>
      <c r="AI20" s="192">
        <v>-8888</v>
      </c>
      <c r="AJ20" s="192">
        <v>-8888</v>
      </c>
      <c r="AK20" s="192">
        <v>-8888</v>
      </c>
      <c r="AL20" s="192">
        <v>-8888</v>
      </c>
      <c r="AM20" s="192">
        <v>-8888</v>
      </c>
      <c r="AN20" s="192">
        <v>-8888</v>
      </c>
      <c r="AO20" s="192">
        <v>-8888</v>
      </c>
      <c r="AP20" s="192">
        <v>-8888</v>
      </c>
      <c r="AQ20" s="192">
        <v>-8888</v>
      </c>
      <c r="AR20" s="192">
        <v>-8888</v>
      </c>
      <c r="AS20" s="192">
        <v>-8888</v>
      </c>
      <c r="AT20" s="192">
        <v>-8888</v>
      </c>
      <c r="AU20" s="192">
        <v>-8888</v>
      </c>
      <c r="AV20" s="192">
        <v>-8888</v>
      </c>
      <c r="AW20" s="192">
        <v>-8888</v>
      </c>
      <c r="AX20" s="192">
        <v>-8888</v>
      </c>
      <c r="AY20" s="192">
        <v>-8888</v>
      </c>
      <c r="AZ20" s="192">
        <v>-8888</v>
      </c>
      <c r="BA20" s="192">
        <v>-8888</v>
      </c>
      <c r="BB20" s="192">
        <v>-8888</v>
      </c>
      <c r="BC20" s="192">
        <v>-8888</v>
      </c>
      <c r="BD20" s="193">
        <v>-8888</v>
      </c>
      <c r="BE20" s="193"/>
      <c r="BF20" s="193"/>
      <c r="BG20" s="193"/>
      <c r="BH20" s="193">
        <v>-8888</v>
      </c>
      <c r="BI20" s="193"/>
      <c r="BJ20" s="193">
        <v>-8888</v>
      </c>
    </row>
    <row r="21" spans="1:62" s="194" customFormat="1" ht="14.1" customHeight="1">
      <c r="A21" s="194" t="s">
        <v>316</v>
      </c>
      <c r="B21" s="104" t="s">
        <v>325</v>
      </c>
      <c r="C21" s="105" t="s">
        <v>339</v>
      </c>
      <c r="D21" s="106" t="s">
        <v>327</v>
      </c>
      <c r="E21" s="104" t="s">
        <v>276</v>
      </c>
      <c r="F21" s="109">
        <v>1040</v>
      </c>
      <c r="G21" s="109">
        <v>31</v>
      </c>
      <c r="H21" s="109">
        <v>12</v>
      </c>
      <c r="I21" s="256">
        <v>41674</v>
      </c>
      <c r="J21" s="109">
        <v>4200</v>
      </c>
      <c r="K21" s="106" t="s">
        <v>351</v>
      </c>
      <c r="L21" s="109">
        <v>2018</v>
      </c>
      <c r="M21" s="109">
        <v>1</v>
      </c>
      <c r="N21" s="109">
        <v>16</v>
      </c>
      <c r="O21" s="109">
        <v>16</v>
      </c>
      <c r="P21" s="111">
        <v>410</v>
      </c>
      <c r="Q21" s="113" t="s">
        <v>360</v>
      </c>
      <c r="R21" s="113" t="s">
        <v>361</v>
      </c>
      <c r="S21" s="106" t="s">
        <v>274</v>
      </c>
      <c r="T21" s="106" t="s">
        <v>355</v>
      </c>
      <c r="U21" s="106" t="s">
        <v>275</v>
      </c>
      <c r="V21" s="192">
        <v>0.106</v>
      </c>
      <c r="W21" s="192">
        <v>-8888</v>
      </c>
      <c r="X21" s="192">
        <v>4.3999999999999997E-2</v>
      </c>
      <c r="Y21" s="192">
        <v>6.0000000000000001E-3</v>
      </c>
      <c r="Z21" s="192">
        <v>2E-3</v>
      </c>
      <c r="AA21" s="192">
        <v>2.3E-2</v>
      </c>
      <c r="AB21" s="192">
        <v>1E-3</v>
      </c>
      <c r="AC21" s="192">
        <v>0.04</v>
      </c>
      <c r="AD21" s="192">
        <v>3.0000000000000001E-3</v>
      </c>
      <c r="AE21" s="192">
        <v>8.2000000000000003E-2</v>
      </c>
      <c r="AF21" s="192">
        <v>-8888</v>
      </c>
      <c r="AG21" s="192">
        <v>2E-3</v>
      </c>
      <c r="AH21" s="192">
        <v>8.1000000000000003E-2</v>
      </c>
      <c r="AI21" s="192">
        <v>-8888</v>
      </c>
      <c r="AJ21" s="192">
        <v>2.5000000000000001E-2</v>
      </c>
      <c r="AK21" s="192">
        <v>-8888</v>
      </c>
      <c r="AL21" s="192">
        <v>-8888</v>
      </c>
      <c r="AM21" s="192">
        <v>3.5999999999999997E-2</v>
      </c>
      <c r="AN21" s="192">
        <v>8.0000000000000002E-3</v>
      </c>
      <c r="AO21" s="192">
        <v>-8888</v>
      </c>
      <c r="AP21" s="192">
        <v>-8888</v>
      </c>
      <c r="AQ21" s="192">
        <v>-8888</v>
      </c>
      <c r="AR21" s="192">
        <v>2E-3</v>
      </c>
      <c r="AS21" s="192">
        <v>1.0999999999999999E-2</v>
      </c>
      <c r="AT21" s="192">
        <v>-8888</v>
      </c>
      <c r="AU21" s="192">
        <v>-8888</v>
      </c>
      <c r="AV21" s="192">
        <v>0.15</v>
      </c>
      <c r="AW21" s="192">
        <v>5.1999999999999998E-2</v>
      </c>
      <c r="AX21" s="192">
        <v>0.107</v>
      </c>
      <c r="AY21" s="192">
        <v>0.25700000000000001</v>
      </c>
      <c r="AZ21" s="192">
        <v>0.159</v>
      </c>
      <c r="BA21" s="192">
        <v>0.20300000000000001</v>
      </c>
      <c r="BB21" s="192">
        <v>0.309</v>
      </c>
      <c r="BC21" s="192">
        <v>0.11</v>
      </c>
      <c r="BD21" s="193">
        <v>1.92</v>
      </c>
      <c r="BE21" s="193">
        <v>0.67</v>
      </c>
      <c r="BF21" s="193">
        <v>0.33</v>
      </c>
      <c r="BG21" s="193">
        <v>0.94</v>
      </c>
      <c r="BH21" s="193">
        <v>0.17</v>
      </c>
      <c r="BI21" s="193">
        <v>0.83</v>
      </c>
      <c r="BJ21" s="193">
        <v>0.34</v>
      </c>
    </row>
    <row r="22" spans="1:62" s="194" customFormat="1" ht="14.1" customHeight="1">
      <c r="A22" s="194" t="s">
        <v>317</v>
      </c>
      <c r="B22" s="104" t="s">
        <v>325</v>
      </c>
      <c r="C22" s="105" t="s">
        <v>340</v>
      </c>
      <c r="D22" s="106" t="s">
        <v>327</v>
      </c>
      <c r="E22" s="104" t="s">
        <v>276</v>
      </c>
      <c r="F22" s="109">
        <v>1037</v>
      </c>
      <c r="G22" s="109">
        <v>31</v>
      </c>
      <c r="H22" s="109">
        <v>12</v>
      </c>
      <c r="I22" s="256">
        <v>41674</v>
      </c>
      <c r="J22" s="109">
        <v>4200</v>
      </c>
      <c r="K22" s="106" t="s">
        <v>351</v>
      </c>
      <c r="L22" s="109">
        <v>2018</v>
      </c>
      <c r="M22" s="109">
        <v>1</v>
      </c>
      <c r="N22" s="109">
        <v>16</v>
      </c>
      <c r="O22" s="109">
        <v>16</v>
      </c>
      <c r="P22" s="111">
        <v>410</v>
      </c>
      <c r="Q22" s="113" t="s">
        <v>360</v>
      </c>
      <c r="R22" s="113" t="s">
        <v>361</v>
      </c>
      <c r="S22" s="106" t="s">
        <v>274</v>
      </c>
      <c r="T22" s="106" t="s">
        <v>355</v>
      </c>
      <c r="U22" s="106" t="s">
        <v>275</v>
      </c>
      <c r="V22" s="192">
        <v>0.107</v>
      </c>
      <c r="W22" s="192">
        <v>-8888</v>
      </c>
      <c r="X22" s="192">
        <v>4.1000000000000002E-2</v>
      </c>
      <c r="Y22" s="192">
        <v>6.0000000000000001E-3</v>
      </c>
      <c r="Z22" s="192">
        <v>2E-3</v>
      </c>
      <c r="AA22" s="192">
        <v>2.4E-2</v>
      </c>
      <c r="AB22" s="192">
        <v>1E-3</v>
      </c>
      <c r="AC22" s="192">
        <v>3.7999999999999999E-2</v>
      </c>
      <c r="AD22" s="192">
        <v>3.0000000000000001E-3</v>
      </c>
      <c r="AE22" s="192">
        <v>7.5999999999999998E-2</v>
      </c>
      <c r="AF22" s="192">
        <v>-8888</v>
      </c>
      <c r="AG22" s="192">
        <v>2E-3</v>
      </c>
      <c r="AH22" s="192">
        <v>8.8999999999999996E-2</v>
      </c>
      <c r="AI22" s="192">
        <v>-8888</v>
      </c>
      <c r="AJ22" s="192">
        <v>1.7999999999999999E-2</v>
      </c>
      <c r="AK22" s="192">
        <v>-8888</v>
      </c>
      <c r="AL22" s="192">
        <v>-8888</v>
      </c>
      <c r="AM22" s="192">
        <v>3.3000000000000002E-2</v>
      </c>
      <c r="AN22" s="192">
        <v>8.0000000000000002E-3</v>
      </c>
      <c r="AO22" s="192">
        <v>-8888</v>
      </c>
      <c r="AP22" s="192">
        <v>-8888</v>
      </c>
      <c r="AQ22" s="192">
        <v>-8888</v>
      </c>
      <c r="AR22" s="192">
        <v>1E-3</v>
      </c>
      <c r="AS22" s="192">
        <v>1.0999999999999999E-2</v>
      </c>
      <c r="AT22" s="192">
        <v>-8888</v>
      </c>
      <c r="AU22" s="192">
        <v>-8888</v>
      </c>
      <c r="AV22" s="192">
        <v>0.14799999999999999</v>
      </c>
      <c r="AW22" s="192">
        <v>0.05</v>
      </c>
      <c r="AX22" s="192">
        <v>0.10199999999999999</v>
      </c>
      <c r="AY22" s="192">
        <v>0.25</v>
      </c>
      <c r="AZ22" s="192">
        <v>0.152</v>
      </c>
      <c r="BA22" s="192">
        <v>0.193</v>
      </c>
      <c r="BB22" s="192">
        <v>0.3</v>
      </c>
      <c r="BC22" s="192">
        <v>0.105</v>
      </c>
      <c r="BD22" s="193">
        <v>1.8</v>
      </c>
      <c r="BE22" s="193">
        <v>0.67</v>
      </c>
      <c r="BF22" s="193">
        <v>0.33</v>
      </c>
      <c r="BG22" s="193">
        <v>0.97</v>
      </c>
      <c r="BH22" s="193">
        <v>0.17</v>
      </c>
      <c r="BI22" s="193">
        <v>0.83</v>
      </c>
      <c r="BJ22" s="193">
        <v>0.36</v>
      </c>
    </row>
    <row r="23" spans="1:62" s="194" customFormat="1" ht="14.1" customHeight="1">
      <c r="A23" s="194" t="s">
        <v>318</v>
      </c>
      <c r="B23" s="104" t="s">
        <v>325</v>
      </c>
      <c r="C23" s="105" t="s">
        <v>341</v>
      </c>
      <c r="D23" s="106" t="s">
        <v>327</v>
      </c>
      <c r="E23" s="107">
        <v>-9999</v>
      </c>
      <c r="F23" s="109">
        <v>1057</v>
      </c>
      <c r="G23" s="109">
        <v>31</v>
      </c>
      <c r="H23" s="109">
        <v>6</v>
      </c>
      <c r="I23" s="257">
        <v>40</v>
      </c>
      <c r="J23" s="109">
        <v>4200</v>
      </c>
      <c r="K23" s="106" t="s">
        <v>351</v>
      </c>
      <c r="L23" s="109">
        <v>2018</v>
      </c>
      <c r="M23" s="109">
        <v>1</v>
      </c>
      <c r="N23" s="109">
        <v>16</v>
      </c>
      <c r="O23" s="109">
        <v>16</v>
      </c>
      <c r="P23" s="111">
        <v>410</v>
      </c>
      <c r="Q23" s="113" t="s">
        <v>360</v>
      </c>
      <c r="R23" s="113" t="s">
        <v>361</v>
      </c>
      <c r="S23" s="106" t="s">
        <v>274</v>
      </c>
      <c r="T23" s="106" t="s">
        <v>355</v>
      </c>
      <c r="U23" s="106" t="s">
        <v>275</v>
      </c>
      <c r="V23" s="192">
        <v>0.56799999999999995</v>
      </c>
      <c r="W23" s="192">
        <v>-8888</v>
      </c>
      <c r="X23" s="192">
        <v>0.24399999999999999</v>
      </c>
      <c r="Y23" s="192">
        <v>1.2E-2</v>
      </c>
      <c r="Z23" s="192">
        <v>1.7000000000000001E-2</v>
      </c>
      <c r="AA23" s="192">
        <v>8.7999999999999995E-2</v>
      </c>
      <c r="AB23" s="192">
        <v>2E-3</v>
      </c>
      <c r="AC23" s="192">
        <v>0.06</v>
      </c>
      <c r="AD23" s="192">
        <v>8.9999999999999993E-3</v>
      </c>
      <c r="AE23" s="192">
        <v>0.40300000000000002</v>
      </c>
      <c r="AF23" s="192">
        <v>7.0000000000000001E-3</v>
      </c>
      <c r="AG23" s="192">
        <v>1E-3</v>
      </c>
      <c r="AH23" s="192">
        <v>0.497</v>
      </c>
      <c r="AI23" s="192">
        <v>-8888</v>
      </c>
      <c r="AJ23" s="192">
        <v>7.0999999999999994E-2</v>
      </c>
      <c r="AK23" s="192">
        <v>-8888</v>
      </c>
      <c r="AL23" s="192">
        <v>-8888</v>
      </c>
      <c r="AM23" s="192">
        <v>0.187</v>
      </c>
      <c r="AN23" s="192">
        <v>5.7000000000000002E-2</v>
      </c>
      <c r="AO23" s="192">
        <v>-8888</v>
      </c>
      <c r="AP23" s="192">
        <v>1E-3</v>
      </c>
      <c r="AQ23" s="192">
        <v>-8888</v>
      </c>
      <c r="AR23" s="192">
        <v>7.0000000000000001E-3</v>
      </c>
      <c r="AS23" s="192">
        <v>2.8000000000000001E-2</v>
      </c>
      <c r="AT23" s="192">
        <v>-8888</v>
      </c>
      <c r="AU23" s="192">
        <v>-8888</v>
      </c>
      <c r="AV23" s="192">
        <v>0.81200000000000006</v>
      </c>
      <c r="AW23" s="192">
        <v>8.4000000000000005E-2</v>
      </c>
      <c r="AX23" s="192">
        <v>0.51500000000000001</v>
      </c>
      <c r="AY23" s="192">
        <v>1.327</v>
      </c>
      <c r="AZ23" s="192">
        <v>0.59899999999999998</v>
      </c>
      <c r="BA23" s="192">
        <v>0.84299999999999997</v>
      </c>
      <c r="BB23" s="192">
        <v>1.411</v>
      </c>
      <c r="BC23" s="192">
        <v>0.51800000000000002</v>
      </c>
      <c r="BD23" s="193">
        <v>1.48</v>
      </c>
      <c r="BE23" s="193">
        <v>0.86</v>
      </c>
      <c r="BF23" s="193">
        <v>0.14000000000000001</v>
      </c>
      <c r="BG23" s="193">
        <v>1.36</v>
      </c>
      <c r="BH23" s="193">
        <v>0.06</v>
      </c>
      <c r="BI23" s="193">
        <v>0.94</v>
      </c>
      <c r="BJ23" s="193">
        <v>0.4</v>
      </c>
    </row>
    <row r="24" spans="1:62" s="194" customFormat="1" ht="14.1" customHeight="1">
      <c r="A24" s="194" t="s">
        <v>305</v>
      </c>
      <c r="B24" s="104" t="s">
        <v>325</v>
      </c>
      <c r="C24" s="105" t="s">
        <v>342</v>
      </c>
      <c r="D24" s="106" t="s">
        <v>327</v>
      </c>
      <c r="E24" s="107">
        <v>-9999</v>
      </c>
      <c r="F24" s="108">
        <v>1</v>
      </c>
      <c r="G24" s="109">
        <v>33</v>
      </c>
      <c r="H24" s="106" t="s">
        <v>350</v>
      </c>
      <c r="I24" s="258">
        <v>-9999</v>
      </c>
      <c r="J24" s="110">
        <v>-9999</v>
      </c>
      <c r="K24" s="106" t="s">
        <v>351</v>
      </c>
      <c r="L24" s="109">
        <v>2018</v>
      </c>
      <c r="M24" s="109">
        <v>1</v>
      </c>
      <c r="N24" s="109">
        <v>21</v>
      </c>
      <c r="O24" s="109">
        <v>21</v>
      </c>
      <c r="P24" s="111">
        <v>816</v>
      </c>
      <c r="Q24" s="113" t="s">
        <v>362</v>
      </c>
      <c r="R24" s="113" t="s">
        <v>363</v>
      </c>
      <c r="S24" s="106" t="s">
        <v>274</v>
      </c>
      <c r="T24" s="106" t="s">
        <v>355</v>
      </c>
      <c r="U24" s="106" t="s">
        <v>275</v>
      </c>
      <c r="V24" s="192">
        <v>-8888</v>
      </c>
      <c r="W24" s="192">
        <v>-8888</v>
      </c>
      <c r="X24" s="192">
        <v>-8888</v>
      </c>
      <c r="Y24" s="192">
        <v>-8888</v>
      </c>
      <c r="Z24" s="192">
        <v>-8888</v>
      </c>
      <c r="AA24" s="192">
        <v>-8888</v>
      </c>
      <c r="AB24" s="192">
        <v>-8888</v>
      </c>
      <c r="AC24" s="192">
        <v>-8888</v>
      </c>
      <c r="AD24" s="192">
        <v>-8888</v>
      </c>
      <c r="AE24" s="192">
        <v>-8888</v>
      </c>
      <c r="AF24" s="192">
        <v>-8888</v>
      </c>
      <c r="AG24" s="192">
        <v>-8888</v>
      </c>
      <c r="AH24" s="192">
        <v>-8888</v>
      </c>
      <c r="AI24" s="192">
        <v>-8888</v>
      </c>
      <c r="AJ24" s="192">
        <v>-8888</v>
      </c>
      <c r="AK24" s="192">
        <v>-8888</v>
      </c>
      <c r="AL24" s="192">
        <v>-8888</v>
      </c>
      <c r="AM24" s="192">
        <v>-8888</v>
      </c>
      <c r="AN24" s="192">
        <v>-8888</v>
      </c>
      <c r="AO24" s="192">
        <v>-8888</v>
      </c>
      <c r="AP24" s="192">
        <v>-8888</v>
      </c>
      <c r="AQ24" s="192">
        <v>-8888</v>
      </c>
      <c r="AR24" s="192">
        <v>-8888</v>
      </c>
      <c r="AS24" s="192">
        <v>-8888</v>
      </c>
      <c r="AT24" s="192">
        <v>-8888</v>
      </c>
      <c r="AU24" s="192">
        <v>-8888</v>
      </c>
      <c r="AV24" s="192">
        <v>-8888</v>
      </c>
      <c r="AW24" s="192">
        <v>-8888</v>
      </c>
      <c r="AX24" s="192">
        <v>-8888</v>
      </c>
      <c r="AY24" s="192">
        <v>-8888</v>
      </c>
      <c r="AZ24" s="192">
        <v>-8888</v>
      </c>
      <c r="BA24" s="192">
        <v>-8888</v>
      </c>
      <c r="BB24" s="192">
        <v>-8888</v>
      </c>
      <c r="BC24" s="192">
        <v>-8888</v>
      </c>
      <c r="BD24" s="193">
        <v>-8888</v>
      </c>
      <c r="BE24" s="193"/>
      <c r="BF24" s="193"/>
      <c r="BG24" s="193"/>
      <c r="BH24" s="193">
        <v>-8888</v>
      </c>
      <c r="BI24" s="193"/>
      <c r="BJ24" s="193">
        <v>-8888</v>
      </c>
    </row>
    <row r="25" spans="1:62" s="194" customFormat="1" ht="14.1" customHeight="1">
      <c r="A25" s="194" t="s">
        <v>319</v>
      </c>
      <c r="B25" s="104" t="s">
        <v>325</v>
      </c>
      <c r="C25" s="105" t="s">
        <v>343</v>
      </c>
      <c r="D25" s="106" t="s">
        <v>327</v>
      </c>
      <c r="E25" s="107">
        <v>-9999</v>
      </c>
      <c r="F25" s="109">
        <v>1040</v>
      </c>
      <c r="G25" s="109">
        <v>33</v>
      </c>
      <c r="H25" s="109">
        <v>12</v>
      </c>
      <c r="I25" s="256">
        <v>41674</v>
      </c>
      <c r="J25" s="109">
        <v>4700</v>
      </c>
      <c r="K25" s="106" t="s">
        <v>351</v>
      </c>
      <c r="L25" s="109">
        <v>2018</v>
      </c>
      <c r="M25" s="109">
        <v>1</v>
      </c>
      <c r="N25" s="109">
        <v>21</v>
      </c>
      <c r="O25" s="109">
        <v>21</v>
      </c>
      <c r="P25" s="111">
        <v>816</v>
      </c>
      <c r="Q25" s="113" t="s">
        <v>362</v>
      </c>
      <c r="R25" s="113" t="s">
        <v>363</v>
      </c>
      <c r="S25" s="106" t="s">
        <v>274</v>
      </c>
      <c r="T25" s="106" t="s">
        <v>355</v>
      </c>
      <c r="U25" s="106" t="s">
        <v>275</v>
      </c>
      <c r="V25" s="192">
        <v>0.31900000000000001</v>
      </c>
      <c r="W25" s="192">
        <v>6.0000000000000001E-3</v>
      </c>
      <c r="X25" s="192">
        <v>0.1</v>
      </c>
      <c r="Y25" s="192">
        <v>7.0000000000000001E-3</v>
      </c>
      <c r="Z25" s="192">
        <v>2.5000000000000001E-2</v>
      </c>
      <c r="AA25" s="192">
        <v>9.0999999999999998E-2</v>
      </c>
      <c r="AB25" s="192">
        <v>3.0000000000000001E-3</v>
      </c>
      <c r="AC25" s="192">
        <v>0.05</v>
      </c>
      <c r="AD25" s="192">
        <v>4.0000000000000001E-3</v>
      </c>
      <c r="AE25" s="192">
        <v>0.123</v>
      </c>
      <c r="AF25" s="192">
        <v>4.0000000000000001E-3</v>
      </c>
      <c r="AG25" s="192">
        <v>2E-3</v>
      </c>
      <c r="AH25" s="192">
        <v>0.30199999999999999</v>
      </c>
      <c r="AI25" s="192">
        <v>-8888</v>
      </c>
      <c r="AJ25" s="192">
        <v>1.7000000000000001E-2</v>
      </c>
      <c r="AK25" s="192">
        <v>6.0000000000000001E-3</v>
      </c>
      <c r="AL25" s="192">
        <v>-8888</v>
      </c>
      <c r="AM25" s="192">
        <v>6.2E-2</v>
      </c>
      <c r="AN25" s="192">
        <v>3.7999999999999999E-2</v>
      </c>
      <c r="AO25" s="192">
        <v>-8888</v>
      </c>
      <c r="AP25" s="192">
        <v>-8888</v>
      </c>
      <c r="AQ25" s="192">
        <v>2E-3</v>
      </c>
      <c r="AR25" s="192">
        <v>8.9999999999999993E-3</v>
      </c>
      <c r="AS25" s="192">
        <v>8.9999999999999993E-3</v>
      </c>
      <c r="AT25" s="192">
        <v>2E-3</v>
      </c>
      <c r="AU25" s="192">
        <v>-8888</v>
      </c>
      <c r="AV25" s="192">
        <v>0.42499999999999999</v>
      </c>
      <c r="AW25" s="192">
        <v>6.6000000000000003E-2</v>
      </c>
      <c r="AX25" s="192">
        <v>0.24299999999999999</v>
      </c>
      <c r="AY25" s="192">
        <v>0.66800000000000004</v>
      </c>
      <c r="AZ25" s="192">
        <v>0.309</v>
      </c>
      <c r="BA25" s="192">
        <v>0.41499999999999998</v>
      </c>
      <c r="BB25" s="192">
        <v>0.73399999999999999</v>
      </c>
      <c r="BC25" s="192">
        <v>0.254</v>
      </c>
      <c r="BD25" s="193">
        <v>1.3</v>
      </c>
      <c r="BE25" s="193">
        <v>0.79</v>
      </c>
      <c r="BF25" s="193">
        <v>0.21</v>
      </c>
      <c r="BG25" s="193">
        <v>1.38</v>
      </c>
      <c r="BH25" s="193">
        <v>0.09</v>
      </c>
      <c r="BI25" s="193">
        <v>0.91</v>
      </c>
      <c r="BJ25" s="193">
        <v>0.43</v>
      </c>
    </row>
    <row r="26" spans="1:62" s="194" customFormat="1" ht="14.1" customHeight="1">
      <c r="A26" s="194" t="s">
        <v>320</v>
      </c>
      <c r="B26" s="104" t="s">
        <v>325</v>
      </c>
      <c r="C26" s="105" t="s">
        <v>344</v>
      </c>
      <c r="D26" s="106" t="s">
        <v>327</v>
      </c>
      <c r="E26" s="104" t="s">
        <v>276</v>
      </c>
      <c r="F26" s="109">
        <v>1050</v>
      </c>
      <c r="G26" s="109">
        <v>33</v>
      </c>
      <c r="H26" s="109">
        <v>7</v>
      </c>
      <c r="I26" s="257">
        <v>80</v>
      </c>
      <c r="J26" s="109">
        <v>4700</v>
      </c>
      <c r="K26" s="106" t="s">
        <v>351</v>
      </c>
      <c r="L26" s="109">
        <v>2018</v>
      </c>
      <c r="M26" s="109">
        <v>1</v>
      </c>
      <c r="N26" s="109">
        <v>21</v>
      </c>
      <c r="O26" s="109">
        <v>21</v>
      </c>
      <c r="P26" s="111">
        <v>816</v>
      </c>
      <c r="Q26" s="113" t="s">
        <v>362</v>
      </c>
      <c r="R26" s="113" t="s">
        <v>363</v>
      </c>
      <c r="S26" s="106" t="s">
        <v>274</v>
      </c>
      <c r="T26" s="106" t="s">
        <v>355</v>
      </c>
      <c r="U26" s="106" t="s">
        <v>275</v>
      </c>
      <c r="V26" s="192">
        <v>0.35</v>
      </c>
      <c r="W26" s="192">
        <v>6.0000000000000001E-3</v>
      </c>
      <c r="X26" s="192">
        <v>0.114</v>
      </c>
      <c r="Y26" s="192">
        <v>8.0000000000000002E-3</v>
      </c>
      <c r="Z26" s="192">
        <v>2.8000000000000001E-2</v>
      </c>
      <c r="AA26" s="192">
        <v>0.1</v>
      </c>
      <c r="AB26" s="192">
        <v>3.0000000000000001E-3</v>
      </c>
      <c r="AC26" s="192">
        <v>3.5999999999999997E-2</v>
      </c>
      <c r="AD26" s="192">
        <v>2E-3</v>
      </c>
      <c r="AE26" s="192">
        <v>0.14199999999999999</v>
      </c>
      <c r="AF26" s="192">
        <v>4.0000000000000001E-3</v>
      </c>
      <c r="AG26" s="192">
        <v>3.0000000000000001E-3</v>
      </c>
      <c r="AH26" s="192">
        <v>0.33500000000000002</v>
      </c>
      <c r="AI26" s="192">
        <v>-8888</v>
      </c>
      <c r="AJ26" s="192">
        <v>1.4999999999999999E-2</v>
      </c>
      <c r="AK26" s="192">
        <v>6.0000000000000001E-3</v>
      </c>
      <c r="AL26" s="192">
        <v>-8888</v>
      </c>
      <c r="AM26" s="192">
        <v>7.1999999999999995E-2</v>
      </c>
      <c r="AN26" s="192">
        <v>4.2000000000000003E-2</v>
      </c>
      <c r="AO26" s="192">
        <v>-8888</v>
      </c>
      <c r="AP26" s="192">
        <v>-8888</v>
      </c>
      <c r="AQ26" s="192">
        <v>2E-3</v>
      </c>
      <c r="AR26" s="192">
        <v>8.0000000000000002E-3</v>
      </c>
      <c r="AS26" s="192">
        <v>8.0000000000000002E-3</v>
      </c>
      <c r="AT26" s="192">
        <v>2E-3</v>
      </c>
      <c r="AU26" s="192">
        <v>-8888</v>
      </c>
      <c r="AV26" s="192">
        <v>0.47</v>
      </c>
      <c r="AW26" s="192">
        <v>5.1999999999999998E-2</v>
      </c>
      <c r="AX26" s="192">
        <v>0.27400000000000002</v>
      </c>
      <c r="AY26" s="192">
        <v>0.74399999999999999</v>
      </c>
      <c r="AZ26" s="192">
        <v>0.32600000000000001</v>
      </c>
      <c r="BA26" s="192">
        <v>0.44600000000000001</v>
      </c>
      <c r="BB26" s="192">
        <v>0.79600000000000004</v>
      </c>
      <c r="BC26" s="192">
        <v>0.28599999999999998</v>
      </c>
      <c r="BD26" s="193">
        <v>1.27</v>
      </c>
      <c r="BE26" s="193">
        <v>0.84</v>
      </c>
      <c r="BF26" s="193">
        <v>0.16</v>
      </c>
      <c r="BG26" s="193">
        <v>1.44</v>
      </c>
      <c r="BH26" s="193">
        <v>7.0000000000000007E-2</v>
      </c>
      <c r="BI26" s="193">
        <v>0.93</v>
      </c>
      <c r="BJ26" s="193">
        <v>0.44</v>
      </c>
    </row>
    <row r="27" spans="1:62" s="194" customFormat="1" ht="14.1" customHeight="1">
      <c r="A27" s="194" t="s">
        <v>321</v>
      </c>
      <c r="B27" s="104" t="s">
        <v>325</v>
      </c>
      <c r="C27" s="105" t="s">
        <v>345</v>
      </c>
      <c r="D27" s="106" t="s">
        <v>327</v>
      </c>
      <c r="E27" s="104" t="s">
        <v>276</v>
      </c>
      <c r="F27" s="109">
        <v>1057</v>
      </c>
      <c r="G27" s="109">
        <v>33</v>
      </c>
      <c r="H27" s="109">
        <v>7</v>
      </c>
      <c r="I27" s="257">
        <v>80</v>
      </c>
      <c r="J27" s="109">
        <v>4700</v>
      </c>
      <c r="K27" s="106" t="s">
        <v>351</v>
      </c>
      <c r="L27" s="109">
        <v>2018</v>
      </c>
      <c r="M27" s="109">
        <v>1</v>
      </c>
      <c r="N27" s="109">
        <v>21</v>
      </c>
      <c r="O27" s="109">
        <v>21</v>
      </c>
      <c r="P27" s="111">
        <v>816</v>
      </c>
      <c r="Q27" s="113" t="s">
        <v>362</v>
      </c>
      <c r="R27" s="113" t="s">
        <v>363</v>
      </c>
      <c r="S27" s="106" t="s">
        <v>274</v>
      </c>
      <c r="T27" s="106" t="s">
        <v>355</v>
      </c>
      <c r="U27" s="106" t="s">
        <v>275</v>
      </c>
      <c r="V27" s="192">
        <v>0.30299999999999999</v>
      </c>
      <c r="W27" s="192">
        <v>6.0000000000000001E-3</v>
      </c>
      <c r="X27" s="192">
        <v>9.9000000000000005E-2</v>
      </c>
      <c r="Y27" s="192">
        <v>6.0000000000000001E-3</v>
      </c>
      <c r="Z27" s="192">
        <v>2.5000000000000001E-2</v>
      </c>
      <c r="AA27" s="192">
        <v>8.8999999999999996E-2</v>
      </c>
      <c r="AB27" s="192">
        <v>2E-3</v>
      </c>
      <c r="AC27" s="192">
        <v>0.03</v>
      </c>
      <c r="AD27" s="192">
        <v>1E-3</v>
      </c>
      <c r="AE27" s="192">
        <v>0.121</v>
      </c>
      <c r="AF27" s="192">
        <v>3.0000000000000001E-3</v>
      </c>
      <c r="AG27" s="192">
        <v>2E-3</v>
      </c>
      <c r="AH27" s="192">
        <v>0.29099999999999998</v>
      </c>
      <c r="AI27" s="192">
        <v>-8888</v>
      </c>
      <c r="AJ27" s="192">
        <v>1.2E-2</v>
      </c>
      <c r="AK27" s="192">
        <v>6.0000000000000001E-3</v>
      </c>
      <c r="AL27" s="192">
        <v>-8888</v>
      </c>
      <c r="AM27" s="192">
        <v>6.0999999999999999E-2</v>
      </c>
      <c r="AN27" s="192">
        <v>3.7999999999999999E-2</v>
      </c>
      <c r="AO27" s="192">
        <v>-8888</v>
      </c>
      <c r="AP27" s="192">
        <v>-8888</v>
      </c>
      <c r="AQ27" s="192">
        <v>2E-3</v>
      </c>
      <c r="AR27" s="192">
        <v>8.0000000000000002E-3</v>
      </c>
      <c r="AS27" s="192">
        <v>6.0000000000000001E-3</v>
      </c>
      <c r="AT27" s="192">
        <v>2E-3</v>
      </c>
      <c r="AU27" s="192">
        <v>-8888</v>
      </c>
      <c r="AV27" s="192">
        <v>0.40799999999999997</v>
      </c>
      <c r="AW27" s="192">
        <v>4.1000000000000002E-2</v>
      </c>
      <c r="AX27" s="192">
        <v>0.23799999999999999</v>
      </c>
      <c r="AY27" s="192">
        <v>0.64600000000000002</v>
      </c>
      <c r="AZ27" s="192">
        <v>0.27900000000000003</v>
      </c>
      <c r="BA27" s="192">
        <v>0.38400000000000001</v>
      </c>
      <c r="BB27" s="192">
        <v>0.68700000000000006</v>
      </c>
      <c r="BC27" s="192">
        <v>0.248</v>
      </c>
      <c r="BD27" s="193">
        <v>1.27</v>
      </c>
      <c r="BE27" s="193">
        <v>0.85</v>
      </c>
      <c r="BF27" s="193">
        <v>0.15</v>
      </c>
      <c r="BG27" s="193">
        <v>1.46</v>
      </c>
      <c r="BH27" s="193">
        <v>0.06</v>
      </c>
      <c r="BI27" s="193">
        <v>0.94</v>
      </c>
      <c r="BJ27" s="193">
        <v>0.44</v>
      </c>
    </row>
    <row r="28" spans="1:62" s="194" customFormat="1" ht="14.1" customHeight="1">
      <c r="A28" s="194" t="s">
        <v>306</v>
      </c>
      <c r="B28" s="104" t="s">
        <v>325</v>
      </c>
      <c r="C28" s="105" t="s">
        <v>346</v>
      </c>
      <c r="D28" s="106" t="s">
        <v>327</v>
      </c>
      <c r="E28" s="107">
        <v>-9999</v>
      </c>
      <c r="F28" s="108">
        <v>1</v>
      </c>
      <c r="G28" s="109">
        <v>34</v>
      </c>
      <c r="H28" s="106" t="s">
        <v>350</v>
      </c>
      <c r="I28" s="258">
        <v>-9999</v>
      </c>
      <c r="J28" s="110">
        <v>-9999</v>
      </c>
      <c r="K28" s="106" t="s">
        <v>351</v>
      </c>
      <c r="L28" s="109">
        <v>2018</v>
      </c>
      <c r="M28" s="109">
        <v>1</v>
      </c>
      <c r="N28" s="109">
        <v>24</v>
      </c>
      <c r="O28" s="109">
        <v>24</v>
      </c>
      <c r="P28" s="111">
        <v>148</v>
      </c>
      <c r="Q28" s="113" t="s">
        <v>364</v>
      </c>
      <c r="R28" s="113" t="s">
        <v>365</v>
      </c>
      <c r="S28" s="106" t="s">
        <v>274</v>
      </c>
      <c r="T28" s="106" t="s">
        <v>355</v>
      </c>
      <c r="U28" s="106" t="s">
        <v>275</v>
      </c>
      <c r="V28" s="192">
        <v>-8888</v>
      </c>
      <c r="W28" s="192">
        <v>-8888</v>
      </c>
      <c r="X28" s="192">
        <v>-8888</v>
      </c>
      <c r="Y28" s="192">
        <v>-8888</v>
      </c>
      <c r="Z28" s="192">
        <v>-8888</v>
      </c>
      <c r="AA28" s="192">
        <v>-8888</v>
      </c>
      <c r="AB28" s="192">
        <v>-8888</v>
      </c>
      <c r="AC28" s="192">
        <v>-8888</v>
      </c>
      <c r="AD28" s="192">
        <v>-8888</v>
      </c>
      <c r="AE28" s="192">
        <v>-8888</v>
      </c>
      <c r="AF28" s="192">
        <v>-8888</v>
      </c>
      <c r="AG28" s="192">
        <v>-8888</v>
      </c>
      <c r="AH28" s="192">
        <v>-8888</v>
      </c>
      <c r="AI28" s="192">
        <v>-8888</v>
      </c>
      <c r="AJ28" s="192">
        <v>-8888</v>
      </c>
      <c r="AK28" s="192">
        <v>-8888</v>
      </c>
      <c r="AL28" s="192">
        <v>-8888</v>
      </c>
      <c r="AM28" s="192">
        <v>-8888</v>
      </c>
      <c r="AN28" s="192">
        <v>-8888</v>
      </c>
      <c r="AO28" s="192">
        <v>-8888</v>
      </c>
      <c r="AP28" s="192">
        <v>-8888</v>
      </c>
      <c r="AQ28" s="192">
        <v>-8888</v>
      </c>
      <c r="AR28" s="192">
        <v>-8888</v>
      </c>
      <c r="AS28" s="192">
        <v>-8888</v>
      </c>
      <c r="AT28" s="192">
        <v>-8888</v>
      </c>
      <c r="AU28" s="192">
        <v>-8888</v>
      </c>
      <c r="AV28" s="192">
        <v>-8888</v>
      </c>
      <c r="AW28" s="192">
        <v>-8888</v>
      </c>
      <c r="AX28" s="192">
        <v>-8888</v>
      </c>
      <c r="AY28" s="192">
        <v>-8888</v>
      </c>
      <c r="AZ28" s="192">
        <v>-8888</v>
      </c>
      <c r="BA28" s="192">
        <v>-8888</v>
      </c>
      <c r="BB28" s="192">
        <v>-8888</v>
      </c>
      <c r="BC28" s="192">
        <v>-8888</v>
      </c>
      <c r="BD28" s="193">
        <v>-8888</v>
      </c>
      <c r="BE28" s="193"/>
      <c r="BF28" s="193"/>
      <c r="BG28" s="193"/>
      <c r="BH28" s="193">
        <v>-8888</v>
      </c>
      <c r="BI28" s="193"/>
      <c r="BJ28" s="193">
        <v>-8888</v>
      </c>
    </row>
    <row r="29" spans="1:62" s="194" customFormat="1" ht="14.1" customHeight="1">
      <c r="A29" s="194" t="s">
        <v>322</v>
      </c>
      <c r="B29" s="104" t="s">
        <v>325</v>
      </c>
      <c r="C29" s="201" t="s">
        <v>347</v>
      </c>
      <c r="D29" s="106" t="s">
        <v>327</v>
      </c>
      <c r="E29" s="107">
        <v>-9999</v>
      </c>
      <c r="F29" s="109">
        <v>1040</v>
      </c>
      <c r="G29" s="109">
        <v>34</v>
      </c>
      <c r="H29" s="109">
        <v>12</v>
      </c>
      <c r="I29" s="256">
        <v>41674</v>
      </c>
      <c r="J29" s="109">
        <v>4553</v>
      </c>
      <c r="K29" s="106" t="s">
        <v>351</v>
      </c>
      <c r="L29" s="109">
        <v>2018</v>
      </c>
      <c r="M29" s="109">
        <v>1</v>
      </c>
      <c r="N29" s="109">
        <v>24</v>
      </c>
      <c r="O29" s="109">
        <v>24</v>
      </c>
      <c r="P29" s="111">
        <v>148</v>
      </c>
      <c r="Q29" s="113" t="s">
        <v>364</v>
      </c>
      <c r="R29" s="113" t="s">
        <v>365</v>
      </c>
      <c r="S29" s="106" t="s">
        <v>274</v>
      </c>
      <c r="T29" s="106" t="s">
        <v>355</v>
      </c>
      <c r="U29" s="106" t="s">
        <v>275</v>
      </c>
      <c r="V29" s="192">
        <v>0.47699999999999998</v>
      </c>
      <c r="W29" s="192">
        <v>3.0000000000000001E-3</v>
      </c>
      <c r="X29" s="192">
        <v>0.26</v>
      </c>
      <c r="Y29" s="192">
        <v>1.2999999999999999E-2</v>
      </c>
      <c r="Z29" s="192">
        <v>0.02</v>
      </c>
      <c r="AA29" s="192">
        <v>0.127</v>
      </c>
      <c r="AB29" s="192">
        <v>1E-3</v>
      </c>
      <c r="AC29" s="192">
        <v>8.2000000000000003E-2</v>
      </c>
      <c r="AD29" s="192">
        <v>7.0000000000000001E-3</v>
      </c>
      <c r="AE29" s="192">
        <v>0.27800000000000002</v>
      </c>
      <c r="AF29" s="192">
        <v>7.0000000000000001E-3</v>
      </c>
      <c r="AG29" s="192">
        <v>2E-3</v>
      </c>
      <c r="AH29" s="192">
        <v>0.39700000000000002</v>
      </c>
      <c r="AI29" s="192">
        <v>-8888</v>
      </c>
      <c r="AJ29" s="192">
        <v>0.08</v>
      </c>
      <c r="AK29" s="192">
        <v>3.0000000000000001E-3</v>
      </c>
      <c r="AL29" s="192">
        <v>-8888</v>
      </c>
      <c r="AM29" s="192">
        <v>0.16500000000000001</v>
      </c>
      <c r="AN29" s="192">
        <v>9.5000000000000001E-2</v>
      </c>
      <c r="AO29" s="192">
        <v>-8888</v>
      </c>
      <c r="AP29" s="192">
        <v>1E-3</v>
      </c>
      <c r="AQ29" s="192">
        <v>1E-3</v>
      </c>
      <c r="AR29" s="192">
        <v>5.0000000000000001E-3</v>
      </c>
      <c r="AS29" s="192">
        <v>7.6999999999999999E-2</v>
      </c>
      <c r="AT29" s="192">
        <v>-8888</v>
      </c>
      <c r="AU29" s="192">
        <v>-8888</v>
      </c>
      <c r="AV29" s="192">
        <v>0.74</v>
      </c>
      <c r="AW29" s="192">
        <v>0.105</v>
      </c>
      <c r="AX29" s="192">
        <v>0.432</v>
      </c>
      <c r="AY29" s="192">
        <v>1.1719999999999999</v>
      </c>
      <c r="AZ29" s="192">
        <v>0.53700000000000003</v>
      </c>
      <c r="BA29" s="192">
        <v>0.8</v>
      </c>
      <c r="BB29" s="192">
        <v>1.2769999999999999</v>
      </c>
      <c r="BC29" s="192">
        <v>0.438</v>
      </c>
      <c r="BD29" s="193">
        <v>1.68</v>
      </c>
      <c r="BE29" s="193">
        <v>0.8</v>
      </c>
      <c r="BF29" s="193">
        <v>0.2</v>
      </c>
      <c r="BG29" s="193">
        <v>1.38</v>
      </c>
      <c r="BH29" s="193">
        <v>0.08</v>
      </c>
      <c r="BI29" s="193">
        <v>0.92</v>
      </c>
      <c r="BJ29" s="193">
        <v>0.37</v>
      </c>
    </row>
    <row r="30" spans="1:62" s="194" customFormat="1" ht="14.1" customHeight="1">
      <c r="A30" s="194" t="s">
        <v>323</v>
      </c>
      <c r="B30" s="104" t="s">
        <v>325</v>
      </c>
      <c r="C30" s="201" t="s">
        <v>348</v>
      </c>
      <c r="D30" s="106" t="s">
        <v>327</v>
      </c>
      <c r="E30" s="104" t="s">
        <v>276</v>
      </c>
      <c r="F30" s="109">
        <v>1058</v>
      </c>
      <c r="G30" s="109">
        <v>34</v>
      </c>
      <c r="H30" s="109">
        <v>11</v>
      </c>
      <c r="I30" s="109">
        <v>75</v>
      </c>
      <c r="J30" s="109">
        <v>4553</v>
      </c>
      <c r="K30" s="106" t="s">
        <v>351</v>
      </c>
      <c r="L30" s="109">
        <v>2018</v>
      </c>
      <c r="M30" s="109">
        <v>1</v>
      </c>
      <c r="N30" s="109">
        <v>24</v>
      </c>
      <c r="O30" s="109">
        <v>24</v>
      </c>
      <c r="P30" s="111">
        <v>148</v>
      </c>
      <c r="Q30" s="113" t="s">
        <v>364</v>
      </c>
      <c r="R30" s="113" t="s">
        <v>365</v>
      </c>
      <c r="S30" s="106" t="s">
        <v>274</v>
      </c>
      <c r="T30" s="106" t="s">
        <v>355</v>
      </c>
      <c r="U30" s="106" t="s">
        <v>275</v>
      </c>
      <c r="V30" s="192">
        <v>1.202</v>
      </c>
      <c r="W30" s="192">
        <v>6.0000000000000001E-3</v>
      </c>
      <c r="X30" s="192">
        <v>0.61</v>
      </c>
      <c r="Y30" s="192">
        <v>1.7000000000000001E-2</v>
      </c>
      <c r="Z30" s="192">
        <v>3.7999999999999999E-2</v>
      </c>
      <c r="AA30" s="192">
        <v>0.17799999999999999</v>
      </c>
      <c r="AB30" s="192">
        <v>1E-3</v>
      </c>
      <c r="AC30" s="192">
        <v>5.6000000000000001E-2</v>
      </c>
      <c r="AD30" s="192">
        <v>5.0000000000000001E-3</v>
      </c>
      <c r="AE30" s="192">
        <v>0.67400000000000004</v>
      </c>
      <c r="AF30" s="192">
        <v>-8888</v>
      </c>
      <c r="AG30" s="192">
        <v>1E-3</v>
      </c>
      <c r="AH30" s="192">
        <v>1.032</v>
      </c>
      <c r="AI30" s="192">
        <v>-8888</v>
      </c>
      <c r="AJ30" s="192">
        <v>0.17</v>
      </c>
      <c r="AK30" s="192">
        <v>6.0000000000000001E-3</v>
      </c>
      <c r="AL30" s="192">
        <v>-8888</v>
      </c>
      <c r="AM30" s="192">
        <v>0.378</v>
      </c>
      <c r="AN30" s="192">
        <v>0.23200000000000001</v>
      </c>
      <c r="AO30" s="192">
        <v>-8888</v>
      </c>
      <c r="AP30" s="192">
        <v>2E-3</v>
      </c>
      <c r="AQ30" s="192">
        <v>1E-3</v>
      </c>
      <c r="AR30" s="192">
        <v>2.1000000000000001E-2</v>
      </c>
      <c r="AS30" s="192">
        <v>0.159</v>
      </c>
      <c r="AT30" s="192">
        <v>1E-3</v>
      </c>
      <c r="AU30" s="192">
        <v>-8888</v>
      </c>
      <c r="AV30" s="192">
        <v>1.8180000000000001</v>
      </c>
      <c r="AW30" s="192">
        <v>0.08</v>
      </c>
      <c r="AX30" s="192">
        <v>0.89</v>
      </c>
      <c r="AY30" s="192">
        <v>2.7080000000000002</v>
      </c>
      <c r="AZ30" s="192">
        <v>0.97</v>
      </c>
      <c r="BA30" s="192">
        <v>1.5860000000000001</v>
      </c>
      <c r="BB30" s="192">
        <v>2.7879999999999998</v>
      </c>
      <c r="BC30" s="192">
        <v>0.89800000000000002</v>
      </c>
      <c r="BD30" s="193">
        <v>1.32</v>
      </c>
      <c r="BE30" s="193">
        <v>0.92</v>
      </c>
      <c r="BF30" s="193">
        <v>0.08</v>
      </c>
      <c r="BG30" s="193">
        <v>1.87</v>
      </c>
      <c r="BH30" s="193">
        <v>0.03</v>
      </c>
      <c r="BI30" s="193">
        <v>0.97</v>
      </c>
      <c r="BJ30" s="193">
        <v>0.43</v>
      </c>
    </row>
    <row r="31" spans="1:62" s="194" customFormat="1" ht="14.1" customHeight="1">
      <c r="A31" s="194" t="s">
        <v>324</v>
      </c>
      <c r="B31" s="104" t="s">
        <v>325</v>
      </c>
      <c r="C31" s="201" t="s">
        <v>349</v>
      </c>
      <c r="D31" s="106" t="s">
        <v>327</v>
      </c>
      <c r="E31" s="104" t="s">
        <v>276</v>
      </c>
      <c r="F31" s="109">
        <v>1064</v>
      </c>
      <c r="G31" s="109">
        <v>34</v>
      </c>
      <c r="H31" s="109">
        <v>11</v>
      </c>
      <c r="I31" s="109">
        <v>75</v>
      </c>
      <c r="J31" s="109">
        <v>4553</v>
      </c>
      <c r="K31" s="106" t="s">
        <v>351</v>
      </c>
      <c r="L31" s="109">
        <v>2018</v>
      </c>
      <c r="M31" s="109">
        <v>1</v>
      </c>
      <c r="N31" s="109">
        <v>24</v>
      </c>
      <c r="O31" s="109">
        <v>24</v>
      </c>
      <c r="P31" s="111">
        <v>148</v>
      </c>
      <c r="Q31" s="113" t="s">
        <v>364</v>
      </c>
      <c r="R31" s="113" t="s">
        <v>365</v>
      </c>
      <c r="S31" s="106" t="s">
        <v>274</v>
      </c>
      <c r="T31" s="106" t="s">
        <v>355</v>
      </c>
      <c r="U31" s="106" t="s">
        <v>275</v>
      </c>
      <c r="V31" s="192">
        <v>1.2130000000000001</v>
      </c>
      <c r="W31" s="192">
        <v>6.0000000000000001E-3</v>
      </c>
      <c r="X31" s="192">
        <v>0.629</v>
      </c>
      <c r="Y31" s="192">
        <v>0.02</v>
      </c>
      <c r="Z31" s="192">
        <v>4.1000000000000002E-2</v>
      </c>
      <c r="AA31" s="192">
        <v>0.19700000000000001</v>
      </c>
      <c r="AB31" s="192">
        <v>1E-3</v>
      </c>
      <c r="AC31" s="192">
        <v>8.3000000000000004E-2</v>
      </c>
      <c r="AD31" s="192">
        <v>8.0000000000000002E-3</v>
      </c>
      <c r="AE31" s="192">
        <v>0.73799999999999999</v>
      </c>
      <c r="AF31" s="192">
        <v>-8888</v>
      </c>
      <c r="AG31" s="192">
        <v>2E-3</v>
      </c>
      <c r="AH31" s="192">
        <v>1.0620000000000001</v>
      </c>
      <c r="AI31" s="192">
        <v>-8888</v>
      </c>
      <c r="AJ31" s="192">
        <v>0.151</v>
      </c>
      <c r="AK31" s="192">
        <v>6.0000000000000001E-3</v>
      </c>
      <c r="AL31" s="192">
        <v>-8888</v>
      </c>
      <c r="AM31" s="192">
        <v>0.38500000000000001</v>
      </c>
      <c r="AN31" s="192">
        <v>0.24399999999999999</v>
      </c>
      <c r="AO31" s="192">
        <v>-8888</v>
      </c>
      <c r="AP31" s="192">
        <v>3.0000000000000001E-3</v>
      </c>
      <c r="AQ31" s="192">
        <v>2E-3</v>
      </c>
      <c r="AR31" s="192">
        <v>1.7000000000000001E-2</v>
      </c>
      <c r="AS31" s="192">
        <v>0.17799999999999999</v>
      </c>
      <c r="AT31" s="192">
        <v>2E-3</v>
      </c>
      <c r="AU31" s="192">
        <v>-8888</v>
      </c>
      <c r="AV31" s="192">
        <v>1.8480000000000001</v>
      </c>
      <c r="AW31" s="192">
        <v>0.114</v>
      </c>
      <c r="AX31" s="192">
        <v>0.97599999999999998</v>
      </c>
      <c r="AY31" s="192">
        <v>2.8239999999999998</v>
      </c>
      <c r="AZ31" s="192">
        <v>1.0900000000000001</v>
      </c>
      <c r="BA31" s="192">
        <v>1.7250000000000001</v>
      </c>
      <c r="BB31" s="192">
        <v>2.9380000000000002</v>
      </c>
      <c r="BC31" s="192">
        <v>0.98499999999999999</v>
      </c>
      <c r="BD31" s="193">
        <v>1.42</v>
      </c>
      <c r="BE31" s="193">
        <v>0.9</v>
      </c>
      <c r="BF31" s="193">
        <v>0.1</v>
      </c>
      <c r="BG31" s="193">
        <v>1.7</v>
      </c>
      <c r="BH31" s="193">
        <v>0.04</v>
      </c>
      <c r="BI31" s="193">
        <v>0.96</v>
      </c>
      <c r="BJ31" s="193">
        <v>0.41</v>
      </c>
    </row>
    <row r="32" spans="1:62" s="194" customFormat="1" ht="12.75" customHeight="1">
      <c r="B32" s="116"/>
      <c r="C32" s="116"/>
      <c r="D32" s="116"/>
      <c r="E32" s="116"/>
      <c r="F32" s="116"/>
      <c r="G32" s="116"/>
      <c r="H32" s="116"/>
      <c r="I32" s="116"/>
      <c r="J32" s="116"/>
      <c r="K32" s="116"/>
      <c r="L32" s="116"/>
      <c r="M32" s="116"/>
      <c r="N32" s="116"/>
      <c r="O32" s="116"/>
      <c r="P32" s="116"/>
      <c r="Q32" s="116"/>
      <c r="R32" s="116"/>
      <c r="S32" s="116"/>
      <c r="T32" s="120"/>
      <c r="U32" s="116"/>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6"/>
      <c r="BE32" s="196"/>
      <c r="BF32" s="196"/>
      <c r="BG32" s="196"/>
      <c r="BH32" s="196"/>
      <c r="BI32" s="196"/>
      <c r="BJ32" s="196"/>
    </row>
    <row r="33" spans="2:62" s="194" customFormat="1" ht="12.75" customHeight="1">
      <c r="B33" s="116"/>
      <c r="C33" s="116"/>
      <c r="D33" s="116"/>
      <c r="E33" s="116"/>
      <c r="F33" s="116"/>
      <c r="G33" s="116"/>
      <c r="H33" s="116"/>
      <c r="I33" s="116"/>
      <c r="J33" s="116"/>
      <c r="K33" s="116"/>
      <c r="L33" s="116"/>
      <c r="M33" s="116"/>
      <c r="N33" s="116"/>
      <c r="O33" s="116"/>
      <c r="P33" s="116"/>
      <c r="Q33" s="116"/>
      <c r="R33" s="116"/>
      <c r="S33" s="116"/>
      <c r="T33" s="120"/>
      <c r="U33" s="116"/>
      <c r="V33" s="195"/>
      <c r="W33" s="195"/>
      <c r="X33" s="195"/>
      <c r="Y33" s="195"/>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6"/>
      <c r="BE33" s="196"/>
      <c r="BF33" s="196"/>
      <c r="BG33" s="196"/>
      <c r="BH33" s="196"/>
      <c r="BI33" s="196"/>
      <c r="BJ33" s="196"/>
    </row>
    <row r="34" spans="2:62" ht="12.75" customHeight="1">
      <c r="R34" s="197"/>
    </row>
    <row r="35" spans="2:62" ht="12.75" customHeight="1">
      <c r="R35" s="197"/>
    </row>
    <row r="36" spans="2:62" ht="12.75" customHeight="1">
      <c r="R36" s="197"/>
    </row>
    <row r="37" spans="2:62" ht="12.75" customHeight="1">
      <c r="R37" s="197"/>
    </row>
    <row r="38" spans="2:62" ht="12.75" customHeight="1">
      <c r="R38" s="197"/>
    </row>
    <row r="39" spans="2:62" ht="12.75" customHeight="1">
      <c r="R39" s="197"/>
    </row>
    <row r="40" spans="2:62" ht="12.75" customHeight="1">
      <c r="R40" s="197"/>
    </row>
    <row r="41" spans="2:62" ht="12.75" customHeight="1">
      <c r="R41" s="197"/>
    </row>
    <row r="42" spans="2:62" ht="12.75" customHeight="1">
      <c r="R42" s="197"/>
    </row>
    <row r="43" spans="2:62" ht="12.75" customHeight="1">
      <c r="R43" s="197"/>
    </row>
    <row r="44" spans="2:62" ht="12.75" customHeight="1">
      <c r="R44" s="197"/>
    </row>
    <row r="45" spans="2:62" ht="12.75" customHeight="1">
      <c r="R45" s="197"/>
    </row>
    <row r="46" spans="2:62" ht="12.75" customHeight="1">
      <c r="R46" s="197"/>
    </row>
    <row r="47" spans="2:62" ht="12.75" customHeight="1">
      <c r="R47" s="197"/>
    </row>
    <row r="48" spans="2:62" ht="12.75" customHeight="1">
      <c r="R48" s="197"/>
    </row>
    <row r="49" spans="18:18" ht="12.75" customHeight="1">
      <c r="R49" s="197"/>
    </row>
    <row r="50" spans="18:18" ht="12.75" customHeight="1">
      <c r="R50" s="197"/>
    </row>
    <row r="51" spans="18:18" ht="12.75" customHeight="1">
      <c r="R51" s="197"/>
    </row>
    <row r="52" spans="18:18" ht="12.75" customHeight="1">
      <c r="R52" s="197"/>
    </row>
    <row r="53" spans="18:18" ht="12.75" customHeight="1">
      <c r="R53" s="197"/>
    </row>
    <row r="54" spans="18:18" ht="12.75" customHeight="1">
      <c r="R54" s="197"/>
    </row>
    <row r="55" spans="18:18" ht="12.75" customHeight="1">
      <c r="R55" s="197"/>
    </row>
    <row r="56" spans="18:18" ht="12.75" customHeight="1">
      <c r="R56" s="197"/>
    </row>
    <row r="57" spans="18:18" ht="12.75" customHeight="1">
      <c r="R57" s="197"/>
    </row>
    <row r="58" spans="18:18" ht="12.75" customHeight="1">
      <c r="R58" s="197"/>
    </row>
    <row r="59" spans="18:18" ht="12.75" customHeight="1">
      <c r="R59" s="197"/>
    </row>
    <row r="60" spans="18:18" ht="12.75" customHeight="1">
      <c r="R60" s="197"/>
    </row>
    <row r="61" spans="18:18" ht="12.75" customHeight="1">
      <c r="R61" s="197"/>
    </row>
    <row r="62" spans="18:18" ht="12.75" customHeight="1">
      <c r="R62" s="197"/>
    </row>
    <row r="63" spans="18:18" ht="12.75" customHeight="1">
      <c r="R63" s="197"/>
    </row>
    <row r="64" spans="18:18" ht="12.75" customHeight="1">
      <c r="R64" s="197"/>
    </row>
    <row r="65" spans="18:18" ht="12.75" customHeight="1">
      <c r="R65" s="197"/>
    </row>
    <row r="66" spans="18:18" ht="12.75" customHeight="1">
      <c r="R66" s="197"/>
    </row>
    <row r="67" spans="18:18" ht="12.75" customHeight="1">
      <c r="R67" s="197"/>
    </row>
    <row r="68" spans="18:18" ht="12.75" customHeight="1">
      <c r="R68" s="197"/>
    </row>
    <row r="69" spans="18:18" ht="12.75" customHeight="1">
      <c r="R69" s="197"/>
    </row>
    <row r="70" spans="18:18" ht="12.75" customHeight="1">
      <c r="R70" s="197"/>
    </row>
    <row r="71" spans="18:18" ht="12.75" customHeight="1">
      <c r="R71" s="197"/>
    </row>
    <row r="72" spans="18:18" ht="12.75" customHeight="1">
      <c r="R72" s="197"/>
    </row>
    <row r="73" spans="18:18" ht="12.75" customHeight="1">
      <c r="R73" s="197"/>
    </row>
    <row r="74" spans="18:18" ht="12.75" customHeight="1">
      <c r="R74" s="197"/>
    </row>
    <row r="75" spans="18:18" ht="12.75" customHeight="1">
      <c r="R75" s="197"/>
    </row>
    <row r="76" spans="18:18" ht="12.75" customHeight="1">
      <c r="R76" s="197"/>
    </row>
    <row r="77" spans="18:18" ht="12.75" customHeight="1">
      <c r="R77" s="197"/>
    </row>
    <row r="78" spans="18:18" ht="12.75" customHeight="1">
      <c r="R78" s="197"/>
    </row>
    <row r="79" spans="18:18" ht="12.75" customHeight="1">
      <c r="R79" s="197"/>
    </row>
    <row r="80" spans="18:18" ht="12.75" customHeight="1">
      <c r="R80" s="197"/>
    </row>
    <row r="81" spans="18:18" ht="12.75" customHeight="1">
      <c r="R81" s="197"/>
    </row>
    <row r="82" spans="18:18" ht="12.75" customHeight="1">
      <c r="R82" s="197"/>
    </row>
    <row r="83" spans="18:18" ht="12.75" customHeight="1">
      <c r="R83" s="197"/>
    </row>
    <row r="84" spans="18:18" ht="12.75" customHeight="1">
      <c r="R84" s="197"/>
    </row>
    <row r="85" spans="18:18" ht="12.75" customHeight="1">
      <c r="R85" s="197"/>
    </row>
    <row r="86" spans="18:18" ht="12.75" customHeight="1">
      <c r="R86" s="197"/>
    </row>
    <row r="87" spans="18:18" ht="12.75" customHeight="1">
      <c r="R87" s="197"/>
    </row>
    <row r="88" spans="18:18" ht="12.75" customHeight="1">
      <c r="R88" s="197"/>
    </row>
    <row r="89" spans="18:18" ht="12.75" customHeight="1">
      <c r="R89" s="197"/>
    </row>
    <row r="90" spans="18:18" ht="12.75" customHeight="1">
      <c r="R90" s="197"/>
    </row>
    <row r="91" spans="18:18" ht="12.75" customHeight="1">
      <c r="R91" s="197"/>
    </row>
    <row r="92" spans="18:18" ht="12.75" customHeight="1">
      <c r="R92" s="197"/>
    </row>
    <row r="93" spans="18:18" ht="12.75" customHeight="1">
      <c r="R93" s="197"/>
    </row>
    <row r="94" spans="18:18" ht="12.75" customHeight="1">
      <c r="R94" s="197"/>
    </row>
    <row r="95" spans="18:18" ht="12.75" customHeight="1">
      <c r="R95" s="197"/>
    </row>
    <row r="96" spans="18:18" ht="12.75" customHeight="1">
      <c r="R96" s="197"/>
    </row>
    <row r="97" spans="18:18" ht="12.75" customHeight="1">
      <c r="R97" s="197"/>
    </row>
    <row r="98" spans="18:18" ht="12.75" customHeight="1">
      <c r="R98" s="197"/>
    </row>
    <row r="99" spans="18:18" ht="12.75" customHeight="1">
      <c r="R99" s="197"/>
    </row>
    <row r="100" spans="18:18" ht="12.75" customHeight="1">
      <c r="R100" s="197"/>
    </row>
    <row r="101" spans="18:18" ht="12.75" customHeight="1">
      <c r="R101" s="197"/>
    </row>
    <row r="102" spans="18:18" ht="12.75" customHeight="1">
      <c r="R102" s="197"/>
    </row>
    <row r="103" spans="18:18" ht="12.75" customHeight="1">
      <c r="R103" s="197"/>
    </row>
    <row r="104" spans="18:18" ht="12.75" customHeight="1">
      <c r="R104" s="197"/>
    </row>
    <row r="105" spans="18:18" ht="12.75" customHeight="1">
      <c r="R105" s="197"/>
    </row>
    <row r="106" spans="18:18" ht="12.75" customHeight="1">
      <c r="R106" s="197"/>
    </row>
    <row r="107" spans="18:18" ht="12.75" customHeight="1">
      <c r="R107" s="197"/>
    </row>
    <row r="108" spans="18:18" ht="12.75" customHeight="1">
      <c r="R108" s="197"/>
    </row>
    <row r="109" spans="18:18" ht="12.75" customHeight="1">
      <c r="R109" s="197"/>
    </row>
    <row r="110" spans="18:18" ht="12.75" customHeight="1">
      <c r="R110" s="197"/>
    </row>
    <row r="111" spans="18:18" ht="12.75" customHeight="1">
      <c r="R111" s="197"/>
    </row>
    <row r="112" spans="18:18" ht="12.75" customHeight="1">
      <c r="R112" s="197"/>
    </row>
    <row r="113" spans="18:18" ht="12.75" customHeight="1">
      <c r="R113" s="197"/>
    </row>
    <row r="114" spans="18:18" ht="12.75" customHeight="1">
      <c r="R114" s="197"/>
    </row>
    <row r="115" spans="18:18" ht="12.75" customHeight="1">
      <c r="R115" s="197"/>
    </row>
    <row r="116" spans="18:18" ht="12.75" customHeight="1">
      <c r="R116" s="197"/>
    </row>
    <row r="117" spans="18:18" ht="12.75" customHeight="1">
      <c r="R117" s="197"/>
    </row>
    <row r="118" spans="18:18" ht="12.75" customHeight="1">
      <c r="R118" s="197"/>
    </row>
    <row r="119" spans="18:18" ht="12.75" customHeight="1">
      <c r="R119" s="197"/>
    </row>
    <row r="120" spans="18:18" ht="12.75" customHeight="1">
      <c r="R120" s="197"/>
    </row>
    <row r="121" spans="18:18" ht="12.75" customHeight="1">
      <c r="R121" s="197"/>
    </row>
    <row r="122" spans="18:18" ht="12.75" customHeight="1">
      <c r="R122" s="197"/>
    </row>
    <row r="123" spans="18:18" ht="12.75" customHeight="1">
      <c r="R123" s="197"/>
    </row>
    <row r="124" spans="18:18" ht="12.75" customHeight="1">
      <c r="R124" s="197"/>
    </row>
    <row r="125" spans="18:18" ht="12.75" customHeight="1">
      <c r="R125" s="197"/>
    </row>
    <row r="126" spans="18:18" ht="12.75" customHeight="1">
      <c r="R126" s="197"/>
    </row>
    <row r="127" spans="18:18" ht="12.75" customHeight="1">
      <c r="R127" s="197"/>
    </row>
    <row r="128" spans="18:18" ht="12.75" customHeight="1">
      <c r="R128" s="197"/>
    </row>
    <row r="129" spans="18:18" ht="12.75" customHeight="1">
      <c r="R129" s="197"/>
    </row>
    <row r="130" spans="18:18" ht="12.75" customHeight="1">
      <c r="R130" s="197"/>
    </row>
    <row r="131" spans="18:18" ht="12.75" customHeight="1">
      <c r="R131" s="197"/>
    </row>
    <row r="132" spans="18:18" ht="12.75" customHeight="1">
      <c r="R132" s="197"/>
    </row>
    <row r="133" spans="18:18" ht="12.75" customHeight="1">
      <c r="R133" s="197"/>
    </row>
    <row r="134" spans="18:18" ht="12.75" customHeight="1">
      <c r="R134" s="197"/>
    </row>
    <row r="135" spans="18:18" ht="12.75" customHeight="1">
      <c r="R135" s="197"/>
    </row>
    <row r="136" spans="18:18" ht="12.75" customHeight="1">
      <c r="R136" s="197"/>
    </row>
    <row r="137" spans="18:18" ht="12.75" customHeight="1">
      <c r="R137" s="197"/>
    </row>
    <row r="138" spans="18:18" ht="12.75" customHeight="1">
      <c r="R138" s="197"/>
    </row>
    <row r="139" spans="18:18" ht="12.75" customHeight="1">
      <c r="R139" s="197"/>
    </row>
    <row r="140" spans="18:18" ht="12.75" customHeight="1">
      <c r="R140" s="197"/>
    </row>
    <row r="141" spans="18:18" ht="12.75" customHeight="1">
      <c r="R141" s="197"/>
    </row>
    <row r="142" spans="18:18" ht="12.75" customHeight="1">
      <c r="R142" s="197"/>
    </row>
    <row r="143" spans="18:18" ht="12.75" customHeight="1">
      <c r="R143" s="197"/>
    </row>
    <row r="144" spans="18:18" ht="12.75" customHeight="1">
      <c r="R144" s="197"/>
    </row>
    <row r="145" spans="18:18" ht="12.75" customHeight="1">
      <c r="R145" s="197"/>
    </row>
    <row r="146" spans="18:18" ht="12.75" customHeight="1">
      <c r="R146" s="197"/>
    </row>
    <row r="147" spans="18:18" ht="12.75" customHeight="1">
      <c r="R147" s="197"/>
    </row>
    <row r="148" spans="18:18" ht="12.75" customHeight="1">
      <c r="R148" s="197"/>
    </row>
    <row r="149" spans="18:18" ht="12.75" customHeight="1">
      <c r="R149" s="197"/>
    </row>
    <row r="150" spans="18:18" ht="12.75" customHeight="1">
      <c r="R150" s="197"/>
    </row>
    <row r="151" spans="18:18" ht="12.75" customHeight="1">
      <c r="R151" s="197"/>
    </row>
    <row r="152" spans="18:18" ht="12.75" customHeight="1">
      <c r="R152" s="197"/>
    </row>
    <row r="153" spans="18:18" ht="12.75" customHeight="1">
      <c r="R153" s="197"/>
    </row>
    <row r="154" spans="18:18" ht="12.75" customHeight="1">
      <c r="R154" s="197"/>
    </row>
    <row r="155" spans="18:18" ht="12.75" customHeight="1">
      <c r="R155" s="197"/>
    </row>
    <row r="156" spans="18:18" ht="12.75" customHeight="1">
      <c r="R156" s="197"/>
    </row>
    <row r="157" spans="18:18" ht="12.75" customHeight="1">
      <c r="R157" s="197"/>
    </row>
    <row r="158" spans="18:18" ht="12.75" customHeight="1">
      <c r="R158" s="197"/>
    </row>
    <row r="159" spans="18:18" ht="12.75" customHeight="1">
      <c r="R159" s="197"/>
    </row>
    <row r="160" spans="18:18" ht="12.75" customHeight="1">
      <c r="R160" s="197"/>
    </row>
    <row r="161" spans="18:18" ht="12.75" customHeight="1">
      <c r="R161" s="197"/>
    </row>
    <row r="162" spans="18:18" ht="12.75" customHeight="1">
      <c r="R162" s="197"/>
    </row>
    <row r="163" spans="18:18" ht="12.75" customHeight="1">
      <c r="R163" s="197"/>
    </row>
    <row r="164" spans="18:18" ht="12.75" customHeight="1">
      <c r="R164" s="197"/>
    </row>
    <row r="165" spans="18:18" ht="12.75" customHeight="1">
      <c r="R165" s="197"/>
    </row>
    <row r="166" spans="18:18" ht="12.75" customHeight="1">
      <c r="R166" s="197"/>
    </row>
    <row r="167" spans="18:18" ht="12.75" customHeight="1">
      <c r="R167" s="197"/>
    </row>
    <row r="168" spans="18:18" ht="12.75" customHeight="1">
      <c r="R168" s="197"/>
    </row>
    <row r="169" spans="18:18" ht="12.75" customHeight="1">
      <c r="R169" s="197"/>
    </row>
    <row r="170" spans="18:18" ht="12.75" customHeight="1">
      <c r="R170" s="197"/>
    </row>
    <row r="171" spans="18:18" ht="12.75" customHeight="1">
      <c r="R171" s="197"/>
    </row>
    <row r="172" spans="18:18" ht="12.75" customHeight="1">
      <c r="R172" s="197"/>
    </row>
    <row r="173" spans="18:18" ht="12.75" customHeight="1">
      <c r="R173" s="197"/>
    </row>
    <row r="174" spans="18:18" ht="12.75" customHeight="1">
      <c r="R174" s="197"/>
    </row>
    <row r="175" spans="18:18" ht="12.75" customHeight="1">
      <c r="R175" s="197"/>
    </row>
    <row r="176" spans="18:18" ht="12.75" customHeight="1">
      <c r="R176" s="197"/>
    </row>
    <row r="177" spans="18:18" ht="12.75" customHeight="1">
      <c r="R177" s="197"/>
    </row>
    <row r="178" spans="18:18" ht="12.75" customHeight="1">
      <c r="R178" s="197"/>
    </row>
    <row r="179" spans="18:18" ht="12.75" customHeight="1">
      <c r="R179" s="197"/>
    </row>
    <row r="180" spans="18:18" ht="12.75" customHeight="1">
      <c r="R180" s="197"/>
    </row>
    <row r="181" spans="18:18" ht="12.75" customHeight="1">
      <c r="R181" s="197"/>
    </row>
    <row r="182" spans="18:18" ht="12.75" customHeight="1">
      <c r="R182" s="197"/>
    </row>
    <row r="183" spans="18:18" ht="12.75" customHeight="1">
      <c r="R183" s="197"/>
    </row>
    <row r="184" spans="18:18" ht="12.75" customHeight="1">
      <c r="R184" s="197"/>
    </row>
    <row r="185" spans="18:18" ht="12.75" customHeight="1">
      <c r="R185" s="197"/>
    </row>
    <row r="186" spans="18:18" ht="12.75" customHeight="1">
      <c r="R186" s="197"/>
    </row>
    <row r="187" spans="18:18" ht="12.75" customHeight="1">
      <c r="R187" s="197"/>
    </row>
    <row r="188" spans="18:18" ht="12.75" customHeight="1">
      <c r="R188" s="197"/>
    </row>
    <row r="189" spans="18:18" ht="12.75" customHeight="1">
      <c r="R189" s="197"/>
    </row>
    <row r="190" spans="18:18" ht="12.75" customHeight="1">
      <c r="R190" s="197"/>
    </row>
    <row r="191" spans="18:18" ht="12.75" customHeight="1">
      <c r="R191" s="197"/>
    </row>
    <row r="192" spans="18:18" ht="12.75" customHeight="1">
      <c r="R192" s="197"/>
    </row>
    <row r="193" spans="18:18" ht="12.75" customHeight="1">
      <c r="R193" s="197"/>
    </row>
    <row r="194" spans="18:18" ht="12.75" customHeight="1">
      <c r="R194" s="197"/>
    </row>
    <row r="195" spans="18:18" ht="12.75" customHeight="1">
      <c r="R195" s="197"/>
    </row>
    <row r="196" spans="18:18" ht="12.75" customHeight="1">
      <c r="R196" s="197"/>
    </row>
    <row r="197" spans="18:18" ht="12.75" customHeight="1">
      <c r="R197" s="197"/>
    </row>
    <row r="198" spans="18:18" ht="12.75" customHeight="1">
      <c r="R198" s="197"/>
    </row>
    <row r="199" spans="18:18" ht="12.75" customHeight="1">
      <c r="R199" s="197"/>
    </row>
    <row r="200" spans="18:18" ht="12.75" customHeight="1">
      <c r="R200" s="197"/>
    </row>
    <row r="201" spans="18:18" ht="12.75" customHeight="1">
      <c r="R201" s="197"/>
    </row>
    <row r="202" spans="18:18" ht="12.75" customHeight="1">
      <c r="R202" s="197"/>
    </row>
    <row r="203" spans="18:18" ht="12.75" customHeight="1">
      <c r="R203" s="197"/>
    </row>
    <row r="204" spans="18:18" ht="12.75" customHeight="1">
      <c r="R204" s="197"/>
    </row>
    <row r="205" spans="18:18" ht="12.75" customHeight="1">
      <c r="R205" s="197"/>
    </row>
    <row r="206" spans="18:18" ht="12.75" customHeight="1">
      <c r="R206" s="197"/>
    </row>
    <row r="207" spans="18:18" ht="12.75" customHeight="1">
      <c r="R207" s="197"/>
    </row>
    <row r="208" spans="18:18" ht="12.75" customHeight="1">
      <c r="R208" s="197"/>
    </row>
    <row r="209" spans="18:18" ht="12.75" customHeight="1">
      <c r="R209" s="197"/>
    </row>
    <row r="210" spans="18:18" ht="12.75" customHeight="1">
      <c r="R210" s="197"/>
    </row>
    <row r="211" spans="18:18" ht="12.75" customHeight="1">
      <c r="R211" s="197"/>
    </row>
    <row r="212" spans="18:18" ht="12.75" customHeight="1">
      <c r="R212" s="197"/>
    </row>
    <row r="213" spans="18:18" ht="12.75" customHeight="1">
      <c r="R213" s="197"/>
    </row>
    <row r="214" spans="18:18" ht="12.75" customHeight="1">
      <c r="R214" s="197"/>
    </row>
    <row r="215" spans="18:18" ht="12.75" customHeight="1">
      <c r="R215" s="197"/>
    </row>
    <row r="216" spans="18:18" ht="12.75" customHeight="1">
      <c r="R216" s="197"/>
    </row>
    <row r="217" spans="18:18" ht="12.75" customHeight="1">
      <c r="R217" s="197"/>
    </row>
    <row r="218" spans="18:18" ht="12.75" customHeight="1">
      <c r="R218" s="197"/>
    </row>
    <row r="219" spans="18:18" ht="12.75" customHeight="1">
      <c r="R219" s="197"/>
    </row>
    <row r="220" spans="18:18" ht="12.75" customHeight="1">
      <c r="R220" s="197"/>
    </row>
    <row r="221" spans="18:18" ht="12.75" customHeight="1">
      <c r="R221" s="197"/>
    </row>
    <row r="222" spans="18:18" ht="12.75" customHeight="1">
      <c r="R222" s="197"/>
    </row>
    <row r="223" spans="18:18" ht="12.75" customHeight="1">
      <c r="R223" s="197"/>
    </row>
    <row r="224" spans="18:18" ht="12.75" customHeight="1">
      <c r="R224" s="197"/>
    </row>
    <row r="225" spans="18:18" ht="12.75" customHeight="1">
      <c r="R225" s="197"/>
    </row>
    <row r="226" spans="18:18" ht="12.75" customHeight="1">
      <c r="R226" s="197"/>
    </row>
    <row r="227" spans="18:18" ht="12.75" customHeight="1">
      <c r="R227" s="197"/>
    </row>
    <row r="228" spans="18:18" ht="12.75" customHeight="1">
      <c r="R228" s="197"/>
    </row>
    <row r="229" spans="18:18" ht="12.75" customHeight="1">
      <c r="R229" s="197"/>
    </row>
    <row r="230" spans="18:18" ht="12.75" customHeight="1">
      <c r="R230" s="197"/>
    </row>
    <row r="231" spans="18:18" ht="12.75" customHeight="1">
      <c r="R231" s="197"/>
    </row>
    <row r="232" spans="18:18" ht="12.75" customHeight="1">
      <c r="R232" s="197"/>
    </row>
    <row r="233" spans="18:18" ht="12.75" customHeight="1">
      <c r="R233" s="197"/>
    </row>
    <row r="234" spans="18:18" ht="12.75" customHeight="1">
      <c r="R234" s="197"/>
    </row>
    <row r="235" spans="18:18" ht="12.75" customHeight="1">
      <c r="R235" s="197"/>
    </row>
    <row r="236" spans="18:18" ht="12.75" customHeight="1">
      <c r="R236" s="197"/>
    </row>
    <row r="237" spans="18:18" ht="12.75" customHeight="1">
      <c r="R237" s="197"/>
    </row>
    <row r="238" spans="18:18" ht="12.75" customHeight="1">
      <c r="R238" s="197"/>
    </row>
    <row r="239" spans="18:18" ht="12.75" customHeight="1">
      <c r="R239" s="197"/>
    </row>
    <row r="240" spans="18:18" ht="12.75" customHeight="1">
      <c r="R240" s="197"/>
    </row>
    <row r="241" spans="18:18" ht="12.75" customHeight="1">
      <c r="R241" s="197"/>
    </row>
    <row r="242" spans="18:18" ht="12.75" customHeight="1">
      <c r="R242" s="197"/>
    </row>
    <row r="243" spans="18:18" ht="12.75" customHeight="1">
      <c r="R243" s="197"/>
    </row>
    <row r="244" spans="18:18" ht="12.75" customHeight="1">
      <c r="R244" s="197"/>
    </row>
    <row r="245" spans="18:18" ht="12.75" customHeight="1">
      <c r="R245" s="197"/>
    </row>
    <row r="246" spans="18:18" ht="12.75" customHeight="1">
      <c r="R246" s="197"/>
    </row>
    <row r="247" spans="18:18" ht="12.75" customHeight="1">
      <c r="R247" s="197"/>
    </row>
    <row r="248" spans="18:18" ht="12.75" customHeight="1">
      <c r="R248" s="197"/>
    </row>
    <row r="249" spans="18:18" ht="12.75" customHeight="1">
      <c r="R249" s="197"/>
    </row>
    <row r="250" spans="18:18" ht="12.75" customHeight="1">
      <c r="R250" s="197"/>
    </row>
    <row r="251" spans="18:18" ht="12.75" customHeight="1">
      <c r="R251" s="197"/>
    </row>
    <row r="252" spans="18:18" ht="12.75" customHeight="1">
      <c r="R252" s="197"/>
    </row>
    <row r="253" spans="18:18" ht="12.75" customHeight="1">
      <c r="R253" s="197"/>
    </row>
    <row r="254" spans="18:18" ht="12.75" customHeight="1">
      <c r="R254" s="197"/>
    </row>
    <row r="255" spans="18:18" ht="12.75" customHeight="1">
      <c r="R255" s="197"/>
    </row>
    <row r="256" spans="18:18" ht="12.75" customHeight="1">
      <c r="R256" s="197"/>
    </row>
    <row r="257" spans="18:18" ht="12.75" customHeight="1">
      <c r="R257" s="197"/>
    </row>
    <row r="258" spans="18:18" ht="12.75" customHeight="1">
      <c r="R258" s="197"/>
    </row>
    <row r="259" spans="18:18" ht="12.75" customHeight="1">
      <c r="R259" s="197"/>
    </row>
    <row r="260" spans="18:18" ht="12.75" customHeight="1">
      <c r="R260" s="197"/>
    </row>
    <row r="261" spans="18:18" ht="12.75" customHeight="1">
      <c r="R261" s="197"/>
    </row>
    <row r="262" spans="18:18" ht="12.75" customHeight="1">
      <c r="R262" s="197"/>
    </row>
    <row r="263" spans="18:18" ht="12.75" customHeight="1">
      <c r="R263" s="197"/>
    </row>
    <row r="264" spans="18:18" ht="12.75" customHeight="1">
      <c r="R264" s="197"/>
    </row>
    <row r="265" spans="18:18" ht="12.75" customHeight="1">
      <c r="R265" s="197"/>
    </row>
    <row r="266" spans="18:18" ht="12.75" customHeight="1">
      <c r="R266" s="197"/>
    </row>
    <row r="267" spans="18:18" ht="12.75" customHeight="1">
      <c r="R267" s="197"/>
    </row>
    <row r="268" spans="18:18" ht="12.75" customHeight="1">
      <c r="R268" s="197"/>
    </row>
    <row r="269" spans="18:18" ht="12.75" customHeight="1">
      <c r="R269" s="197"/>
    </row>
    <row r="270" spans="18:18" ht="12.75" customHeight="1">
      <c r="R270" s="197"/>
    </row>
    <row r="271" spans="18:18" ht="12.75" customHeight="1">
      <c r="R271" s="197"/>
    </row>
    <row r="272" spans="18:18" ht="12.75" customHeight="1">
      <c r="R272" s="197"/>
    </row>
    <row r="273" spans="18:18" ht="12.75" customHeight="1">
      <c r="R273" s="197"/>
    </row>
    <row r="274" spans="18:18" ht="12.75" customHeight="1">
      <c r="R274" s="197"/>
    </row>
    <row r="275" spans="18:18" ht="12.75" customHeight="1">
      <c r="R275" s="197"/>
    </row>
    <row r="276" spans="18:18" ht="12.75" customHeight="1">
      <c r="R276" s="197"/>
    </row>
    <row r="277" spans="18:18" ht="12.75" customHeight="1">
      <c r="R277" s="197"/>
    </row>
    <row r="278" spans="18:18" ht="12.75" customHeight="1">
      <c r="R278" s="197"/>
    </row>
    <row r="279" spans="18:18" ht="12.75" customHeight="1">
      <c r="R279" s="197"/>
    </row>
    <row r="280" spans="18:18" ht="12.75" customHeight="1">
      <c r="R280" s="197"/>
    </row>
    <row r="281" spans="18:18" ht="12.75" customHeight="1">
      <c r="R281" s="197"/>
    </row>
    <row r="282" spans="18:18" ht="12.75" customHeight="1">
      <c r="R282" s="197"/>
    </row>
    <row r="283" spans="18:18" ht="12.75" customHeight="1">
      <c r="R283" s="197"/>
    </row>
    <row r="284" spans="18:18" ht="12.75" customHeight="1">
      <c r="R284" s="197"/>
    </row>
    <row r="285" spans="18:18" ht="12.75" customHeight="1">
      <c r="R285" s="197"/>
    </row>
    <row r="286" spans="18:18" ht="12.75" customHeight="1">
      <c r="R286" s="197"/>
    </row>
    <row r="287" spans="18:18" ht="12.75" customHeight="1">
      <c r="R287" s="197"/>
    </row>
    <row r="288" spans="18:18" ht="12.75" customHeight="1">
      <c r="R288" s="197"/>
    </row>
    <row r="289" spans="18:18" ht="12.75" customHeight="1">
      <c r="R289" s="197"/>
    </row>
    <row r="290" spans="18:18" ht="12.75" customHeight="1">
      <c r="R290" s="197"/>
    </row>
    <row r="291" spans="18:18" ht="12.75" customHeight="1">
      <c r="R291" s="197"/>
    </row>
    <row r="292" spans="18:18" ht="12.75" customHeight="1">
      <c r="R292" s="197"/>
    </row>
    <row r="293" spans="18:18" ht="12.75" customHeight="1">
      <c r="R293" s="197"/>
    </row>
    <row r="294" spans="18:18" ht="12.75" customHeight="1">
      <c r="R294" s="197"/>
    </row>
    <row r="295" spans="18:18" ht="12.75" customHeight="1">
      <c r="R295" s="197"/>
    </row>
    <row r="296" spans="18:18" ht="12.75" customHeight="1">
      <c r="R296" s="197"/>
    </row>
    <row r="297" spans="18:18" ht="12.75" customHeight="1">
      <c r="R297" s="197"/>
    </row>
    <row r="298" spans="18:18" ht="12.75" customHeight="1">
      <c r="R298" s="197"/>
    </row>
    <row r="299" spans="18:18" ht="12.75" customHeight="1">
      <c r="R299" s="197"/>
    </row>
    <row r="300" spans="18:18" ht="12.75" customHeight="1">
      <c r="R300" s="197"/>
    </row>
    <row r="301" spans="18:18" ht="12.75" customHeight="1">
      <c r="R301" s="197"/>
    </row>
    <row r="302" spans="18:18" ht="12.75" customHeight="1">
      <c r="R302" s="197"/>
    </row>
    <row r="303" spans="18:18" ht="12.75" customHeight="1">
      <c r="R303" s="197"/>
    </row>
    <row r="304" spans="18:18" ht="12.75" customHeight="1">
      <c r="R304" s="197"/>
    </row>
    <row r="305" spans="18:18" ht="12.75" customHeight="1">
      <c r="R305" s="197"/>
    </row>
    <row r="306" spans="18:18" ht="12.75" customHeight="1">
      <c r="R306" s="197"/>
    </row>
    <row r="307" spans="18:18" ht="12.75" customHeight="1">
      <c r="R307" s="197"/>
    </row>
    <row r="308" spans="18:18" ht="12.75" customHeight="1">
      <c r="R308" s="197"/>
    </row>
    <row r="309" spans="18:18" ht="12.75" customHeight="1">
      <c r="R309" s="197"/>
    </row>
    <row r="310" spans="18:18" ht="12.75" customHeight="1">
      <c r="R310" s="197"/>
    </row>
    <row r="311" spans="18:18" ht="12.75" customHeight="1">
      <c r="R311" s="197"/>
    </row>
    <row r="312" spans="18:18" ht="12.75" customHeight="1">
      <c r="R312" s="197"/>
    </row>
    <row r="313" spans="18:18" ht="12.75" customHeight="1">
      <c r="R313" s="197"/>
    </row>
    <row r="314" spans="18:18" ht="12.75" customHeight="1">
      <c r="R314" s="197"/>
    </row>
    <row r="315" spans="18:18" ht="12.75" customHeight="1">
      <c r="R315" s="197"/>
    </row>
    <row r="316" spans="18:18" ht="12.75" customHeight="1">
      <c r="R316" s="197"/>
    </row>
    <row r="317" spans="18:18" ht="12.75" customHeight="1">
      <c r="R317" s="197"/>
    </row>
    <row r="318" spans="18:18" ht="12.75" customHeight="1">
      <c r="R318" s="197"/>
    </row>
    <row r="319" spans="18:18" ht="12.75" customHeight="1">
      <c r="R319" s="197"/>
    </row>
    <row r="320" spans="18:18" ht="12.75" customHeight="1">
      <c r="R320" s="197"/>
    </row>
    <row r="321" spans="18:18" ht="12.75" customHeight="1">
      <c r="R321" s="197"/>
    </row>
    <row r="322" spans="18:18" ht="12.75" customHeight="1">
      <c r="R322" s="197"/>
    </row>
    <row r="323" spans="18:18" ht="12.75" customHeight="1">
      <c r="R323" s="197"/>
    </row>
    <row r="324" spans="18:18" ht="12.75" customHeight="1">
      <c r="R324" s="197"/>
    </row>
    <row r="325" spans="18:18" ht="12.75" customHeight="1">
      <c r="R325" s="197"/>
    </row>
    <row r="326" spans="18:18" ht="12.75" customHeight="1">
      <c r="R326" s="197"/>
    </row>
    <row r="327" spans="18:18" ht="12.75" customHeight="1">
      <c r="R327" s="197"/>
    </row>
    <row r="328" spans="18:18" ht="12.75" customHeight="1">
      <c r="R328" s="197"/>
    </row>
    <row r="329" spans="18:18" ht="12.75" customHeight="1">
      <c r="R329" s="197"/>
    </row>
    <row r="330" spans="18:18" ht="12.75" customHeight="1">
      <c r="R330" s="197"/>
    </row>
    <row r="331" spans="18:18" ht="12.75" customHeight="1">
      <c r="R331" s="197"/>
    </row>
    <row r="332" spans="18:18" ht="12.75" customHeight="1">
      <c r="R332" s="197"/>
    </row>
    <row r="333" spans="18:18" ht="12.75" customHeight="1">
      <c r="R333" s="197"/>
    </row>
    <row r="334" spans="18:18" ht="12.75" customHeight="1">
      <c r="R334" s="197"/>
    </row>
    <row r="335" spans="18:18" ht="12.75" customHeight="1">
      <c r="R335" s="197"/>
    </row>
    <row r="336" spans="18:18" ht="12.75" customHeight="1">
      <c r="R336" s="197"/>
    </row>
    <row r="337" spans="18:18" ht="12.75" customHeight="1">
      <c r="R337" s="197"/>
    </row>
    <row r="338" spans="18:18" ht="12.75" customHeight="1">
      <c r="R338" s="197"/>
    </row>
    <row r="339" spans="18:18" ht="12.75" customHeight="1">
      <c r="R339" s="197"/>
    </row>
    <row r="340" spans="18:18" ht="12.75" customHeight="1">
      <c r="R340" s="197"/>
    </row>
    <row r="341" spans="18:18" ht="12.75" customHeight="1">
      <c r="R341" s="197"/>
    </row>
    <row r="342" spans="18:18" ht="12.75" customHeight="1">
      <c r="R342" s="197"/>
    </row>
    <row r="343" spans="18:18" ht="12.75" customHeight="1">
      <c r="R343" s="197"/>
    </row>
    <row r="344" spans="18:18" ht="12.75" customHeight="1">
      <c r="R344" s="197"/>
    </row>
    <row r="345" spans="18:18" ht="12.75" customHeight="1">
      <c r="R345" s="197"/>
    </row>
    <row r="346" spans="18:18" ht="12.75" customHeight="1">
      <c r="R346" s="197"/>
    </row>
    <row r="347" spans="18:18" ht="12.75" customHeight="1">
      <c r="R347" s="197"/>
    </row>
    <row r="348" spans="18:18" ht="12.75" customHeight="1">
      <c r="R348" s="197"/>
    </row>
    <row r="349" spans="18:18" ht="12.75" customHeight="1">
      <c r="R349" s="197"/>
    </row>
    <row r="350" spans="18:18" ht="12.75" customHeight="1">
      <c r="R350" s="197"/>
    </row>
    <row r="351" spans="18:18" ht="12.75" customHeight="1">
      <c r="R351" s="197"/>
    </row>
    <row r="352" spans="18:18" ht="12.75" customHeight="1">
      <c r="R352" s="197"/>
    </row>
    <row r="353" spans="18:18" ht="12.75" customHeight="1">
      <c r="R353" s="197"/>
    </row>
    <row r="354" spans="18:18" ht="12.75" customHeight="1">
      <c r="R354" s="197"/>
    </row>
    <row r="355" spans="18:18" ht="12.75" customHeight="1">
      <c r="R355" s="197"/>
    </row>
    <row r="356" spans="18:18" ht="12.75" customHeight="1">
      <c r="R356" s="197"/>
    </row>
    <row r="357" spans="18:18" ht="12.75" customHeight="1">
      <c r="R357" s="197"/>
    </row>
    <row r="358" spans="18:18" ht="12.75" customHeight="1">
      <c r="R358" s="197"/>
    </row>
    <row r="359" spans="18:18" ht="12.75" customHeight="1">
      <c r="R359" s="197"/>
    </row>
    <row r="360" spans="18:18" ht="12.75" customHeight="1">
      <c r="R360" s="197"/>
    </row>
    <row r="361" spans="18:18" ht="12.75" customHeight="1">
      <c r="R361" s="197"/>
    </row>
    <row r="362" spans="18:18" ht="12.75" customHeight="1">
      <c r="R362" s="197"/>
    </row>
    <row r="363" spans="18:18" ht="12.75" customHeight="1">
      <c r="R363" s="197"/>
    </row>
    <row r="364" spans="18:18" ht="12.75" customHeight="1">
      <c r="R364" s="197"/>
    </row>
    <row r="365" spans="18:18" ht="12.75" customHeight="1">
      <c r="R365" s="197"/>
    </row>
    <row r="366" spans="18:18" ht="12.75" customHeight="1">
      <c r="R366" s="197"/>
    </row>
    <row r="367" spans="18:18" ht="12.75" customHeight="1">
      <c r="R367" s="197"/>
    </row>
    <row r="368" spans="18:18" ht="12.75" customHeight="1">
      <c r="R368" s="197"/>
    </row>
    <row r="369" spans="18:18" ht="12.75" customHeight="1">
      <c r="R369" s="197"/>
    </row>
    <row r="370" spans="18:18" ht="12.75" customHeight="1">
      <c r="R370" s="197"/>
    </row>
    <row r="371" spans="18:18" ht="12.75" customHeight="1">
      <c r="R371" s="197"/>
    </row>
    <row r="372" spans="18:18" ht="12.75" customHeight="1">
      <c r="R372" s="197"/>
    </row>
    <row r="373" spans="18:18" ht="12.75" customHeight="1">
      <c r="R373" s="197"/>
    </row>
    <row r="374" spans="18:18" ht="12.75" customHeight="1">
      <c r="R374" s="197"/>
    </row>
    <row r="375" spans="18:18" ht="12.75" customHeight="1">
      <c r="R375" s="197"/>
    </row>
    <row r="376" spans="18:18" ht="12.75" customHeight="1">
      <c r="R376" s="197"/>
    </row>
    <row r="377" spans="18:18" ht="12.75" customHeight="1">
      <c r="R377" s="197"/>
    </row>
    <row r="378" spans="18:18" ht="12.75" customHeight="1">
      <c r="R378" s="197"/>
    </row>
    <row r="379" spans="18:18" ht="12.75" customHeight="1">
      <c r="R379" s="197"/>
    </row>
    <row r="380" spans="18:18" ht="12.75" customHeight="1">
      <c r="R380" s="197"/>
    </row>
    <row r="381" spans="18:18" ht="12.75" customHeight="1">
      <c r="R381" s="197"/>
    </row>
    <row r="382" spans="18:18" ht="12.75" customHeight="1">
      <c r="R382" s="197"/>
    </row>
    <row r="383" spans="18:18" ht="12.75" customHeight="1">
      <c r="R383" s="197"/>
    </row>
    <row r="384" spans="18:18" ht="12.75" customHeight="1">
      <c r="R384" s="197"/>
    </row>
    <row r="385" spans="18:18" ht="12.75" customHeight="1">
      <c r="R385" s="197"/>
    </row>
    <row r="386" spans="18:18" ht="12.75" customHeight="1">
      <c r="R386" s="197"/>
    </row>
    <row r="387" spans="18:18" ht="12.75" customHeight="1">
      <c r="R387" s="197"/>
    </row>
    <row r="388" spans="18:18" ht="12.75" customHeight="1">
      <c r="R388" s="197"/>
    </row>
    <row r="389" spans="18:18" ht="12.75" customHeight="1">
      <c r="R389" s="197"/>
    </row>
    <row r="390" spans="18:18" ht="12.75" customHeight="1">
      <c r="R390" s="197"/>
    </row>
    <row r="391" spans="18:18" ht="12.75" customHeight="1">
      <c r="R391" s="197"/>
    </row>
    <row r="392" spans="18:18" ht="12.75" customHeight="1">
      <c r="R392" s="197"/>
    </row>
    <row r="393" spans="18:18" ht="12.75" customHeight="1">
      <c r="R393" s="197"/>
    </row>
    <row r="394" spans="18:18" ht="12.75" customHeight="1">
      <c r="R394" s="197"/>
    </row>
    <row r="395" spans="18:18" ht="12.75" customHeight="1">
      <c r="R395" s="197"/>
    </row>
    <row r="396" spans="18:18" ht="12.75" customHeight="1">
      <c r="R396" s="197"/>
    </row>
    <row r="397" spans="18:18" ht="12.75" customHeight="1">
      <c r="R397" s="197"/>
    </row>
    <row r="398" spans="18:18" ht="12.75" customHeight="1">
      <c r="R398" s="197"/>
    </row>
    <row r="399" spans="18:18" ht="12.75" customHeight="1">
      <c r="R399" s="197"/>
    </row>
    <row r="400" spans="18:18" ht="12.75" customHeight="1">
      <c r="R400" s="197"/>
    </row>
    <row r="401" spans="18:18" ht="12.75" customHeight="1">
      <c r="R401" s="197"/>
    </row>
    <row r="402" spans="18:18" ht="12.75" customHeight="1">
      <c r="R402" s="197"/>
    </row>
    <row r="403" spans="18:18" ht="12.75" customHeight="1">
      <c r="R403" s="197"/>
    </row>
    <row r="404" spans="18:18" ht="12.75" customHeight="1">
      <c r="R404" s="197"/>
    </row>
    <row r="405" spans="18:18" ht="12.75" customHeight="1">
      <c r="R405" s="197"/>
    </row>
    <row r="406" spans="18:18" ht="12.75" customHeight="1">
      <c r="R406" s="197"/>
    </row>
    <row r="407" spans="18:18" ht="12.75" customHeight="1">
      <c r="R407" s="197"/>
    </row>
    <row r="408" spans="18:18" ht="12.75" customHeight="1">
      <c r="R408" s="197"/>
    </row>
    <row r="409" spans="18:18" ht="12.75" customHeight="1">
      <c r="R409" s="197"/>
    </row>
    <row r="410" spans="18:18" ht="12.75" customHeight="1">
      <c r="R410" s="197"/>
    </row>
    <row r="411" spans="18:18" ht="12.75" customHeight="1">
      <c r="R411" s="197"/>
    </row>
    <row r="412" spans="18:18" ht="12.75" customHeight="1">
      <c r="R412" s="197"/>
    </row>
    <row r="413" spans="18:18" ht="12.75" customHeight="1">
      <c r="R413" s="197"/>
    </row>
    <row r="414" spans="18:18" ht="12.75" customHeight="1">
      <c r="R414" s="197"/>
    </row>
    <row r="415" spans="18:18" ht="12.75" customHeight="1">
      <c r="R415" s="197"/>
    </row>
    <row r="416" spans="18:18" ht="12.75" customHeight="1">
      <c r="R416" s="197"/>
    </row>
    <row r="417" spans="18:18" ht="12.75" customHeight="1">
      <c r="R417" s="197"/>
    </row>
    <row r="418" spans="18:18" ht="12.75" customHeight="1">
      <c r="R418" s="197"/>
    </row>
    <row r="419" spans="18:18" ht="12.75" customHeight="1">
      <c r="R419" s="197"/>
    </row>
    <row r="420" spans="18:18" ht="12.75" customHeight="1">
      <c r="R420" s="197"/>
    </row>
    <row r="421" spans="18:18" ht="12.75" customHeight="1">
      <c r="R421" s="197"/>
    </row>
    <row r="422" spans="18:18" ht="12.75" customHeight="1">
      <c r="R422" s="197"/>
    </row>
    <row r="423" spans="18:18" ht="12.75" customHeight="1">
      <c r="R423" s="197"/>
    </row>
    <row r="424" spans="18:18" ht="12.75" customHeight="1">
      <c r="R424" s="197"/>
    </row>
    <row r="425" spans="18:18" ht="12.75" customHeight="1">
      <c r="R425" s="197"/>
    </row>
    <row r="426" spans="18:18" ht="12.75" customHeight="1">
      <c r="R426" s="197"/>
    </row>
    <row r="427" spans="18:18" ht="12.75" customHeight="1">
      <c r="R427" s="197"/>
    </row>
    <row r="428" spans="18:18" ht="12.75" customHeight="1">
      <c r="R428" s="197"/>
    </row>
    <row r="429" spans="18:18" ht="12.75" customHeight="1">
      <c r="R429" s="197"/>
    </row>
    <row r="430" spans="18:18" ht="12.75" customHeight="1">
      <c r="R430" s="197"/>
    </row>
    <row r="431" spans="18:18" ht="12.75" customHeight="1">
      <c r="R431" s="197"/>
    </row>
    <row r="432" spans="18:18" ht="12.75" customHeight="1">
      <c r="R432" s="197"/>
    </row>
    <row r="433" spans="18:18" ht="12.75" customHeight="1">
      <c r="R433" s="197"/>
    </row>
    <row r="434" spans="18:18" ht="12.75" customHeight="1">
      <c r="R434" s="197"/>
    </row>
    <row r="435" spans="18:18" ht="12.75" customHeight="1">
      <c r="R435" s="197"/>
    </row>
    <row r="436" spans="18:18" ht="12.75" customHeight="1">
      <c r="R436" s="197"/>
    </row>
    <row r="437" spans="18:18" ht="12.75" customHeight="1">
      <c r="R437" s="197"/>
    </row>
    <row r="438" spans="18:18" ht="12.75" customHeight="1">
      <c r="R438" s="197"/>
    </row>
    <row r="439" spans="18:18" ht="12.75" customHeight="1">
      <c r="R439" s="197"/>
    </row>
    <row r="440" spans="18:18" ht="12.75" customHeight="1">
      <c r="R440" s="197"/>
    </row>
    <row r="441" spans="18:18" ht="12.75" customHeight="1">
      <c r="R441" s="197"/>
    </row>
    <row r="442" spans="18:18" ht="12.75" customHeight="1">
      <c r="R442" s="197"/>
    </row>
    <row r="443" spans="18:18" ht="12.75" customHeight="1">
      <c r="R443" s="197"/>
    </row>
    <row r="444" spans="18:18" ht="12.75" customHeight="1">
      <c r="R444" s="197"/>
    </row>
    <row r="445" spans="18:18" ht="12.75" customHeight="1">
      <c r="R445" s="197"/>
    </row>
    <row r="446" spans="18:18" ht="12.75" customHeight="1">
      <c r="R446" s="197"/>
    </row>
    <row r="447" spans="18:18" ht="12.75" customHeight="1">
      <c r="R447" s="197"/>
    </row>
    <row r="448" spans="18:18" ht="12.75" customHeight="1">
      <c r="R448" s="197"/>
    </row>
    <row r="449" spans="18:18" ht="12.75" customHeight="1">
      <c r="R449" s="197"/>
    </row>
    <row r="450" spans="18:18" ht="12.75" customHeight="1">
      <c r="R450" s="197"/>
    </row>
    <row r="451" spans="18:18" ht="12.75" customHeight="1">
      <c r="R451" s="197"/>
    </row>
    <row r="452" spans="18:18" ht="12.75" customHeight="1">
      <c r="R452" s="197"/>
    </row>
    <row r="453" spans="18:18" ht="12.75" customHeight="1">
      <c r="R453" s="197"/>
    </row>
    <row r="454" spans="18:18" ht="12.75" customHeight="1">
      <c r="R454" s="197"/>
    </row>
    <row r="455" spans="18:18" ht="12.75" customHeight="1">
      <c r="R455" s="197"/>
    </row>
    <row r="456" spans="18:18" ht="12.75" customHeight="1">
      <c r="R456" s="197"/>
    </row>
    <row r="457" spans="18:18" ht="12.75" customHeight="1">
      <c r="R457" s="197"/>
    </row>
    <row r="458" spans="18:18" ht="12.75" customHeight="1">
      <c r="R458" s="197"/>
    </row>
    <row r="459" spans="18:18" ht="12.75" customHeight="1">
      <c r="R459" s="197"/>
    </row>
    <row r="460" spans="18:18" ht="12.75" customHeight="1">
      <c r="R460" s="197"/>
    </row>
    <row r="461" spans="18:18" ht="12.75" customHeight="1">
      <c r="R461" s="197"/>
    </row>
    <row r="462" spans="18:18" ht="12.75" customHeight="1">
      <c r="R462" s="197"/>
    </row>
    <row r="463" spans="18:18" ht="12.75" customHeight="1">
      <c r="R463" s="197"/>
    </row>
    <row r="464" spans="18:18" ht="12.75" customHeight="1">
      <c r="R464" s="197"/>
    </row>
    <row r="465" spans="18:18" ht="12.75" customHeight="1">
      <c r="R465" s="197"/>
    </row>
    <row r="466" spans="18:18" ht="12.75" customHeight="1">
      <c r="R466" s="197"/>
    </row>
    <row r="467" spans="18:18" ht="12.75" customHeight="1">
      <c r="R467" s="197"/>
    </row>
    <row r="468" spans="18:18" ht="12.75" customHeight="1">
      <c r="R468" s="197"/>
    </row>
    <row r="469" spans="18:18" ht="12.75" customHeight="1">
      <c r="R469" s="197"/>
    </row>
    <row r="470" spans="18:18" ht="12.75" customHeight="1">
      <c r="R470" s="197"/>
    </row>
    <row r="471" spans="18:18" ht="12.75" customHeight="1">
      <c r="R471" s="197"/>
    </row>
    <row r="472" spans="18:18" ht="12.75" customHeight="1">
      <c r="R472" s="197"/>
    </row>
    <row r="473" spans="18:18" ht="12.75" customHeight="1">
      <c r="R473" s="197"/>
    </row>
    <row r="474" spans="18:18" ht="12.75" customHeight="1">
      <c r="R474" s="197"/>
    </row>
    <row r="475" spans="18:18" ht="12.75" customHeight="1">
      <c r="R475" s="197"/>
    </row>
    <row r="476" spans="18:18" ht="12.75" customHeight="1">
      <c r="R476" s="197"/>
    </row>
    <row r="477" spans="18:18" ht="12.75" customHeight="1">
      <c r="R477" s="197"/>
    </row>
    <row r="478" spans="18:18" ht="12.75" customHeight="1">
      <c r="R478" s="197"/>
    </row>
    <row r="479" spans="18:18" ht="12.75" customHeight="1">
      <c r="R479" s="197"/>
    </row>
    <row r="480" spans="18:18" ht="12.75" customHeight="1">
      <c r="R480" s="197"/>
    </row>
    <row r="481" spans="18:18" ht="12.75" customHeight="1">
      <c r="R481" s="197"/>
    </row>
    <row r="482" spans="18:18" ht="12.75" customHeight="1">
      <c r="R482" s="197"/>
    </row>
    <row r="483" spans="18:18" ht="12.75" customHeight="1">
      <c r="R483" s="197"/>
    </row>
    <row r="484" spans="18:18" ht="12.75" customHeight="1">
      <c r="R484" s="197"/>
    </row>
    <row r="485" spans="18:18" ht="12.75" customHeight="1">
      <c r="R485" s="197"/>
    </row>
    <row r="486" spans="18:18" ht="12.75" customHeight="1">
      <c r="R486" s="197"/>
    </row>
    <row r="487" spans="18:18" ht="12.75" customHeight="1">
      <c r="R487" s="197"/>
    </row>
    <row r="488" spans="18:18" ht="12.75" customHeight="1">
      <c r="R488" s="197"/>
    </row>
    <row r="489" spans="18:18" ht="12.75" customHeight="1">
      <c r="R489" s="197"/>
    </row>
    <row r="490" spans="18:18" ht="12.75" customHeight="1">
      <c r="R490" s="197"/>
    </row>
    <row r="491" spans="18:18" ht="12.75" customHeight="1">
      <c r="R491" s="197"/>
    </row>
    <row r="492" spans="18:18" ht="12.75" customHeight="1">
      <c r="R492" s="197"/>
    </row>
    <row r="493" spans="18:18" ht="12.75" customHeight="1">
      <c r="R493" s="197"/>
    </row>
    <row r="494" spans="18:18" ht="12.75" customHeight="1">
      <c r="R494" s="197"/>
    </row>
    <row r="495" spans="18:18" ht="12.75" customHeight="1">
      <c r="R495" s="197"/>
    </row>
    <row r="496" spans="18:18" ht="12.75" customHeight="1">
      <c r="R496" s="197"/>
    </row>
    <row r="497" spans="18:18" ht="12.75" customHeight="1">
      <c r="R497" s="197"/>
    </row>
    <row r="498" spans="18:18" ht="12.75" customHeight="1">
      <c r="R498" s="197"/>
    </row>
    <row r="499" spans="18:18" ht="12.75" customHeight="1">
      <c r="R499" s="197"/>
    </row>
    <row r="500" spans="18:18" ht="12.75" customHeight="1">
      <c r="R500" s="197"/>
    </row>
    <row r="501" spans="18:18" ht="12.75" customHeight="1">
      <c r="R501" s="197"/>
    </row>
    <row r="502" spans="18:18" ht="12.75" customHeight="1">
      <c r="R502" s="197"/>
    </row>
    <row r="503" spans="18:18" ht="12.75" customHeight="1">
      <c r="R503" s="197"/>
    </row>
    <row r="504" spans="18:18" ht="12.75" customHeight="1">
      <c r="R504" s="197"/>
    </row>
    <row r="505" spans="18:18" ht="12.75" customHeight="1">
      <c r="R505" s="197"/>
    </row>
    <row r="506" spans="18:18" ht="12.75" customHeight="1">
      <c r="R506" s="197"/>
    </row>
    <row r="507" spans="18:18" ht="12.75" customHeight="1">
      <c r="R507" s="197"/>
    </row>
    <row r="508" spans="18:18" ht="12.75" customHeight="1">
      <c r="R508" s="197"/>
    </row>
    <row r="509" spans="18:18" ht="12.75" customHeight="1">
      <c r="R509" s="197"/>
    </row>
    <row r="510" spans="18:18" ht="12.75" customHeight="1">
      <c r="R510" s="197"/>
    </row>
    <row r="511" spans="18:18" ht="12.75" customHeight="1">
      <c r="R511" s="197"/>
    </row>
    <row r="512" spans="18:18" ht="12.75" customHeight="1">
      <c r="R512" s="197"/>
    </row>
    <row r="513" spans="18:18" ht="12.75" customHeight="1">
      <c r="R513" s="197"/>
    </row>
    <row r="514" spans="18:18" ht="12.75" customHeight="1">
      <c r="R514" s="197"/>
    </row>
    <row r="515" spans="18:18" ht="12.75" customHeight="1">
      <c r="R515" s="197"/>
    </row>
    <row r="516" spans="18:18" ht="12.75" customHeight="1">
      <c r="R516" s="197"/>
    </row>
    <row r="517" spans="18:18" ht="12.75" customHeight="1">
      <c r="R517" s="197"/>
    </row>
    <row r="518" spans="18:18" ht="12.75" customHeight="1">
      <c r="R518" s="197"/>
    </row>
    <row r="519" spans="18:18" ht="12.75" customHeight="1">
      <c r="R519" s="197"/>
    </row>
    <row r="520" spans="18:18" ht="12.75" customHeight="1">
      <c r="R520" s="197"/>
    </row>
    <row r="521" spans="18:18" ht="12.75" customHeight="1">
      <c r="R521" s="197"/>
    </row>
    <row r="522" spans="18:18" ht="12.75" customHeight="1">
      <c r="R522" s="197"/>
    </row>
    <row r="523" spans="18:18" ht="12.75" customHeight="1">
      <c r="R523" s="197"/>
    </row>
    <row r="524" spans="18:18" ht="12.75" customHeight="1">
      <c r="R524" s="197"/>
    </row>
    <row r="525" spans="18:18" ht="12.75" customHeight="1">
      <c r="R525" s="197"/>
    </row>
    <row r="526" spans="18:18" ht="12.75" customHeight="1">
      <c r="R526" s="197"/>
    </row>
    <row r="527" spans="18:18" ht="12.75" customHeight="1">
      <c r="R527" s="197"/>
    </row>
    <row r="528" spans="18:18" ht="12.75" customHeight="1">
      <c r="R528" s="197"/>
    </row>
    <row r="529" spans="18:18" ht="12.75" customHeight="1">
      <c r="R529" s="197"/>
    </row>
    <row r="530" spans="18:18" ht="12.75" customHeight="1">
      <c r="R530" s="197"/>
    </row>
    <row r="531" spans="18:18" ht="12.75" customHeight="1">
      <c r="R531" s="197"/>
    </row>
    <row r="532" spans="18:18" ht="12.75" customHeight="1">
      <c r="R532" s="197"/>
    </row>
    <row r="533" spans="18:18" ht="12.75" customHeight="1">
      <c r="R533" s="197"/>
    </row>
    <row r="534" spans="18:18" ht="12.75" customHeight="1">
      <c r="R534" s="197"/>
    </row>
    <row r="535" spans="18:18" ht="12.75" customHeight="1">
      <c r="R535" s="197"/>
    </row>
    <row r="536" spans="18:18" ht="12.75" customHeight="1">
      <c r="R536" s="197"/>
    </row>
    <row r="537" spans="18:18" ht="12.75" customHeight="1">
      <c r="R537" s="197"/>
    </row>
    <row r="538" spans="18:18" ht="12.75" customHeight="1">
      <c r="R538" s="197"/>
    </row>
    <row r="539" spans="18:18" ht="12.75" customHeight="1">
      <c r="R539" s="197"/>
    </row>
    <row r="540" spans="18:18" ht="12.75" customHeight="1">
      <c r="R540" s="197"/>
    </row>
    <row r="541" spans="18:18" ht="12.75" customHeight="1">
      <c r="R541" s="197"/>
    </row>
    <row r="542" spans="18:18" ht="12.75" customHeight="1">
      <c r="R542" s="197"/>
    </row>
    <row r="543" spans="18:18" ht="12.75" customHeight="1">
      <c r="R543" s="197"/>
    </row>
    <row r="544" spans="18:18" ht="12.75" customHeight="1">
      <c r="R544" s="197"/>
    </row>
    <row r="545" spans="18:18" ht="12.75" customHeight="1">
      <c r="R545" s="197"/>
    </row>
    <row r="546" spans="18:18" ht="12.75" customHeight="1">
      <c r="R546" s="197"/>
    </row>
    <row r="547" spans="18:18" ht="12.75" customHeight="1">
      <c r="R547" s="197"/>
    </row>
    <row r="548" spans="18:18" ht="12.75" customHeight="1">
      <c r="R548" s="197"/>
    </row>
    <row r="549" spans="18:18" ht="12.75" customHeight="1">
      <c r="R549" s="197"/>
    </row>
    <row r="550" spans="18:18" ht="12.75" customHeight="1">
      <c r="R550" s="197"/>
    </row>
    <row r="551" spans="18:18" ht="12.75" customHeight="1">
      <c r="R551" s="197"/>
    </row>
    <row r="552" spans="18:18" ht="12.75" customHeight="1">
      <c r="R552" s="197"/>
    </row>
    <row r="553" spans="18:18" ht="12.75" customHeight="1">
      <c r="R553" s="197"/>
    </row>
    <row r="554" spans="18:18" ht="12.75" customHeight="1">
      <c r="R554" s="197"/>
    </row>
    <row r="555" spans="18:18" ht="12.75" customHeight="1">
      <c r="R555" s="197"/>
    </row>
    <row r="556" spans="18:18" ht="12.75" customHeight="1">
      <c r="R556" s="197"/>
    </row>
    <row r="557" spans="18:18" ht="12.75" customHeight="1">
      <c r="R557" s="197"/>
    </row>
    <row r="558" spans="18:18" ht="12.75" customHeight="1">
      <c r="R558" s="197"/>
    </row>
    <row r="559" spans="18:18" ht="12.75" customHeight="1">
      <c r="R559" s="197"/>
    </row>
    <row r="560" spans="18:18" ht="12.75" customHeight="1">
      <c r="R560" s="197"/>
    </row>
    <row r="561" spans="18:18" ht="12.75" customHeight="1">
      <c r="R561" s="197"/>
    </row>
    <row r="562" spans="18:18" ht="12.75" customHeight="1">
      <c r="R562" s="197"/>
    </row>
    <row r="563" spans="18:18" ht="12.75" customHeight="1">
      <c r="R563" s="197"/>
    </row>
    <row r="564" spans="18:18" ht="12.75" customHeight="1">
      <c r="R564" s="197"/>
    </row>
    <row r="565" spans="18:18" ht="12.75" customHeight="1">
      <c r="R565" s="197"/>
    </row>
    <row r="566" spans="18:18" ht="12.75" customHeight="1">
      <c r="R566" s="197"/>
    </row>
    <row r="567" spans="18:18" ht="12.75" customHeight="1">
      <c r="R567" s="197"/>
    </row>
    <row r="568" spans="18:18" ht="12.75" customHeight="1">
      <c r="R568" s="197"/>
    </row>
    <row r="569" spans="18:18" ht="12.75" customHeight="1">
      <c r="R569" s="197"/>
    </row>
    <row r="570" spans="18:18" ht="12.75" customHeight="1">
      <c r="R570" s="197"/>
    </row>
    <row r="571" spans="18:18" ht="12.75" customHeight="1">
      <c r="R571" s="197"/>
    </row>
    <row r="572" spans="18:18" ht="12.75" customHeight="1">
      <c r="R572" s="197"/>
    </row>
    <row r="573" spans="18:18" ht="12.75" customHeight="1">
      <c r="R573" s="197"/>
    </row>
    <row r="574" spans="18:18" ht="12.75" customHeight="1">
      <c r="R574" s="197"/>
    </row>
    <row r="575" spans="18:18" ht="12.75" customHeight="1">
      <c r="R575" s="197"/>
    </row>
    <row r="576" spans="18:18" ht="12.75" customHeight="1">
      <c r="R576" s="197"/>
    </row>
    <row r="577" spans="18:18" ht="12.75" customHeight="1">
      <c r="R577" s="197"/>
    </row>
    <row r="578" spans="18:18" ht="12.75" customHeight="1">
      <c r="R578" s="197"/>
    </row>
    <row r="579" spans="18:18" ht="12.75" customHeight="1">
      <c r="R579" s="197"/>
    </row>
    <row r="580" spans="18:18" ht="12.75" customHeight="1">
      <c r="R580" s="197"/>
    </row>
    <row r="581" spans="18:18" ht="12.75" customHeight="1">
      <c r="R581" s="197"/>
    </row>
    <row r="582" spans="18:18" ht="12.75" customHeight="1">
      <c r="R582" s="197"/>
    </row>
    <row r="583" spans="18:18" ht="12.75" customHeight="1">
      <c r="R583" s="197"/>
    </row>
    <row r="584" spans="18:18" ht="12.75" customHeight="1">
      <c r="R584" s="197"/>
    </row>
    <row r="585" spans="18:18" ht="12.75" customHeight="1">
      <c r="R585" s="197"/>
    </row>
    <row r="586" spans="18:18" ht="12.75" customHeight="1">
      <c r="R586" s="197"/>
    </row>
    <row r="587" spans="18:18" ht="12.75" customHeight="1">
      <c r="R587" s="197"/>
    </row>
    <row r="588" spans="18:18" ht="12.75" customHeight="1">
      <c r="R588" s="197"/>
    </row>
    <row r="589" spans="18:18" ht="12.75" customHeight="1">
      <c r="R589" s="197"/>
    </row>
    <row r="590" spans="18:18" ht="12.75" customHeight="1">
      <c r="R590" s="197"/>
    </row>
    <row r="591" spans="18:18" ht="12.75" customHeight="1">
      <c r="R591" s="197"/>
    </row>
    <row r="592" spans="18:18" ht="12.75" customHeight="1">
      <c r="R592" s="197"/>
    </row>
    <row r="593" spans="18:18" ht="12.75" customHeight="1">
      <c r="R593" s="197"/>
    </row>
    <row r="594" spans="18:18" ht="12.75" customHeight="1">
      <c r="R594" s="197"/>
    </row>
    <row r="595" spans="18:18" ht="12.75" customHeight="1">
      <c r="R595" s="197"/>
    </row>
    <row r="596" spans="18:18" ht="12.75" customHeight="1">
      <c r="R596" s="197"/>
    </row>
    <row r="597" spans="18:18" ht="12.75" customHeight="1">
      <c r="R597" s="197"/>
    </row>
    <row r="598" spans="18:18" ht="12.75" customHeight="1">
      <c r="R598" s="197"/>
    </row>
    <row r="599" spans="18:18" ht="12.75" customHeight="1">
      <c r="R599" s="197"/>
    </row>
    <row r="600" spans="18:18" ht="12.75" customHeight="1">
      <c r="R600" s="197"/>
    </row>
    <row r="601" spans="18:18" ht="12.75" customHeight="1">
      <c r="R601" s="197"/>
    </row>
    <row r="602" spans="18:18" ht="12.75" customHeight="1">
      <c r="R602" s="197"/>
    </row>
    <row r="603" spans="18:18" ht="12.75" customHeight="1">
      <c r="R603" s="197"/>
    </row>
    <row r="604" spans="18:18" ht="12.75" customHeight="1">
      <c r="R604" s="197"/>
    </row>
    <row r="605" spans="18:18" ht="12.75" customHeight="1">
      <c r="R605" s="197"/>
    </row>
    <row r="606" spans="18:18" ht="12.75" customHeight="1">
      <c r="R606" s="197"/>
    </row>
    <row r="607" spans="18:18" ht="12.75" customHeight="1">
      <c r="R607" s="197"/>
    </row>
    <row r="608" spans="18:18" ht="12.75" customHeight="1">
      <c r="R608" s="197"/>
    </row>
    <row r="609" spans="18:18" ht="12.75" customHeight="1">
      <c r="R609" s="197"/>
    </row>
    <row r="610" spans="18:18" ht="12.75" customHeight="1">
      <c r="R610" s="197"/>
    </row>
    <row r="611" spans="18:18" ht="12.75" customHeight="1">
      <c r="R611" s="197"/>
    </row>
    <row r="612" spans="18:18" ht="12.75" customHeight="1">
      <c r="R612" s="197"/>
    </row>
    <row r="613" spans="18:18" ht="12.75" customHeight="1">
      <c r="R613" s="197"/>
    </row>
    <row r="614" spans="18:18" ht="12.75" customHeight="1">
      <c r="R614" s="197"/>
    </row>
    <row r="615" spans="18:18" ht="12.75" customHeight="1">
      <c r="R615" s="197"/>
    </row>
    <row r="616" spans="18:18" ht="12.75" customHeight="1">
      <c r="R616" s="197"/>
    </row>
    <row r="617" spans="18:18" ht="12.75" customHeight="1">
      <c r="R617" s="197"/>
    </row>
    <row r="618" spans="18:18" ht="12.75" customHeight="1">
      <c r="R618" s="197"/>
    </row>
    <row r="619" spans="18:18" ht="12.75" customHeight="1">
      <c r="R619" s="197"/>
    </row>
    <row r="620" spans="18:18" ht="12.75" customHeight="1">
      <c r="R620" s="197"/>
    </row>
    <row r="621" spans="18:18" ht="12.75" customHeight="1">
      <c r="R621" s="197"/>
    </row>
    <row r="622" spans="18:18" ht="12.75" customHeight="1">
      <c r="R622" s="197"/>
    </row>
    <row r="623" spans="18:18" ht="12.75" customHeight="1">
      <c r="R623" s="197"/>
    </row>
    <row r="624" spans="18:18" ht="12.75" customHeight="1">
      <c r="R624" s="197"/>
    </row>
    <row r="625" spans="18:18" ht="12.75" customHeight="1">
      <c r="R625" s="197"/>
    </row>
    <row r="626" spans="18:18" ht="12.75" customHeight="1">
      <c r="R626" s="197"/>
    </row>
    <row r="627" spans="18:18" ht="12.75" customHeight="1">
      <c r="R627" s="197"/>
    </row>
    <row r="628" spans="18:18" ht="12.75" customHeight="1">
      <c r="R628" s="197"/>
    </row>
    <row r="629" spans="18:18" ht="12.75" customHeight="1">
      <c r="R629" s="197"/>
    </row>
    <row r="630" spans="18:18" ht="12.75" customHeight="1">
      <c r="R630" s="197"/>
    </row>
    <row r="631" spans="18:18" ht="12.75" customHeight="1">
      <c r="R631" s="197"/>
    </row>
    <row r="632" spans="18:18" ht="12.75" customHeight="1">
      <c r="R632" s="197"/>
    </row>
    <row r="633" spans="18:18" ht="12.75" customHeight="1">
      <c r="R633" s="197"/>
    </row>
    <row r="634" spans="18:18" ht="12.75" customHeight="1">
      <c r="R634" s="197"/>
    </row>
    <row r="635" spans="18:18" ht="12.75" customHeight="1">
      <c r="R635" s="197"/>
    </row>
    <row r="636" spans="18:18" ht="12.75" customHeight="1">
      <c r="R636" s="197"/>
    </row>
    <row r="637" spans="18:18" ht="12.75" customHeight="1">
      <c r="R637" s="197"/>
    </row>
    <row r="638" spans="18:18" ht="12.75" customHeight="1">
      <c r="R638" s="197"/>
    </row>
    <row r="639" spans="18:18" ht="12.75" customHeight="1">
      <c r="R639" s="197"/>
    </row>
    <row r="640" spans="18:18" ht="12.75" customHeight="1">
      <c r="R640" s="197"/>
    </row>
    <row r="641" spans="18:18" ht="12.75" customHeight="1">
      <c r="R641" s="197"/>
    </row>
    <row r="642" spans="18:18" ht="12.75" customHeight="1">
      <c r="R642" s="197"/>
    </row>
    <row r="643" spans="18:18" ht="12.75" customHeight="1">
      <c r="R643" s="197"/>
    </row>
    <row r="644" spans="18:18" ht="12.75" customHeight="1">
      <c r="R644" s="197"/>
    </row>
    <row r="645" spans="18:18" ht="12.75" customHeight="1">
      <c r="R645" s="197"/>
    </row>
    <row r="646" spans="18:18" ht="12.75" customHeight="1">
      <c r="R646" s="197"/>
    </row>
    <row r="647" spans="18:18" ht="12.75" customHeight="1">
      <c r="R647" s="197"/>
    </row>
    <row r="648" spans="18:18" ht="12.75" customHeight="1">
      <c r="R648" s="197"/>
    </row>
    <row r="649" spans="18:18" ht="12.75" customHeight="1">
      <c r="R649" s="197"/>
    </row>
    <row r="650" spans="18:18" ht="12.75" customHeight="1">
      <c r="R650" s="197"/>
    </row>
    <row r="651" spans="18:18" ht="12.75" customHeight="1">
      <c r="R651" s="197"/>
    </row>
    <row r="652" spans="18:18" ht="12.75" customHeight="1">
      <c r="R652" s="197"/>
    </row>
    <row r="653" spans="18:18" ht="12.75" customHeight="1">
      <c r="R653" s="197"/>
    </row>
    <row r="654" spans="18:18" ht="12.75" customHeight="1">
      <c r="R654" s="197"/>
    </row>
    <row r="655" spans="18:18" ht="12.75" customHeight="1">
      <c r="R655" s="197"/>
    </row>
    <row r="656" spans="18:18" ht="12.75" customHeight="1">
      <c r="R656" s="197"/>
    </row>
    <row r="657" spans="18:18" ht="12.75" customHeight="1">
      <c r="R657" s="197"/>
    </row>
    <row r="658" spans="18:18" ht="12.75" customHeight="1">
      <c r="R658" s="197"/>
    </row>
    <row r="659" spans="18:18" ht="12.75" customHeight="1">
      <c r="R659" s="197"/>
    </row>
    <row r="660" spans="18:18" ht="12.75" customHeight="1">
      <c r="R660" s="197"/>
    </row>
    <row r="661" spans="18:18" ht="12.75" customHeight="1">
      <c r="R661" s="197"/>
    </row>
    <row r="662" spans="18:18" ht="12.75" customHeight="1">
      <c r="R662" s="197"/>
    </row>
    <row r="663" spans="18:18" ht="12.75" customHeight="1">
      <c r="R663" s="197"/>
    </row>
    <row r="664" spans="18:18" ht="12.75" customHeight="1">
      <c r="R664" s="197"/>
    </row>
    <row r="665" spans="18:18" ht="12.75" customHeight="1">
      <c r="R665" s="197"/>
    </row>
    <row r="666" spans="18:18" ht="12.75" customHeight="1">
      <c r="R666" s="197"/>
    </row>
    <row r="667" spans="18:18" ht="12.75" customHeight="1">
      <c r="R667" s="197"/>
    </row>
    <row r="668" spans="18:18" ht="12.75" customHeight="1">
      <c r="R668" s="197"/>
    </row>
    <row r="669" spans="18:18" ht="12.75" customHeight="1">
      <c r="R669" s="197"/>
    </row>
    <row r="670" spans="18:18" ht="12.75" customHeight="1">
      <c r="R670" s="197"/>
    </row>
    <row r="671" spans="18:18" ht="12.75" customHeight="1">
      <c r="R671" s="197"/>
    </row>
    <row r="672" spans="18:18" ht="12.75" customHeight="1">
      <c r="R672" s="197"/>
    </row>
    <row r="673" spans="18:18" ht="12.75" customHeight="1">
      <c r="R673" s="197"/>
    </row>
    <row r="674" spans="18:18" ht="12.75" customHeight="1">
      <c r="R674" s="197"/>
    </row>
    <row r="675" spans="18:18" ht="12.75" customHeight="1">
      <c r="R675" s="197"/>
    </row>
    <row r="676" spans="18:18" ht="12.75" customHeight="1">
      <c r="R676" s="197"/>
    </row>
    <row r="677" spans="18:18" ht="12.75" customHeight="1">
      <c r="R677" s="197"/>
    </row>
    <row r="678" spans="18:18" ht="12.75" customHeight="1">
      <c r="R678" s="197"/>
    </row>
    <row r="679" spans="18:18" ht="12.75" customHeight="1">
      <c r="R679" s="197"/>
    </row>
    <row r="680" spans="18:18" ht="12.75" customHeight="1">
      <c r="R680" s="197"/>
    </row>
    <row r="681" spans="18:18" ht="12.75" customHeight="1">
      <c r="R681" s="197"/>
    </row>
    <row r="682" spans="18:18" ht="12.75" customHeight="1">
      <c r="R682" s="197"/>
    </row>
    <row r="683" spans="18:18" ht="12.75" customHeight="1">
      <c r="R683" s="197"/>
    </row>
    <row r="684" spans="18:18" ht="12.75" customHeight="1">
      <c r="R684" s="197"/>
    </row>
    <row r="685" spans="18:18" ht="12.75" customHeight="1">
      <c r="R685" s="197"/>
    </row>
    <row r="686" spans="18:18" ht="12.75" customHeight="1">
      <c r="R686" s="197"/>
    </row>
    <row r="687" spans="18:18" ht="12.75" customHeight="1">
      <c r="R687" s="197"/>
    </row>
    <row r="688" spans="18:18" ht="12.75" customHeight="1">
      <c r="R688" s="197"/>
    </row>
    <row r="689" spans="18:18" ht="12.75" customHeight="1">
      <c r="R689" s="197"/>
    </row>
    <row r="690" spans="18:18" ht="12.75" customHeight="1">
      <c r="R690" s="197"/>
    </row>
    <row r="691" spans="18:18" ht="12.75" customHeight="1">
      <c r="R691" s="197"/>
    </row>
    <row r="692" spans="18:18" ht="12.75" customHeight="1">
      <c r="R692" s="197"/>
    </row>
    <row r="693" spans="18:18" ht="12.75" customHeight="1">
      <c r="R693" s="197"/>
    </row>
    <row r="694" spans="18:18" ht="12.75" customHeight="1">
      <c r="R694" s="197"/>
    </row>
    <row r="695" spans="18:18" ht="12.75" customHeight="1">
      <c r="R695" s="197"/>
    </row>
    <row r="696" spans="18:18" ht="12.75" customHeight="1">
      <c r="R696" s="197"/>
    </row>
    <row r="697" spans="18:18" ht="12.75" customHeight="1">
      <c r="R697" s="197"/>
    </row>
    <row r="698" spans="18:18" ht="12.75" customHeight="1">
      <c r="R698" s="197"/>
    </row>
    <row r="699" spans="18:18" ht="12.75" customHeight="1">
      <c r="R699" s="197"/>
    </row>
    <row r="700" spans="18:18" ht="12.75" customHeight="1">
      <c r="R700" s="197"/>
    </row>
    <row r="701" spans="18:18" ht="12.75" customHeight="1">
      <c r="R701" s="197"/>
    </row>
    <row r="702" spans="18:18" ht="12.75" customHeight="1">
      <c r="R702" s="197"/>
    </row>
    <row r="703" spans="18:18" ht="12.75" customHeight="1">
      <c r="R703" s="197"/>
    </row>
    <row r="704" spans="18:18" ht="12.75" customHeight="1">
      <c r="R704" s="197"/>
    </row>
    <row r="705" spans="18:18" ht="12.75" customHeight="1">
      <c r="R705" s="197"/>
    </row>
    <row r="706" spans="18:18" ht="12.75" customHeight="1">
      <c r="R706" s="197"/>
    </row>
    <row r="707" spans="18:18" ht="12.75" customHeight="1">
      <c r="R707" s="197"/>
    </row>
    <row r="708" spans="18:18" ht="12.75" customHeight="1">
      <c r="R708" s="197"/>
    </row>
    <row r="709" spans="18:18" ht="12.75" customHeight="1">
      <c r="R709" s="197"/>
    </row>
    <row r="710" spans="18:18" ht="12.75" customHeight="1">
      <c r="R710" s="197"/>
    </row>
    <row r="711" spans="18:18" ht="12.75" customHeight="1">
      <c r="R711" s="197"/>
    </row>
    <row r="712" spans="18:18" ht="12.75" customHeight="1">
      <c r="R712" s="197"/>
    </row>
    <row r="713" spans="18:18" ht="12.75" customHeight="1">
      <c r="R713" s="197"/>
    </row>
    <row r="714" spans="18:18" ht="12.75" customHeight="1">
      <c r="R714" s="197"/>
    </row>
    <row r="715" spans="18:18" ht="12.75" customHeight="1">
      <c r="R715" s="197"/>
    </row>
    <row r="716" spans="18:18" ht="12.75" customHeight="1">
      <c r="R716" s="197"/>
    </row>
    <row r="717" spans="18:18" ht="12.75" customHeight="1">
      <c r="R717" s="197"/>
    </row>
    <row r="718" spans="18:18" ht="12.75" customHeight="1">
      <c r="R718" s="197"/>
    </row>
    <row r="719" spans="18:18" ht="12.75" customHeight="1">
      <c r="R719" s="197"/>
    </row>
    <row r="720" spans="18:18" ht="12.75" customHeight="1">
      <c r="R720" s="197"/>
    </row>
    <row r="721" spans="18:18" ht="12.75" customHeight="1">
      <c r="R721" s="197"/>
    </row>
    <row r="722" spans="18:18" ht="12.75" customHeight="1">
      <c r="R722" s="197"/>
    </row>
    <row r="723" spans="18:18" ht="12.75" customHeight="1">
      <c r="R723" s="197"/>
    </row>
    <row r="724" spans="18:18" ht="12.75" customHeight="1">
      <c r="R724" s="197"/>
    </row>
    <row r="725" spans="18:18" ht="12.75" customHeight="1">
      <c r="R725" s="197"/>
    </row>
    <row r="726" spans="18:18" ht="12.75" customHeight="1">
      <c r="R726" s="197"/>
    </row>
    <row r="727" spans="18:18" ht="12.75" customHeight="1">
      <c r="R727" s="197"/>
    </row>
    <row r="728" spans="18:18" ht="12.75" customHeight="1">
      <c r="R728" s="197"/>
    </row>
    <row r="729" spans="18:18" ht="12.75" customHeight="1">
      <c r="R729" s="197"/>
    </row>
    <row r="730" spans="18:18" ht="12.75" customHeight="1">
      <c r="R730" s="197"/>
    </row>
    <row r="731" spans="18:18" ht="12.75" customHeight="1">
      <c r="R731" s="197"/>
    </row>
    <row r="732" spans="18:18" ht="12.75" customHeight="1">
      <c r="R732" s="197"/>
    </row>
    <row r="733" spans="18:18" ht="12.75" customHeight="1">
      <c r="R733" s="197"/>
    </row>
    <row r="734" spans="18:18" ht="12.75" customHeight="1">
      <c r="R734" s="197"/>
    </row>
    <row r="735" spans="18:18" ht="12.75" customHeight="1">
      <c r="R735" s="197"/>
    </row>
    <row r="736" spans="18:18" ht="12.75" customHeight="1">
      <c r="R736" s="197"/>
    </row>
    <row r="737" spans="18:18" ht="12.75" customHeight="1">
      <c r="R737" s="197"/>
    </row>
    <row r="738" spans="18:18" ht="12.75" customHeight="1">
      <c r="R738" s="197"/>
    </row>
    <row r="739" spans="18:18" ht="12.75" customHeight="1">
      <c r="R739" s="197"/>
    </row>
    <row r="740" spans="18:18" ht="12.75" customHeight="1">
      <c r="R740" s="197"/>
    </row>
    <row r="741" spans="18:18" ht="12.75" customHeight="1">
      <c r="R741" s="197"/>
    </row>
    <row r="742" spans="18:18" ht="12.75" customHeight="1">
      <c r="R742" s="197"/>
    </row>
    <row r="743" spans="18:18" ht="12.75" customHeight="1">
      <c r="R743" s="197"/>
    </row>
    <row r="744" spans="18:18" ht="12.75" customHeight="1">
      <c r="R744" s="197"/>
    </row>
    <row r="745" spans="18:18" ht="12.75" customHeight="1">
      <c r="R745" s="197"/>
    </row>
    <row r="746" spans="18:18" ht="12.75" customHeight="1">
      <c r="R746" s="197"/>
    </row>
    <row r="747" spans="18:18" ht="12.75" customHeight="1">
      <c r="R747" s="197"/>
    </row>
    <row r="748" spans="18:18" ht="12.75" customHeight="1">
      <c r="R748" s="197"/>
    </row>
    <row r="749" spans="18:18" ht="12.75" customHeight="1">
      <c r="R749" s="197"/>
    </row>
    <row r="750" spans="18:18" ht="12.75" customHeight="1">
      <c r="R750" s="197"/>
    </row>
    <row r="751" spans="18:18" ht="12.75" customHeight="1">
      <c r="R751" s="197"/>
    </row>
    <row r="752" spans="18:18" ht="12.75" customHeight="1">
      <c r="R752" s="197"/>
    </row>
    <row r="753" spans="18:18" ht="12.75" customHeight="1">
      <c r="R753" s="197"/>
    </row>
    <row r="754" spans="18:18" ht="12.75" customHeight="1">
      <c r="R754" s="197"/>
    </row>
    <row r="755" spans="18:18" ht="12.75" customHeight="1">
      <c r="R755" s="197"/>
    </row>
    <row r="756" spans="18:18" ht="12.75" customHeight="1">
      <c r="R756" s="197"/>
    </row>
    <row r="757" spans="18:18" ht="12.75" customHeight="1">
      <c r="R757" s="197"/>
    </row>
    <row r="758" spans="18:18" ht="12.75" customHeight="1">
      <c r="R758" s="197"/>
    </row>
    <row r="759" spans="18:18" ht="12.75" customHeight="1">
      <c r="R759" s="197"/>
    </row>
    <row r="760" spans="18:18" ht="12.75" customHeight="1">
      <c r="R760" s="197"/>
    </row>
    <row r="761" spans="18:18" ht="12.75" customHeight="1">
      <c r="R761" s="197"/>
    </row>
    <row r="762" spans="18:18" ht="12.75" customHeight="1">
      <c r="R762" s="197"/>
    </row>
    <row r="763" spans="18:18" ht="12.75" customHeight="1">
      <c r="R763" s="197"/>
    </row>
    <row r="764" spans="18:18" ht="12.75" customHeight="1">
      <c r="R764" s="197"/>
    </row>
    <row r="765" spans="18:18" ht="12.75" customHeight="1">
      <c r="R765" s="197"/>
    </row>
    <row r="766" spans="18:18" ht="12.75" customHeight="1">
      <c r="R766" s="197"/>
    </row>
    <row r="767" spans="18:18" ht="12.75" customHeight="1">
      <c r="R767" s="197"/>
    </row>
    <row r="768" spans="18:18" ht="12.75" customHeight="1">
      <c r="R768" s="197"/>
    </row>
    <row r="769" spans="18:18" ht="12.75" customHeight="1">
      <c r="R769" s="197"/>
    </row>
    <row r="770" spans="18:18" ht="12.75" customHeight="1">
      <c r="R770" s="197"/>
    </row>
    <row r="771" spans="18:18" ht="12.75" customHeight="1">
      <c r="R771" s="197"/>
    </row>
    <row r="772" spans="18:18" ht="12.75" customHeight="1">
      <c r="R772" s="197"/>
    </row>
    <row r="773" spans="18:18" ht="12.75" customHeight="1">
      <c r="R773" s="197"/>
    </row>
    <row r="774" spans="18:18" ht="12.75" customHeight="1">
      <c r="R774" s="197"/>
    </row>
    <row r="775" spans="18:18" ht="12.75" customHeight="1">
      <c r="R775" s="197"/>
    </row>
    <row r="776" spans="18:18" ht="12.75" customHeight="1">
      <c r="R776" s="197"/>
    </row>
    <row r="777" spans="18:18" ht="12.75" customHeight="1">
      <c r="R777" s="197"/>
    </row>
    <row r="778" spans="18:18" ht="12.75" customHeight="1">
      <c r="R778" s="197"/>
    </row>
    <row r="779" spans="18:18" ht="12.75" customHeight="1">
      <c r="R779" s="197"/>
    </row>
    <row r="780" spans="18:18" ht="12.75" customHeight="1">
      <c r="R780" s="197"/>
    </row>
    <row r="781" spans="18:18" ht="12.75" customHeight="1">
      <c r="R781" s="197"/>
    </row>
    <row r="782" spans="18:18" ht="12.75" customHeight="1">
      <c r="R782" s="197"/>
    </row>
    <row r="783" spans="18:18" ht="12.75" customHeight="1">
      <c r="R783" s="197"/>
    </row>
    <row r="784" spans="18:18" ht="12.75" customHeight="1">
      <c r="R784" s="197"/>
    </row>
    <row r="785" spans="18:18" ht="12.75" customHeight="1">
      <c r="R785" s="197"/>
    </row>
    <row r="786" spans="18:18" ht="12.75" customHeight="1">
      <c r="R786" s="197"/>
    </row>
    <row r="787" spans="18:18" ht="12.75" customHeight="1">
      <c r="R787" s="197"/>
    </row>
    <row r="788" spans="18:18" ht="12.75" customHeight="1">
      <c r="R788" s="197"/>
    </row>
    <row r="789" spans="18:18" ht="12.75" customHeight="1">
      <c r="R789" s="197"/>
    </row>
    <row r="790" spans="18:18" ht="12.75" customHeight="1">
      <c r="R790" s="197"/>
    </row>
    <row r="791" spans="18:18" ht="12.75" customHeight="1">
      <c r="R791" s="197"/>
    </row>
    <row r="792" spans="18:18" ht="12.75" customHeight="1">
      <c r="R792" s="197"/>
    </row>
    <row r="793" spans="18:18" ht="12.75" customHeight="1">
      <c r="R793" s="197"/>
    </row>
    <row r="794" spans="18:18" ht="12.75" customHeight="1">
      <c r="R794" s="197"/>
    </row>
    <row r="795" spans="18:18" ht="12.75" customHeight="1">
      <c r="R795" s="197"/>
    </row>
    <row r="796" spans="18:18" ht="12.75" customHeight="1">
      <c r="R796" s="197"/>
    </row>
    <row r="797" spans="18:18" ht="12.75" customHeight="1">
      <c r="R797" s="197"/>
    </row>
    <row r="798" spans="18:18" ht="12.75" customHeight="1">
      <c r="R798" s="197"/>
    </row>
    <row r="799" spans="18:18" ht="12.75" customHeight="1">
      <c r="R799" s="197"/>
    </row>
    <row r="800" spans="18:18" ht="12.75" customHeight="1">
      <c r="R800" s="197"/>
    </row>
    <row r="801" spans="18:18" ht="12.75" customHeight="1">
      <c r="R801" s="197"/>
    </row>
    <row r="802" spans="18:18" ht="12.75" customHeight="1">
      <c r="R802" s="197"/>
    </row>
    <row r="803" spans="18:18" ht="12.75" customHeight="1">
      <c r="R803" s="197"/>
    </row>
    <row r="804" spans="18:18" ht="12.75" customHeight="1">
      <c r="R804" s="197"/>
    </row>
    <row r="805" spans="18:18" ht="12.75" customHeight="1">
      <c r="R805" s="197"/>
    </row>
    <row r="806" spans="18:18" ht="12.75" customHeight="1">
      <c r="R806" s="197"/>
    </row>
    <row r="807" spans="18:18" ht="12.75" customHeight="1">
      <c r="R807" s="197"/>
    </row>
    <row r="808" spans="18:18" ht="12.75" customHeight="1">
      <c r="R808" s="197"/>
    </row>
    <row r="809" spans="18:18" ht="12.75" customHeight="1">
      <c r="R809" s="197"/>
    </row>
    <row r="810" spans="18:18" ht="12.75" customHeight="1">
      <c r="R810" s="197"/>
    </row>
    <row r="811" spans="18:18" ht="12.75" customHeight="1">
      <c r="R811" s="197"/>
    </row>
    <row r="812" spans="18:18" ht="12.75" customHeight="1">
      <c r="R812" s="197"/>
    </row>
    <row r="813" spans="18:18" ht="12.75" customHeight="1">
      <c r="R813" s="197"/>
    </row>
    <row r="814" spans="18:18" ht="12.75" customHeight="1">
      <c r="R814" s="197"/>
    </row>
    <row r="815" spans="18:18" ht="12.75" customHeight="1">
      <c r="R815" s="197"/>
    </row>
    <row r="816" spans="18:18" ht="12.75" customHeight="1">
      <c r="R816" s="197"/>
    </row>
    <row r="817" spans="18:18" ht="12.75" customHeight="1">
      <c r="R817" s="197"/>
    </row>
    <row r="818" spans="18:18" ht="12.75" customHeight="1">
      <c r="R818" s="197"/>
    </row>
    <row r="819" spans="18:18" ht="12.75" customHeight="1">
      <c r="R819" s="197"/>
    </row>
    <row r="820" spans="18:18" ht="12.75" customHeight="1">
      <c r="R820" s="197"/>
    </row>
    <row r="821" spans="18:18" ht="12.75" customHeight="1">
      <c r="R821" s="197"/>
    </row>
    <row r="822" spans="18:18" ht="12.75" customHeight="1">
      <c r="R822" s="197"/>
    </row>
    <row r="823" spans="18:18" ht="12.75" customHeight="1">
      <c r="R823" s="197"/>
    </row>
    <row r="824" spans="18:18" ht="12.75" customHeight="1">
      <c r="R824" s="197"/>
    </row>
    <row r="825" spans="18:18" ht="12.75" customHeight="1">
      <c r="R825" s="197"/>
    </row>
    <row r="826" spans="18:18" ht="12.75" customHeight="1">
      <c r="R826" s="197"/>
    </row>
    <row r="827" spans="18:18" ht="12.75" customHeight="1">
      <c r="R827" s="197"/>
    </row>
    <row r="828" spans="18:18" ht="12.75" customHeight="1">
      <c r="R828" s="197"/>
    </row>
    <row r="829" spans="18:18" ht="12.75" customHeight="1">
      <c r="R829" s="197"/>
    </row>
    <row r="830" spans="18:18" ht="12.75" customHeight="1">
      <c r="R830" s="197"/>
    </row>
    <row r="831" spans="18:18" ht="12.75" customHeight="1">
      <c r="R831" s="197"/>
    </row>
    <row r="832" spans="18:18" ht="12.75" customHeight="1">
      <c r="R832" s="197"/>
    </row>
    <row r="833" spans="18:18" ht="12.75" customHeight="1">
      <c r="R833" s="197"/>
    </row>
    <row r="834" spans="18:18" ht="12.75" customHeight="1">
      <c r="R834" s="197"/>
    </row>
    <row r="835" spans="18:18" ht="12.75" customHeight="1">
      <c r="R835" s="197"/>
    </row>
    <row r="836" spans="18:18" ht="12.75" customHeight="1">
      <c r="R836" s="197"/>
    </row>
    <row r="837" spans="18:18" ht="12.75" customHeight="1">
      <c r="R837" s="197"/>
    </row>
    <row r="838" spans="18:18" ht="12.75" customHeight="1">
      <c r="R838" s="197"/>
    </row>
  </sheetData>
  <sheetProtection formatCells="0" formatColumns="0" formatRows="0" insertColumns="0" insertRows="0" deleteColumns="0" deleteRows="0"/>
  <phoneticPr fontId="2" type="noConversion"/>
  <pageMargins left="0.75" right="0.75" top="1" bottom="1" header="0.5" footer="0.5"/>
  <pageSetup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74A7F-B238-4C62-831A-A8E3A542A1F9}">
  <dimension ref="A1:BL37"/>
  <sheetViews>
    <sheetView workbookViewId="0"/>
  </sheetViews>
  <sheetFormatPr defaultRowHeight="12.75"/>
  <cols>
    <col min="2" max="2" width="13.85546875" customWidth="1"/>
    <col min="3" max="3" width="28.5703125" customWidth="1"/>
  </cols>
  <sheetData>
    <row r="1" spans="1:64" s="25" customFormat="1" ht="18">
      <c r="A1" s="25" t="s">
        <v>212</v>
      </c>
      <c r="B1" s="253" t="s">
        <v>384</v>
      </c>
      <c r="C1" s="254">
        <f>AVERAGE(BK12:BK37)</f>
        <v>4.186666666666667E-2</v>
      </c>
    </row>
    <row r="2" spans="1:64" s="25" customFormat="1" ht="18">
      <c r="B2" s="253" t="s">
        <v>385</v>
      </c>
      <c r="C2" s="254">
        <f>AVERAGE(BL12:BL37)</f>
        <v>8.0472222222222223E-2</v>
      </c>
    </row>
    <row r="3" spans="1:64" ht="18">
      <c r="B3" s="253" t="s">
        <v>386</v>
      </c>
      <c r="C3" s="255">
        <f>COUNT(BK12:BK37)</f>
        <v>6</v>
      </c>
    </row>
    <row r="5" spans="1:64">
      <c r="A5" s="204"/>
      <c r="B5" s="205"/>
      <c r="C5" s="205"/>
      <c r="D5" s="205"/>
      <c r="E5" s="205"/>
      <c r="F5" s="205"/>
      <c r="G5" s="205"/>
      <c r="H5" s="205"/>
      <c r="I5" s="205"/>
      <c r="J5" s="205"/>
      <c r="K5" s="205"/>
      <c r="L5" s="205"/>
      <c r="M5" s="205"/>
      <c r="N5" s="205"/>
      <c r="O5" s="205"/>
      <c r="P5" s="206"/>
      <c r="Q5" s="205"/>
      <c r="R5" s="205"/>
      <c r="S5" s="205"/>
      <c r="T5" s="205"/>
      <c r="U5" s="205"/>
      <c r="V5" s="207" t="s">
        <v>50</v>
      </c>
      <c r="W5" s="208"/>
      <c r="X5" s="208"/>
      <c r="Y5" s="208"/>
      <c r="Z5" s="208"/>
      <c r="AA5" s="208"/>
      <c r="AB5" s="208"/>
      <c r="AC5" s="208"/>
      <c r="AD5" s="208"/>
      <c r="AE5" s="208"/>
      <c r="AF5" s="208"/>
      <c r="AG5" s="208"/>
      <c r="AH5" s="209" t="s">
        <v>51</v>
      </c>
      <c r="AI5" s="208"/>
      <c r="AJ5" s="208"/>
      <c r="AK5" s="208"/>
      <c r="AL5" s="208"/>
      <c r="AM5" s="208"/>
      <c r="AN5" s="208"/>
      <c r="AO5" s="210" t="s">
        <v>52</v>
      </c>
      <c r="AP5" s="208"/>
      <c r="AQ5" s="208"/>
      <c r="AR5" s="208"/>
      <c r="AS5" s="208"/>
      <c r="AT5" s="208"/>
      <c r="AU5" s="211" t="s">
        <v>53</v>
      </c>
      <c r="AV5" s="212" t="s">
        <v>55</v>
      </c>
      <c r="AW5" s="213"/>
      <c r="AX5" s="213"/>
      <c r="AY5" s="213"/>
      <c r="AZ5" s="213"/>
      <c r="BA5" s="213"/>
      <c r="BB5" s="213"/>
      <c r="BC5" s="213"/>
      <c r="BD5" s="214" t="s">
        <v>54</v>
      </c>
      <c r="BE5" s="213"/>
      <c r="BF5" s="213"/>
      <c r="BG5" s="213"/>
      <c r="BH5" s="213"/>
      <c r="BI5" s="213"/>
      <c r="BJ5" s="213"/>
      <c r="BK5" s="215" t="s">
        <v>212</v>
      </c>
      <c r="BL5" s="215" t="s">
        <v>212</v>
      </c>
    </row>
    <row r="6" spans="1:64">
      <c r="A6" s="216"/>
      <c r="B6" s="217"/>
      <c r="C6" s="217"/>
      <c r="D6" s="217"/>
      <c r="E6" s="217"/>
      <c r="F6" s="217"/>
      <c r="G6" s="217"/>
      <c r="H6" s="217"/>
      <c r="I6" s="217"/>
      <c r="J6" s="217"/>
      <c r="K6" s="217"/>
      <c r="L6" s="217"/>
      <c r="M6" s="217"/>
      <c r="N6" s="217"/>
      <c r="O6" s="217"/>
      <c r="P6" s="218"/>
      <c r="Q6" s="217"/>
      <c r="R6" s="217"/>
      <c r="S6" s="217"/>
      <c r="T6" s="217"/>
      <c r="U6" s="217"/>
      <c r="V6" s="219" t="s">
        <v>26</v>
      </c>
      <c r="W6" s="219" t="s">
        <v>26</v>
      </c>
      <c r="X6" s="219" t="s">
        <v>26</v>
      </c>
      <c r="Y6" s="219" t="s">
        <v>26</v>
      </c>
      <c r="Z6" s="219" t="s">
        <v>26</v>
      </c>
      <c r="AA6" s="219" t="s">
        <v>26</v>
      </c>
      <c r="AB6" s="219" t="s">
        <v>26</v>
      </c>
      <c r="AC6" s="219" t="s">
        <v>26</v>
      </c>
      <c r="AD6" s="219" t="s">
        <v>26</v>
      </c>
      <c r="AE6" s="219" t="s">
        <v>26</v>
      </c>
      <c r="AF6" s="219" t="s">
        <v>26</v>
      </c>
      <c r="AG6" s="219" t="s">
        <v>26</v>
      </c>
      <c r="AH6" s="220" t="s">
        <v>26</v>
      </c>
      <c r="AI6" s="220" t="s">
        <v>26</v>
      </c>
      <c r="AJ6" s="220" t="s">
        <v>26</v>
      </c>
      <c r="AK6" s="220" t="s">
        <v>26</v>
      </c>
      <c r="AL6" s="220" t="s">
        <v>26</v>
      </c>
      <c r="AM6" s="220" t="s">
        <v>26</v>
      </c>
      <c r="AN6" s="220" t="s">
        <v>26</v>
      </c>
      <c r="AO6" s="221" t="s">
        <v>26</v>
      </c>
      <c r="AP6" s="221" t="s">
        <v>26</v>
      </c>
      <c r="AQ6" s="221" t="s">
        <v>26</v>
      </c>
      <c r="AR6" s="221" t="s">
        <v>26</v>
      </c>
      <c r="AS6" s="222" t="s">
        <v>26</v>
      </c>
      <c r="AT6" s="222" t="s">
        <v>26</v>
      </c>
      <c r="AU6" s="223" t="s">
        <v>26</v>
      </c>
      <c r="AV6" s="224"/>
      <c r="AW6" s="225"/>
      <c r="AX6" s="225"/>
      <c r="AY6" s="225"/>
      <c r="AZ6" s="225"/>
      <c r="BA6" s="225"/>
      <c r="BB6" s="225"/>
      <c r="BC6" s="225"/>
      <c r="BD6" s="226"/>
      <c r="BE6" s="227"/>
      <c r="BF6" s="227"/>
      <c r="BG6" s="227"/>
      <c r="BH6" s="227"/>
      <c r="BI6" s="227"/>
      <c r="BJ6" s="227"/>
      <c r="BK6" s="228"/>
      <c r="BL6" s="228"/>
    </row>
    <row r="7" spans="1:64" ht="63.75">
      <c r="A7" s="183" t="s">
        <v>66</v>
      </c>
      <c r="B7" s="183" t="s">
        <v>253</v>
      </c>
      <c r="C7" s="183" t="s">
        <v>254</v>
      </c>
      <c r="D7" s="183" t="s">
        <v>255</v>
      </c>
      <c r="E7" s="183" t="s">
        <v>256</v>
      </c>
      <c r="F7" s="183" t="s">
        <v>257</v>
      </c>
      <c r="G7" s="183" t="s">
        <v>258</v>
      </c>
      <c r="H7" s="183" t="s">
        <v>259</v>
      </c>
      <c r="I7" s="183" t="s">
        <v>260</v>
      </c>
      <c r="J7" s="183" t="s">
        <v>261</v>
      </c>
      <c r="K7" s="183" t="s">
        <v>262</v>
      </c>
      <c r="L7" s="183" t="s">
        <v>263</v>
      </c>
      <c r="M7" s="183" t="s">
        <v>264</v>
      </c>
      <c r="N7" s="183" t="s">
        <v>265</v>
      </c>
      <c r="O7" s="183" t="s">
        <v>266</v>
      </c>
      <c r="P7" s="229" t="s">
        <v>267</v>
      </c>
      <c r="Q7" s="183" t="s">
        <v>268</v>
      </c>
      <c r="R7" s="183" t="s">
        <v>269</v>
      </c>
      <c r="S7" s="183" t="s">
        <v>270</v>
      </c>
      <c r="T7" s="183" t="s">
        <v>271</v>
      </c>
      <c r="U7" s="183" t="s">
        <v>272</v>
      </c>
      <c r="V7" s="184" t="s">
        <v>44</v>
      </c>
      <c r="W7" s="184" t="s">
        <v>45</v>
      </c>
      <c r="X7" s="184" t="s">
        <v>46</v>
      </c>
      <c r="Y7" s="184" t="s">
        <v>370</v>
      </c>
      <c r="Z7" s="184" t="s">
        <v>47</v>
      </c>
      <c r="AA7" s="184" t="s">
        <v>48</v>
      </c>
      <c r="AB7" s="184" t="s">
        <v>35</v>
      </c>
      <c r="AC7" s="184" t="s">
        <v>371</v>
      </c>
      <c r="AD7" s="184" t="s">
        <v>36</v>
      </c>
      <c r="AE7" s="184" t="s">
        <v>37</v>
      </c>
      <c r="AF7" s="184" t="s">
        <v>49</v>
      </c>
      <c r="AG7" s="184" t="s">
        <v>38</v>
      </c>
      <c r="AH7" s="185" t="s">
        <v>372</v>
      </c>
      <c r="AI7" s="185" t="s">
        <v>373</v>
      </c>
      <c r="AJ7" s="185" t="s">
        <v>374</v>
      </c>
      <c r="AK7" s="185" t="s">
        <v>375</v>
      </c>
      <c r="AL7" s="185" t="s">
        <v>376</v>
      </c>
      <c r="AM7" s="185" t="s">
        <v>377</v>
      </c>
      <c r="AN7" s="185" t="s">
        <v>378</v>
      </c>
      <c r="AO7" s="186" t="s">
        <v>39</v>
      </c>
      <c r="AP7" s="186" t="s">
        <v>40</v>
      </c>
      <c r="AQ7" s="186" t="s">
        <v>42</v>
      </c>
      <c r="AR7" s="186" t="s">
        <v>379</v>
      </c>
      <c r="AS7" s="186" t="s">
        <v>380</v>
      </c>
      <c r="AT7" s="186" t="s">
        <v>41</v>
      </c>
      <c r="AU7" s="187" t="s">
        <v>381</v>
      </c>
      <c r="AV7" s="230" t="s">
        <v>27</v>
      </c>
      <c r="AW7" s="230" t="s">
        <v>28</v>
      </c>
      <c r="AX7" s="230" t="s">
        <v>29</v>
      </c>
      <c r="AY7" s="230" t="s">
        <v>31</v>
      </c>
      <c r="AZ7" s="230" t="s">
        <v>280</v>
      </c>
      <c r="BA7" s="230" t="s">
        <v>32</v>
      </c>
      <c r="BB7" s="230" t="s">
        <v>165</v>
      </c>
      <c r="BC7" s="230" t="s">
        <v>43</v>
      </c>
      <c r="BD7" s="231" t="s">
        <v>30</v>
      </c>
      <c r="BE7" s="231" t="s">
        <v>171</v>
      </c>
      <c r="BF7" s="231" t="s">
        <v>281</v>
      </c>
      <c r="BG7" s="231" t="s">
        <v>282</v>
      </c>
      <c r="BH7" s="231" t="s">
        <v>167</v>
      </c>
      <c r="BI7" s="231" t="s">
        <v>166</v>
      </c>
      <c r="BJ7" s="231" t="s">
        <v>283</v>
      </c>
      <c r="BK7" s="232" t="s">
        <v>56</v>
      </c>
      <c r="BL7" s="215" t="s">
        <v>382</v>
      </c>
    </row>
    <row r="8" spans="1:64">
      <c r="A8" s="233" t="s">
        <v>307</v>
      </c>
      <c r="B8" s="233" t="s">
        <v>325</v>
      </c>
      <c r="C8" s="233" t="s">
        <v>328</v>
      </c>
      <c r="D8" s="233" t="s">
        <v>327</v>
      </c>
      <c r="E8" s="233" t="s">
        <v>276</v>
      </c>
      <c r="F8" s="233">
        <v>1040</v>
      </c>
      <c r="G8" s="233">
        <v>3</v>
      </c>
      <c r="H8" s="233" t="s">
        <v>352</v>
      </c>
      <c r="I8" s="233">
        <v>0</v>
      </c>
      <c r="J8" s="233">
        <v>4356</v>
      </c>
      <c r="K8" s="233" t="s">
        <v>351</v>
      </c>
      <c r="L8" s="233">
        <v>2017</v>
      </c>
      <c r="M8" s="233">
        <v>12</v>
      </c>
      <c r="N8" s="233">
        <v>23</v>
      </c>
      <c r="O8" s="233">
        <v>357</v>
      </c>
      <c r="P8" s="234">
        <v>220</v>
      </c>
      <c r="Q8" s="233" t="s">
        <v>353</v>
      </c>
      <c r="R8" s="233" t="s">
        <v>354</v>
      </c>
      <c r="S8" s="233" t="s">
        <v>274</v>
      </c>
      <c r="T8" s="233" t="s">
        <v>355</v>
      </c>
      <c r="U8" s="233" t="s">
        <v>275</v>
      </c>
      <c r="V8" s="233">
        <v>0.64100000000000001</v>
      </c>
      <c r="W8" s="233">
        <v>4.0000000000000001E-3</v>
      </c>
      <c r="X8" s="233">
        <v>0.25800000000000001</v>
      </c>
      <c r="Y8" s="233">
        <v>1.4999999999999999E-2</v>
      </c>
      <c r="Z8" s="233">
        <v>2.5999999999999999E-2</v>
      </c>
      <c r="AA8" s="233">
        <v>0.112</v>
      </c>
      <c r="AB8" s="233">
        <v>3.0000000000000001E-3</v>
      </c>
      <c r="AC8" s="233">
        <v>8.7999999999999995E-2</v>
      </c>
      <c r="AD8" s="233">
        <v>1.0999999999999999E-2</v>
      </c>
      <c r="AE8" s="233">
        <v>0.37</v>
      </c>
      <c r="AF8" s="233">
        <v>7.0000000000000001E-3</v>
      </c>
      <c r="AG8" s="233">
        <v>1E-3</v>
      </c>
      <c r="AH8" s="233">
        <v>0.56200000000000006</v>
      </c>
      <c r="AI8" s="233">
        <v>-8888</v>
      </c>
      <c r="AJ8" s="233">
        <v>7.9000000000000001E-2</v>
      </c>
      <c r="AK8" s="233">
        <v>4.0000000000000001E-3</v>
      </c>
      <c r="AL8" s="233">
        <v>-8888</v>
      </c>
      <c r="AM8" s="233">
        <v>0.17</v>
      </c>
      <c r="AN8" s="233">
        <v>8.7999999999999995E-2</v>
      </c>
      <c r="AO8" s="233">
        <v>-8888</v>
      </c>
      <c r="AP8" s="233">
        <v>1E-3</v>
      </c>
      <c r="AQ8" s="233">
        <v>1E-3</v>
      </c>
      <c r="AR8" s="233">
        <v>6.0000000000000001E-3</v>
      </c>
      <c r="AS8" s="233">
        <v>0.06</v>
      </c>
      <c r="AT8" s="233">
        <v>-8888</v>
      </c>
      <c r="AU8" s="233">
        <v>-8888</v>
      </c>
      <c r="AV8" s="233">
        <v>0.90300000000000002</v>
      </c>
      <c r="AW8" s="233">
        <v>0.11799999999999999</v>
      </c>
      <c r="AX8" s="233">
        <v>0.51500000000000001</v>
      </c>
      <c r="AY8" s="233">
        <v>1.4179999999999999</v>
      </c>
      <c r="AZ8" s="233">
        <v>0.63300000000000001</v>
      </c>
      <c r="BA8" s="233">
        <v>0.89500000000000002</v>
      </c>
      <c r="BB8" s="233">
        <v>1.536</v>
      </c>
      <c r="BC8" s="233">
        <v>0.52300000000000002</v>
      </c>
      <c r="BD8" s="233">
        <v>1.4</v>
      </c>
      <c r="BE8" s="233">
        <v>0.81</v>
      </c>
      <c r="BF8" s="233">
        <v>0.19</v>
      </c>
      <c r="BG8" s="233">
        <v>1.43</v>
      </c>
      <c r="BH8" s="233">
        <v>0.08</v>
      </c>
      <c r="BI8" s="233">
        <v>0.92</v>
      </c>
      <c r="BJ8" s="233">
        <v>0.42</v>
      </c>
      <c r="BK8" s="235"/>
      <c r="BL8" s="235"/>
    </row>
    <row r="9" spans="1:64">
      <c r="A9" s="233" t="s">
        <v>308</v>
      </c>
      <c r="B9" s="233" t="s">
        <v>325</v>
      </c>
      <c r="C9" s="233" t="s">
        <v>329</v>
      </c>
      <c r="D9" s="233" t="s">
        <v>327</v>
      </c>
      <c r="E9" s="233" t="s">
        <v>276</v>
      </c>
      <c r="F9" s="233">
        <v>1037</v>
      </c>
      <c r="G9" s="233">
        <v>3</v>
      </c>
      <c r="H9" s="233" t="s">
        <v>352</v>
      </c>
      <c r="I9" s="233">
        <v>0</v>
      </c>
      <c r="J9" s="233">
        <v>4356</v>
      </c>
      <c r="K9" s="233" t="s">
        <v>351</v>
      </c>
      <c r="L9" s="233">
        <v>2017</v>
      </c>
      <c r="M9" s="233">
        <v>12</v>
      </c>
      <c r="N9" s="233">
        <v>23</v>
      </c>
      <c r="O9" s="233">
        <v>357</v>
      </c>
      <c r="P9" s="234">
        <v>220</v>
      </c>
      <c r="Q9" s="233" t="s">
        <v>353</v>
      </c>
      <c r="R9" s="233" t="s">
        <v>354</v>
      </c>
      <c r="S9" s="233" t="s">
        <v>274</v>
      </c>
      <c r="T9" s="233" t="s">
        <v>355</v>
      </c>
      <c r="U9" s="233" t="s">
        <v>275</v>
      </c>
      <c r="V9" s="233">
        <v>0.69499999999999995</v>
      </c>
      <c r="W9" s="233">
        <v>4.0000000000000001E-3</v>
      </c>
      <c r="X9" s="233">
        <v>0.254</v>
      </c>
      <c r="Y9" s="233">
        <v>1.4999999999999999E-2</v>
      </c>
      <c r="Z9" s="233">
        <v>2.7E-2</v>
      </c>
      <c r="AA9" s="233">
        <v>0.111</v>
      </c>
      <c r="AB9" s="233">
        <v>3.0000000000000001E-3</v>
      </c>
      <c r="AC9" s="233">
        <v>9.4E-2</v>
      </c>
      <c r="AD9" s="233">
        <v>0.01</v>
      </c>
      <c r="AE9" s="233">
        <v>0.38500000000000001</v>
      </c>
      <c r="AF9" s="233">
        <v>7.0000000000000001E-3</v>
      </c>
      <c r="AG9" s="233">
        <v>1E-3</v>
      </c>
      <c r="AH9" s="233">
        <v>0.63500000000000001</v>
      </c>
      <c r="AI9" s="233">
        <v>-8888</v>
      </c>
      <c r="AJ9" s="233">
        <v>0.06</v>
      </c>
      <c r="AK9" s="233">
        <v>4.0000000000000001E-3</v>
      </c>
      <c r="AL9" s="233">
        <v>-8888</v>
      </c>
      <c r="AM9" s="233">
        <v>0.16700000000000001</v>
      </c>
      <c r="AN9" s="233">
        <v>8.6999999999999994E-2</v>
      </c>
      <c r="AO9" s="233">
        <v>-8888</v>
      </c>
      <c r="AP9" s="233">
        <v>1E-3</v>
      </c>
      <c r="AQ9" s="233">
        <v>1E-3</v>
      </c>
      <c r="AR9" s="233">
        <v>6.0000000000000001E-3</v>
      </c>
      <c r="AS9" s="233">
        <v>4.3999999999999997E-2</v>
      </c>
      <c r="AT9" s="233">
        <v>-8888</v>
      </c>
      <c r="AU9" s="233">
        <v>-8888</v>
      </c>
      <c r="AV9" s="233">
        <v>0.95299999999999996</v>
      </c>
      <c r="AW9" s="233">
        <v>0.123</v>
      </c>
      <c r="AX9" s="233">
        <v>0.53</v>
      </c>
      <c r="AY9" s="233">
        <v>1.4830000000000001</v>
      </c>
      <c r="AZ9" s="233">
        <v>0.65300000000000002</v>
      </c>
      <c r="BA9" s="233">
        <v>0.91100000000000003</v>
      </c>
      <c r="BB9" s="233">
        <v>1.6060000000000001</v>
      </c>
      <c r="BC9" s="233">
        <v>0.53800000000000003</v>
      </c>
      <c r="BD9" s="233">
        <v>1.31</v>
      </c>
      <c r="BE9" s="233">
        <v>0.81</v>
      </c>
      <c r="BF9" s="233">
        <v>0.19</v>
      </c>
      <c r="BG9" s="233">
        <v>1.46</v>
      </c>
      <c r="BH9" s="233">
        <v>0.08</v>
      </c>
      <c r="BI9" s="233">
        <v>0.92</v>
      </c>
      <c r="BJ9" s="233">
        <v>0.43</v>
      </c>
      <c r="BK9" s="235"/>
      <c r="BL9" s="235"/>
    </row>
    <row r="10" spans="1:64">
      <c r="A10" s="236"/>
      <c r="B10" s="237"/>
      <c r="C10" s="237"/>
      <c r="D10" s="237"/>
      <c r="E10" s="237"/>
      <c r="F10" s="237"/>
      <c r="G10" s="237"/>
      <c r="H10" s="237"/>
      <c r="I10" s="237"/>
      <c r="J10" s="237"/>
      <c r="K10" s="237"/>
      <c r="L10" s="237"/>
      <c r="M10" s="237"/>
      <c r="N10" s="237"/>
      <c r="O10" s="237"/>
      <c r="P10" s="238"/>
      <c r="Q10" s="237"/>
      <c r="R10" s="237"/>
      <c r="S10" s="237"/>
      <c r="T10" s="237"/>
      <c r="U10" s="236" t="s">
        <v>22</v>
      </c>
      <c r="V10" s="236">
        <f>ROUND(AVERAGE(V8:V9),3)</f>
        <v>0.66800000000000004</v>
      </c>
      <c r="W10" s="236">
        <f t="shared" ref="W10:BC10" si="0">ROUND(AVERAGE(W8:W9),3)</f>
        <v>4.0000000000000001E-3</v>
      </c>
      <c r="X10" s="236">
        <f t="shared" si="0"/>
        <v>0.25600000000000001</v>
      </c>
      <c r="Y10" s="236">
        <f t="shared" si="0"/>
        <v>1.4999999999999999E-2</v>
      </c>
      <c r="Z10" s="236">
        <f t="shared" si="0"/>
        <v>2.7E-2</v>
      </c>
      <c r="AA10" s="236">
        <f t="shared" si="0"/>
        <v>0.112</v>
      </c>
      <c r="AB10" s="236">
        <f t="shared" si="0"/>
        <v>3.0000000000000001E-3</v>
      </c>
      <c r="AC10" s="236">
        <f t="shared" si="0"/>
        <v>9.0999999999999998E-2</v>
      </c>
      <c r="AD10" s="236">
        <f t="shared" si="0"/>
        <v>1.0999999999999999E-2</v>
      </c>
      <c r="AE10" s="236">
        <f t="shared" si="0"/>
        <v>0.378</v>
      </c>
      <c r="AF10" s="236">
        <f t="shared" si="0"/>
        <v>7.0000000000000001E-3</v>
      </c>
      <c r="AG10" s="236">
        <f t="shared" si="0"/>
        <v>1E-3</v>
      </c>
      <c r="AH10" s="236">
        <f t="shared" si="0"/>
        <v>0.59899999999999998</v>
      </c>
      <c r="AI10" s="236">
        <f t="shared" si="0"/>
        <v>-8888</v>
      </c>
      <c r="AJ10" s="236">
        <f t="shared" si="0"/>
        <v>7.0000000000000007E-2</v>
      </c>
      <c r="AK10" s="236">
        <f t="shared" si="0"/>
        <v>4.0000000000000001E-3</v>
      </c>
      <c r="AL10" s="236">
        <f t="shared" si="0"/>
        <v>-8888</v>
      </c>
      <c r="AM10" s="236">
        <f t="shared" si="0"/>
        <v>0.16900000000000001</v>
      </c>
      <c r="AN10" s="236">
        <f t="shared" si="0"/>
        <v>8.7999999999999995E-2</v>
      </c>
      <c r="AO10" s="236">
        <f t="shared" si="0"/>
        <v>-8888</v>
      </c>
      <c r="AP10" s="236">
        <f t="shared" si="0"/>
        <v>1E-3</v>
      </c>
      <c r="AQ10" s="236">
        <f t="shared" si="0"/>
        <v>1E-3</v>
      </c>
      <c r="AR10" s="236">
        <f t="shared" si="0"/>
        <v>6.0000000000000001E-3</v>
      </c>
      <c r="AS10" s="236">
        <f t="shared" si="0"/>
        <v>5.1999999999999998E-2</v>
      </c>
      <c r="AT10" s="236">
        <f t="shared" si="0"/>
        <v>-8888</v>
      </c>
      <c r="AU10" s="236">
        <f t="shared" si="0"/>
        <v>-8888</v>
      </c>
      <c r="AV10" s="236">
        <f t="shared" si="0"/>
        <v>0.92800000000000005</v>
      </c>
      <c r="AW10" s="236">
        <f t="shared" si="0"/>
        <v>0.121</v>
      </c>
      <c r="AX10" s="236">
        <f t="shared" si="0"/>
        <v>0.52300000000000002</v>
      </c>
      <c r="AY10" s="236">
        <f t="shared" si="0"/>
        <v>1.4510000000000001</v>
      </c>
      <c r="AZ10" s="236">
        <f t="shared" si="0"/>
        <v>0.64300000000000002</v>
      </c>
      <c r="BA10" s="236">
        <f t="shared" si="0"/>
        <v>0.90300000000000002</v>
      </c>
      <c r="BB10" s="236">
        <f t="shared" si="0"/>
        <v>1.571</v>
      </c>
      <c r="BC10" s="236">
        <f t="shared" si="0"/>
        <v>0.53100000000000003</v>
      </c>
      <c r="BD10" s="239">
        <f>ROUND(AVERAGE(BD8:BD9),2)</f>
        <v>1.36</v>
      </c>
      <c r="BE10" s="239">
        <f t="shared" ref="BE10:BJ10" si="1">ROUND(AVERAGE(BE8:BE9),2)</f>
        <v>0.81</v>
      </c>
      <c r="BF10" s="239">
        <f t="shared" si="1"/>
        <v>0.19</v>
      </c>
      <c r="BG10" s="239">
        <f t="shared" si="1"/>
        <v>1.45</v>
      </c>
      <c r="BH10" s="239">
        <f t="shared" si="1"/>
        <v>0.08</v>
      </c>
      <c r="BI10" s="239">
        <f t="shared" si="1"/>
        <v>0.92</v>
      </c>
      <c r="BJ10" s="239">
        <f t="shared" si="1"/>
        <v>0.43</v>
      </c>
      <c r="BK10" s="240"/>
      <c r="BL10" s="240"/>
    </row>
    <row r="11" spans="1:64">
      <c r="A11" s="241"/>
      <c r="B11" s="242"/>
      <c r="C11" s="242"/>
      <c r="D11" s="242"/>
      <c r="E11" s="242"/>
      <c r="F11" s="242"/>
      <c r="G11" s="242"/>
      <c r="H11" s="242"/>
      <c r="I11" s="242"/>
      <c r="J11" s="242"/>
      <c r="K11" s="242"/>
      <c r="L11" s="242"/>
      <c r="M11" s="242"/>
      <c r="N11" s="242"/>
      <c r="O11" s="242"/>
      <c r="P11" s="243"/>
      <c r="Q11" s="242"/>
      <c r="R11" s="242"/>
      <c r="S11" s="242"/>
      <c r="T11" s="242"/>
      <c r="U11" s="241" t="s">
        <v>383</v>
      </c>
      <c r="V11" s="241">
        <f>ROUND(STDEV(V8:V9),3)</f>
        <v>3.7999999999999999E-2</v>
      </c>
      <c r="W11" s="241">
        <f t="shared" ref="W11:BC11" si="2">ROUND(STDEV(W8:W9),3)</f>
        <v>0</v>
      </c>
      <c r="X11" s="241">
        <f t="shared" si="2"/>
        <v>3.0000000000000001E-3</v>
      </c>
      <c r="Y11" s="241">
        <f t="shared" si="2"/>
        <v>0</v>
      </c>
      <c r="Z11" s="241">
        <f t="shared" si="2"/>
        <v>1E-3</v>
      </c>
      <c r="AA11" s="241">
        <f t="shared" si="2"/>
        <v>1E-3</v>
      </c>
      <c r="AB11" s="241">
        <f t="shared" si="2"/>
        <v>0</v>
      </c>
      <c r="AC11" s="241">
        <f t="shared" si="2"/>
        <v>4.0000000000000001E-3</v>
      </c>
      <c r="AD11" s="241">
        <f t="shared" si="2"/>
        <v>1E-3</v>
      </c>
      <c r="AE11" s="241">
        <f t="shared" si="2"/>
        <v>1.0999999999999999E-2</v>
      </c>
      <c r="AF11" s="241">
        <f t="shared" si="2"/>
        <v>0</v>
      </c>
      <c r="AG11" s="241">
        <f t="shared" si="2"/>
        <v>0</v>
      </c>
      <c r="AH11" s="241">
        <f t="shared" si="2"/>
        <v>5.1999999999999998E-2</v>
      </c>
      <c r="AI11" s="241">
        <f t="shared" si="2"/>
        <v>0</v>
      </c>
      <c r="AJ11" s="241">
        <f t="shared" si="2"/>
        <v>1.2999999999999999E-2</v>
      </c>
      <c r="AK11" s="241">
        <f t="shared" si="2"/>
        <v>0</v>
      </c>
      <c r="AL11" s="241">
        <f t="shared" si="2"/>
        <v>0</v>
      </c>
      <c r="AM11" s="241">
        <f t="shared" si="2"/>
        <v>2E-3</v>
      </c>
      <c r="AN11" s="241">
        <f t="shared" si="2"/>
        <v>1E-3</v>
      </c>
      <c r="AO11" s="241">
        <f t="shared" si="2"/>
        <v>0</v>
      </c>
      <c r="AP11" s="241">
        <f t="shared" si="2"/>
        <v>0</v>
      </c>
      <c r="AQ11" s="241">
        <f t="shared" si="2"/>
        <v>0</v>
      </c>
      <c r="AR11" s="241">
        <f t="shared" si="2"/>
        <v>0</v>
      </c>
      <c r="AS11" s="241">
        <f t="shared" si="2"/>
        <v>1.0999999999999999E-2</v>
      </c>
      <c r="AT11" s="241">
        <f t="shared" si="2"/>
        <v>0</v>
      </c>
      <c r="AU11" s="241">
        <f t="shared" si="2"/>
        <v>0</v>
      </c>
      <c r="AV11" s="241">
        <f t="shared" si="2"/>
        <v>3.5000000000000003E-2</v>
      </c>
      <c r="AW11" s="241">
        <f t="shared" si="2"/>
        <v>4.0000000000000001E-3</v>
      </c>
      <c r="AX11" s="241">
        <f t="shared" si="2"/>
        <v>1.0999999999999999E-2</v>
      </c>
      <c r="AY11" s="241">
        <f t="shared" si="2"/>
        <v>4.5999999999999999E-2</v>
      </c>
      <c r="AZ11" s="241">
        <f t="shared" si="2"/>
        <v>1.4E-2</v>
      </c>
      <c r="BA11" s="241">
        <f t="shared" si="2"/>
        <v>1.0999999999999999E-2</v>
      </c>
      <c r="BB11" s="241">
        <f t="shared" si="2"/>
        <v>4.9000000000000002E-2</v>
      </c>
      <c r="BC11" s="241">
        <f t="shared" si="2"/>
        <v>1.0999999999999999E-2</v>
      </c>
      <c r="BD11" s="244">
        <f>ROUND(STDEV(BD8:BD9),2)</f>
        <v>0.06</v>
      </c>
      <c r="BE11" s="244">
        <f t="shared" ref="BE11:BJ11" si="3">ROUND(STDEV(BE8:BE9),2)</f>
        <v>0</v>
      </c>
      <c r="BF11" s="244">
        <f t="shared" si="3"/>
        <v>0</v>
      </c>
      <c r="BG11" s="244">
        <f t="shared" si="3"/>
        <v>0.02</v>
      </c>
      <c r="BH11" s="244">
        <f t="shared" si="3"/>
        <v>0</v>
      </c>
      <c r="BI11" s="244">
        <f t="shared" si="3"/>
        <v>0</v>
      </c>
      <c r="BJ11" s="244">
        <f t="shared" si="3"/>
        <v>0.01</v>
      </c>
      <c r="BK11" s="245"/>
      <c r="BL11" s="245"/>
    </row>
    <row r="12" spans="1:64">
      <c r="A12" s="246"/>
      <c r="B12" s="247"/>
      <c r="C12" s="247"/>
      <c r="D12" s="247"/>
      <c r="E12" s="247"/>
      <c r="F12" s="247"/>
      <c r="G12" s="247"/>
      <c r="H12" s="247"/>
      <c r="I12" s="247"/>
      <c r="J12" s="247"/>
      <c r="K12" s="247"/>
      <c r="L12" s="247"/>
      <c r="M12" s="247"/>
      <c r="N12" s="247"/>
      <c r="O12" s="247"/>
      <c r="P12" s="248"/>
      <c r="Q12" s="247"/>
      <c r="R12" s="247"/>
      <c r="S12" s="247"/>
      <c r="T12" s="247"/>
      <c r="U12" s="249" t="s">
        <v>212</v>
      </c>
      <c r="V12" s="250">
        <f t="shared" ref="V12:BJ12" si="4">ROUND((V11/V10),4)</f>
        <v>5.6899999999999999E-2</v>
      </c>
      <c r="W12" s="250">
        <f t="shared" si="4"/>
        <v>0</v>
      </c>
      <c r="X12" s="250">
        <f t="shared" si="4"/>
        <v>1.17E-2</v>
      </c>
      <c r="Y12" s="250">
        <f t="shared" si="4"/>
        <v>0</v>
      </c>
      <c r="Z12" s="250">
        <f t="shared" si="4"/>
        <v>3.6999999999999998E-2</v>
      </c>
      <c r="AA12" s="250">
        <f t="shared" si="4"/>
        <v>8.8999999999999999E-3</v>
      </c>
      <c r="AB12" s="250">
        <f t="shared" si="4"/>
        <v>0</v>
      </c>
      <c r="AC12" s="250">
        <f t="shared" si="4"/>
        <v>4.3999999999999997E-2</v>
      </c>
      <c r="AD12" s="250">
        <f t="shared" si="4"/>
        <v>9.0899999999999995E-2</v>
      </c>
      <c r="AE12" s="250">
        <f t="shared" si="4"/>
        <v>2.9100000000000001E-2</v>
      </c>
      <c r="AF12" s="250">
        <f t="shared" si="4"/>
        <v>0</v>
      </c>
      <c r="AG12" s="250">
        <f t="shared" si="4"/>
        <v>0</v>
      </c>
      <c r="AH12" s="250">
        <f t="shared" si="4"/>
        <v>8.6800000000000002E-2</v>
      </c>
      <c r="AI12" s="250">
        <f t="shared" si="4"/>
        <v>0</v>
      </c>
      <c r="AJ12" s="250">
        <f t="shared" si="4"/>
        <v>0.1857</v>
      </c>
      <c r="AK12" s="250">
        <f t="shared" si="4"/>
        <v>0</v>
      </c>
      <c r="AL12" s="250">
        <f t="shared" si="4"/>
        <v>0</v>
      </c>
      <c r="AM12" s="250">
        <f t="shared" si="4"/>
        <v>1.18E-2</v>
      </c>
      <c r="AN12" s="250">
        <f t="shared" si="4"/>
        <v>1.14E-2</v>
      </c>
      <c r="AO12" s="250">
        <f t="shared" si="4"/>
        <v>0</v>
      </c>
      <c r="AP12" s="250">
        <f t="shared" si="4"/>
        <v>0</v>
      </c>
      <c r="AQ12" s="250">
        <f t="shared" si="4"/>
        <v>0</v>
      </c>
      <c r="AR12" s="250">
        <f t="shared" si="4"/>
        <v>0</v>
      </c>
      <c r="AS12" s="250">
        <f t="shared" si="4"/>
        <v>0.21149999999999999</v>
      </c>
      <c r="AT12" s="250">
        <f t="shared" si="4"/>
        <v>0</v>
      </c>
      <c r="AU12" s="250">
        <f t="shared" si="4"/>
        <v>0</v>
      </c>
      <c r="AV12" s="250">
        <f t="shared" si="4"/>
        <v>3.7699999999999997E-2</v>
      </c>
      <c r="AW12" s="250">
        <f t="shared" si="4"/>
        <v>3.3099999999999997E-2</v>
      </c>
      <c r="AX12" s="250">
        <f t="shared" si="4"/>
        <v>2.1000000000000001E-2</v>
      </c>
      <c r="AY12" s="250">
        <f t="shared" si="4"/>
        <v>3.1699999999999999E-2</v>
      </c>
      <c r="AZ12" s="250">
        <f t="shared" si="4"/>
        <v>2.18E-2</v>
      </c>
      <c r="BA12" s="250">
        <f t="shared" si="4"/>
        <v>1.2200000000000001E-2</v>
      </c>
      <c r="BB12" s="250">
        <f t="shared" si="4"/>
        <v>3.1199999999999999E-2</v>
      </c>
      <c r="BC12" s="250">
        <f t="shared" si="4"/>
        <v>2.07E-2</v>
      </c>
      <c r="BD12" s="250">
        <f t="shared" si="4"/>
        <v>4.41E-2</v>
      </c>
      <c r="BE12" s="250">
        <f t="shared" si="4"/>
        <v>0</v>
      </c>
      <c r="BF12" s="250">
        <f t="shared" si="4"/>
        <v>0</v>
      </c>
      <c r="BG12" s="250">
        <f t="shared" si="4"/>
        <v>1.38E-2</v>
      </c>
      <c r="BH12" s="250">
        <f t="shared" si="4"/>
        <v>0</v>
      </c>
      <c r="BI12" s="250">
        <f t="shared" si="4"/>
        <v>0</v>
      </c>
      <c r="BJ12" s="250">
        <f t="shared" si="4"/>
        <v>2.3300000000000001E-2</v>
      </c>
      <c r="BK12" s="251">
        <f>V12</f>
        <v>5.6899999999999999E-2</v>
      </c>
      <c r="BL12" s="251">
        <f t="array" ref="BL12">AVERAGE(IF(V12:AG12&gt;-0.001,V12:AG12,""))</f>
        <v>2.3208333333333334E-2</v>
      </c>
    </row>
    <row r="13" spans="1:64">
      <c r="A13" s="233" t="s">
        <v>310</v>
      </c>
      <c r="B13" s="233" t="s">
        <v>325</v>
      </c>
      <c r="C13" s="233" t="s">
        <v>332</v>
      </c>
      <c r="D13" s="233" t="s">
        <v>327</v>
      </c>
      <c r="E13" s="233" t="s">
        <v>276</v>
      </c>
      <c r="F13" s="233">
        <v>1037</v>
      </c>
      <c r="G13" s="233">
        <v>5</v>
      </c>
      <c r="H13" s="233">
        <v>10</v>
      </c>
      <c r="I13" s="233">
        <v>70</v>
      </c>
      <c r="J13" s="233">
        <v>3526</v>
      </c>
      <c r="K13" s="233" t="s">
        <v>351</v>
      </c>
      <c r="L13" s="233">
        <v>2017</v>
      </c>
      <c r="M13" s="233">
        <v>12</v>
      </c>
      <c r="N13" s="233">
        <v>26</v>
      </c>
      <c r="O13" s="233">
        <v>360</v>
      </c>
      <c r="P13" s="234">
        <v>135</v>
      </c>
      <c r="Q13" s="233" t="s">
        <v>356</v>
      </c>
      <c r="R13" s="233" t="s">
        <v>357</v>
      </c>
      <c r="S13" s="233" t="s">
        <v>274</v>
      </c>
      <c r="T13" s="233" t="s">
        <v>355</v>
      </c>
      <c r="U13" s="233" t="s">
        <v>275</v>
      </c>
      <c r="V13" s="233">
        <v>0.47499999999999998</v>
      </c>
      <c r="W13" s="233">
        <v>3.0000000000000001E-3</v>
      </c>
      <c r="X13" s="233">
        <v>0.16400000000000001</v>
      </c>
      <c r="Y13" s="233">
        <v>1.0999999999999999E-2</v>
      </c>
      <c r="Z13" s="233">
        <v>2.3E-2</v>
      </c>
      <c r="AA13" s="233">
        <v>8.8999999999999996E-2</v>
      </c>
      <c r="AB13" s="233">
        <v>1E-3</v>
      </c>
      <c r="AC13" s="233">
        <v>4.1000000000000002E-2</v>
      </c>
      <c r="AD13" s="233">
        <v>5.0000000000000001E-3</v>
      </c>
      <c r="AE13" s="233">
        <v>0.248</v>
      </c>
      <c r="AF13" s="233">
        <v>1.0999999999999999E-2</v>
      </c>
      <c r="AG13" s="233">
        <v>2E-3</v>
      </c>
      <c r="AH13" s="233">
        <v>0.44400000000000001</v>
      </c>
      <c r="AI13" s="233">
        <v>-8888</v>
      </c>
      <c r="AJ13" s="233">
        <v>3.1E-2</v>
      </c>
      <c r="AK13" s="233">
        <v>3.0000000000000001E-3</v>
      </c>
      <c r="AL13" s="233">
        <v>-8888</v>
      </c>
      <c r="AM13" s="233">
        <v>0.115</v>
      </c>
      <c r="AN13" s="233">
        <v>4.9000000000000002E-2</v>
      </c>
      <c r="AO13" s="233">
        <v>-8888</v>
      </c>
      <c r="AP13" s="233">
        <v>-8888</v>
      </c>
      <c r="AQ13" s="233">
        <v>1E-3</v>
      </c>
      <c r="AR13" s="233">
        <v>0.01</v>
      </c>
      <c r="AS13" s="233">
        <v>3.6999999999999998E-2</v>
      </c>
      <c r="AT13" s="233">
        <v>-8888</v>
      </c>
      <c r="AU13" s="233">
        <v>-8888</v>
      </c>
      <c r="AV13" s="233">
        <v>0.64200000000000002</v>
      </c>
      <c r="AW13" s="233">
        <v>0.06</v>
      </c>
      <c r="AX13" s="233">
        <v>0.371</v>
      </c>
      <c r="AY13" s="233">
        <v>1.0129999999999999</v>
      </c>
      <c r="AZ13" s="233">
        <v>0.43099999999999999</v>
      </c>
      <c r="BA13" s="233">
        <v>0.59799999999999998</v>
      </c>
      <c r="BB13" s="233">
        <v>1.073</v>
      </c>
      <c r="BC13" s="233">
        <v>0.377</v>
      </c>
      <c r="BD13" s="233">
        <v>1.26</v>
      </c>
      <c r="BE13" s="233">
        <v>0.86</v>
      </c>
      <c r="BF13" s="233">
        <v>0.14000000000000001</v>
      </c>
      <c r="BG13" s="233">
        <v>1.49</v>
      </c>
      <c r="BH13" s="233">
        <v>0.06</v>
      </c>
      <c r="BI13" s="233">
        <v>0.94</v>
      </c>
      <c r="BJ13" s="233">
        <v>0.44</v>
      </c>
      <c r="BK13" s="235"/>
      <c r="BL13" s="235"/>
    </row>
    <row r="14" spans="1:64">
      <c r="A14" s="233" t="s">
        <v>311</v>
      </c>
      <c r="B14" s="233" t="s">
        <v>325</v>
      </c>
      <c r="C14" s="233" t="s">
        <v>333</v>
      </c>
      <c r="D14" s="233" t="s">
        <v>327</v>
      </c>
      <c r="E14" s="233" t="s">
        <v>276</v>
      </c>
      <c r="F14" s="233">
        <v>1062</v>
      </c>
      <c r="G14" s="233">
        <v>5</v>
      </c>
      <c r="H14" s="233">
        <v>10</v>
      </c>
      <c r="I14" s="233">
        <v>70</v>
      </c>
      <c r="J14" s="233">
        <v>3526</v>
      </c>
      <c r="K14" s="233" t="s">
        <v>351</v>
      </c>
      <c r="L14" s="233">
        <v>2017</v>
      </c>
      <c r="M14" s="233">
        <v>12</v>
      </c>
      <c r="N14" s="233">
        <v>26</v>
      </c>
      <c r="O14" s="233">
        <v>360</v>
      </c>
      <c r="P14" s="234">
        <v>135</v>
      </c>
      <c r="Q14" s="233" t="s">
        <v>356</v>
      </c>
      <c r="R14" s="233" t="s">
        <v>357</v>
      </c>
      <c r="S14" s="233" t="s">
        <v>274</v>
      </c>
      <c r="T14" s="233" t="s">
        <v>355</v>
      </c>
      <c r="U14" s="233" t="s">
        <v>275</v>
      </c>
      <c r="V14" s="233">
        <v>0.44800000000000001</v>
      </c>
      <c r="W14" s="233">
        <v>3.0000000000000001E-3</v>
      </c>
      <c r="X14" s="233">
        <v>0.157</v>
      </c>
      <c r="Y14" s="233">
        <v>0.01</v>
      </c>
      <c r="Z14" s="233">
        <v>2.1999999999999999E-2</v>
      </c>
      <c r="AA14" s="233">
        <v>8.6999999999999994E-2</v>
      </c>
      <c r="AB14" s="233">
        <v>2E-3</v>
      </c>
      <c r="AC14" s="233">
        <v>3.7999999999999999E-2</v>
      </c>
      <c r="AD14" s="233">
        <v>5.0000000000000001E-3</v>
      </c>
      <c r="AE14" s="233">
        <v>0.23300000000000001</v>
      </c>
      <c r="AF14" s="233">
        <v>1.0999999999999999E-2</v>
      </c>
      <c r="AG14" s="233">
        <v>2E-3</v>
      </c>
      <c r="AH14" s="233">
        <v>0.41399999999999998</v>
      </c>
      <c r="AI14" s="233">
        <v>-8888</v>
      </c>
      <c r="AJ14" s="233">
        <v>3.4000000000000002E-2</v>
      </c>
      <c r="AK14" s="233">
        <v>3.0000000000000001E-3</v>
      </c>
      <c r="AL14" s="233">
        <v>-8888</v>
      </c>
      <c r="AM14" s="233">
        <v>0.11</v>
      </c>
      <c r="AN14" s="233">
        <v>4.7E-2</v>
      </c>
      <c r="AO14" s="233">
        <v>-8888</v>
      </c>
      <c r="AP14" s="233">
        <v>-8888</v>
      </c>
      <c r="AQ14" s="233">
        <v>1E-3</v>
      </c>
      <c r="AR14" s="233">
        <v>0.01</v>
      </c>
      <c r="AS14" s="233">
        <v>3.5000000000000003E-2</v>
      </c>
      <c r="AT14" s="233">
        <v>-8888</v>
      </c>
      <c r="AU14" s="233">
        <v>-8888</v>
      </c>
      <c r="AV14" s="233">
        <v>0.60799999999999998</v>
      </c>
      <c r="AW14" s="233">
        <v>5.7000000000000002E-2</v>
      </c>
      <c r="AX14" s="233">
        <v>0.35299999999999998</v>
      </c>
      <c r="AY14" s="233">
        <v>0.96099999999999997</v>
      </c>
      <c r="AZ14" s="233">
        <v>0.41</v>
      </c>
      <c r="BA14" s="233">
        <v>0.56999999999999995</v>
      </c>
      <c r="BB14" s="233">
        <v>1.018</v>
      </c>
      <c r="BC14" s="233">
        <v>0.36</v>
      </c>
      <c r="BD14" s="233">
        <v>1.27</v>
      </c>
      <c r="BE14" s="233">
        <v>0.86</v>
      </c>
      <c r="BF14" s="233">
        <v>0.14000000000000001</v>
      </c>
      <c r="BG14" s="233">
        <v>1.48</v>
      </c>
      <c r="BH14" s="233">
        <v>0.06</v>
      </c>
      <c r="BI14" s="233">
        <v>0.94</v>
      </c>
      <c r="BJ14" s="233">
        <v>0.44</v>
      </c>
      <c r="BK14" s="235"/>
      <c r="BL14" s="235"/>
    </row>
    <row r="15" spans="1:64">
      <c r="A15" s="236"/>
      <c r="B15" s="237"/>
      <c r="C15" s="237"/>
      <c r="D15" s="237"/>
      <c r="E15" s="237"/>
      <c r="F15" s="237"/>
      <c r="G15" s="237"/>
      <c r="H15" s="237"/>
      <c r="I15" s="237"/>
      <c r="J15" s="237"/>
      <c r="K15" s="237"/>
      <c r="L15" s="237"/>
      <c r="M15" s="237"/>
      <c r="N15" s="237"/>
      <c r="O15" s="237"/>
      <c r="P15" s="238"/>
      <c r="Q15" s="237"/>
      <c r="R15" s="237"/>
      <c r="S15" s="237"/>
      <c r="T15" s="237"/>
      <c r="U15" s="236" t="s">
        <v>22</v>
      </c>
      <c r="V15" s="236">
        <f>ROUND(AVERAGE(V13:V14),3)</f>
        <v>0.46200000000000002</v>
      </c>
      <c r="W15" s="236">
        <f t="shared" ref="W15:BC15" si="5">ROUND(AVERAGE(W13:W14),3)</f>
        <v>3.0000000000000001E-3</v>
      </c>
      <c r="X15" s="236">
        <f t="shared" si="5"/>
        <v>0.161</v>
      </c>
      <c r="Y15" s="236">
        <f t="shared" si="5"/>
        <v>1.0999999999999999E-2</v>
      </c>
      <c r="Z15" s="236">
        <f t="shared" si="5"/>
        <v>2.3E-2</v>
      </c>
      <c r="AA15" s="236">
        <f t="shared" si="5"/>
        <v>8.7999999999999995E-2</v>
      </c>
      <c r="AB15" s="236">
        <f t="shared" si="5"/>
        <v>2E-3</v>
      </c>
      <c r="AC15" s="236">
        <f t="shared" si="5"/>
        <v>0.04</v>
      </c>
      <c r="AD15" s="236">
        <f t="shared" si="5"/>
        <v>5.0000000000000001E-3</v>
      </c>
      <c r="AE15" s="236">
        <f t="shared" si="5"/>
        <v>0.24099999999999999</v>
      </c>
      <c r="AF15" s="236">
        <f t="shared" si="5"/>
        <v>1.0999999999999999E-2</v>
      </c>
      <c r="AG15" s="236">
        <f t="shared" si="5"/>
        <v>2E-3</v>
      </c>
      <c r="AH15" s="236">
        <f t="shared" si="5"/>
        <v>0.42899999999999999</v>
      </c>
      <c r="AI15" s="236">
        <f t="shared" si="5"/>
        <v>-8888</v>
      </c>
      <c r="AJ15" s="236">
        <f t="shared" si="5"/>
        <v>3.3000000000000002E-2</v>
      </c>
      <c r="AK15" s="236">
        <f t="shared" si="5"/>
        <v>3.0000000000000001E-3</v>
      </c>
      <c r="AL15" s="236">
        <f t="shared" si="5"/>
        <v>-8888</v>
      </c>
      <c r="AM15" s="236">
        <f t="shared" si="5"/>
        <v>0.113</v>
      </c>
      <c r="AN15" s="236">
        <f t="shared" si="5"/>
        <v>4.8000000000000001E-2</v>
      </c>
      <c r="AO15" s="236">
        <f t="shared" si="5"/>
        <v>-8888</v>
      </c>
      <c r="AP15" s="236">
        <f t="shared" si="5"/>
        <v>-8888</v>
      </c>
      <c r="AQ15" s="236">
        <f t="shared" si="5"/>
        <v>1E-3</v>
      </c>
      <c r="AR15" s="236">
        <f t="shared" si="5"/>
        <v>0.01</v>
      </c>
      <c r="AS15" s="236">
        <f t="shared" si="5"/>
        <v>3.5999999999999997E-2</v>
      </c>
      <c r="AT15" s="236">
        <f t="shared" si="5"/>
        <v>-8888</v>
      </c>
      <c r="AU15" s="236">
        <f t="shared" si="5"/>
        <v>-8888</v>
      </c>
      <c r="AV15" s="236">
        <f t="shared" si="5"/>
        <v>0.625</v>
      </c>
      <c r="AW15" s="236">
        <f t="shared" si="5"/>
        <v>5.8999999999999997E-2</v>
      </c>
      <c r="AX15" s="236">
        <f t="shared" si="5"/>
        <v>0.36199999999999999</v>
      </c>
      <c r="AY15" s="236">
        <f t="shared" si="5"/>
        <v>0.98699999999999999</v>
      </c>
      <c r="AZ15" s="236">
        <f t="shared" si="5"/>
        <v>0.42099999999999999</v>
      </c>
      <c r="BA15" s="236">
        <f t="shared" si="5"/>
        <v>0.58399999999999996</v>
      </c>
      <c r="BB15" s="236">
        <f t="shared" si="5"/>
        <v>1.046</v>
      </c>
      <c r="BC15" s="236">
        <f t="shared" si="5"/>
        <v>0.36899999999999999</v>
      </c>
      <c r="BD15" s="239">
        <f>ROUND(AVERAGE(BD13:BD14),2)</f>
        <v>1.27</v>
      </c>
      <c r="BE15" s="239">
        <f t="shared" ref="BE15:BJ15" si="6">ROUND(AVERAGE(BE13:BE14),2)</f>
        <v>0.86</v>
      </c>
      <c r="BF15" s="239">
        <f t="shared" si="6"/>
        <v>0.14000000000000001</v>
      </c>
      <c r="BG15" s="239">
        <f t="shared" si="6"/>
        <v>1.49</v>
      </c>
      <c r="BH15" s="239">
        <f t="shared" si="6"/>
        <v>0.06</v>
      </c>
      <c r="BI15" s="239">
        <f t="shared" si="6"/>
        <v>0.94</v>
      </c>
      <c r="BJ15" s="239">
        <f t="shared" si="6"/>
        <v>0.44</v>
      </c>
      <c r="BK15" s="240"/>
      <c r="BL15" s="240"/>
    </row>
    <row r="16" spans="1:64">
      <c r="A16" s="241"/>
      <c r="B16" s="242"/>
      <c r="C16" s="242"/>
      <c r="D16" s="242"/>
      <c r="E16" s="242"/>
      <c r="F16" s="242"/>
      <c r="G16" s="242"/>
      <c r="H16" s="242"/>
      <c r="I16" s="242"/>
      <c r="J16" s="242"/>
      <c r="K16" s="242"/>
      <c r="L16" s="242"/>
      <c r="M16" s="242"/>
      <c r="N16" s="242"/>
      <c r="O16" s="242"/>
      <c r="P16" s="243"/>
      <c r="Q16" s="242"/>
      <c r="R16" s="242"/>
      <c r="S16" s="242"/>
      <c r="T16" s="242"/>
      <c r="U16" s="241" t="s">
        <v>383</v>
      </c>
      <c r="V16" s="241">
        <f>ROUND(STDEV(V13:V14),3)</f>
        <v>1.9E-2</v>
      </c>
      <c r="W16" s="241">
        <f t="shared" ref="W16:BC16" si="7">ROUND(STDEV(W13:W14),3)</f>
        <v>0</v>
      </c>
      <c r="X16" s="241">
        <f t="shared" si="7"/>
        <v>5.0000000000000001E-3</v>
      </c>
      <c r="Y16" s="241">
        <f t="shared" si="7"/>
        <v>1E-3</v>
      </c>
      <c r="Z16" s="241">
        <f t="shared" si="7"/>
        <v>1E-3</v>
      </c>
      <c r="AA16" s="241">
        <f t="shared" si="7"/>
        <v>1E-3</v>
      </c>
      <c r="AB16" s="241">
        <f t="shared" si="7"/>
        <v>1E-3</v>
      </c>
      <c r="AC16" s="241">
        <f t="shared" si="7"/>
        <v>2E-3</v>
      </c>
      <c r="AD16" s="241">
        <f t="shared" si="7"/>
        <v>0</v>
      </c>
      <c r="AE16" s="241">
        <f t="shared" si="7"/>
        <v>1.0999999999999999E-2</v>
      </c>
      <c r="AF16" s="241">
        <f t="shared" si="7"/>
        <v>0</v>
      </c>
      <c r="AG16" s="241">
        <f t="shared" si="7"/>
        <v>0</v>
      </c>
      <c r="AH16" s="241">
        <f t="shared" si="7"/>
        <v>2.1000000000000001E-2</v>
      </c>
      <c r="AI16" s="241">
        <f t="shared" si="7"/>
        <v>0</v>
      </c>
      <c r="AJ16" s="241">
        <f t="shared" si="7"/>
        <v>2E-3</v>
      </c>
      <c r="AK16" s="241">
        <f t="shared" si="7"/>
        <v>0</v>
      </c>
      <c r="AL16" s="241">
        <f t="shared" si="7"/>
        <v>0</v>
      </c>
      <c r="AM16" s="241">
        <f t="shared" si="7"/>
        <v>4.0000000000000001E-3</v>
      </c>
      <c r="AN16" s="241">
        <f t="shared" si="7"/>
        <v>1E-3</v>
      </c>
      <c r="AO16" s="241">
        <f t="shared" si="7"/>
        <v>0</v>
      </c>
      <c r="AP16" s="241">
        <f t="shared" si="7"/>
        <v>0</v>
      </c>
      <c r="AQ16" s="241">
        <f t="shared" si="7"/>
        <v>0</v>
      </c>
      <c r="AR16" s="241">
        <f t="shared" si="7"/>
        <v>0</v>
      </c>
      <c r="AS16" s="241">
        <f t="shared" si="7"/>
        <v>1E-3</v>
      </c>
      <c r="AT16" s="241">
        <f t="shared" si="7"/>
        <v>0</v>
      </c>
      <c r="AU16" s="241">
        <f t="shared" si="7"/>
        <v>0</v>
      </c>
      <c r="AV16" s="241">
        <f t="shared" si="7"/>
        <v>2.4E-2</v>
      </c>
      <c r="AW16" s="241">
        <f t="shared" si="7"/>
        <v>2E-3</v>
      </c>
      <c r="AX16" s="241">
        <f t="shared" si="7"/>
        <v>1.2999999999999999E-2</v>
      </c>
      <c r="AY16" s="241">
        <f t="shared" si="7"/>
        <v>3.6999999999999998E-2</v>
      </c>
      <c r="AZ16" s="241">
        <f t="shared" si="7"/>
        <v>1.4999999999999999E-2</v>
      </c>
      <c r="BA16" s="241">
        <f t="shared" si="7"/>
        <v>0.02</v>
      </c>
      <c r="BB16" s="241">
        <f t="shared" si="7"/>
        <v>3.9E-2</v>
      </c>
      <c r="BC16" s="241">
        <f t="shared" si="7"/>
        <v>1.2E-2</v>
      </c>
      <c r="BD16" s="244">
        <f>ROUND(STDEV(BD13:BD14),2)</f>
        <v>0.01</v>
      </c>
      <c r="BE16" s="244">
        <f t="shared" ref="BE16:BJ16" si="8">ROUND(STDEV(BE13:BE14),2)</f>
        <v>0</v>
      </c>
      <c r="BF16" s="244">
        <f t="shared" si="8"/>
        <v>0</v>
      </c>
      <c r="BG16" s="244">
        <f t="shared" si="8"/>
        <v>0.01</v>
      </c>
      <c r="BH16" s="244">
        <f t="shared" si="8"/>
        <v>0</v>
      </c>
      <c r="BI16" s="244">
        <f t="shared" si="8"/>
        <v>0</v>
      </c>
      <c r="BJ16" s="244">
        <f t="shared" si="8"/>
        <v>0</v>
      </c>
      <c r="BK16" s="245"/>
      <c r="BL16" s="245"/>
    </row>
    <row r="17" spans="1:64">
      <c r="A17" s="246"/>
      <c r="B17" s="247"/>
      <c r="C17" s="247"/>
      <c r="D17" s="247"/>
      <c r="E17" s="247"/>
      <c r="F17" s="247"/>
      <c r="G17" s="247"/>
      <c r="H17" s="247"/>
      <c r="I17" s="247"/>
      <c r="J17" s="247"/>
      <c r="K17" s="247"/>
      <c r="L17" s="247"/>
      <c r="M17" s="247"/>
      <c r="N17" s="247"/>
      <c r="O17" s="247"/>
      <c r="P17" s="248"/>
      <c r="Q17" s="247"/>
      <c r="R17" s="247"/>
      <c r="S17" s="247"/>
      <c r="T17" s="247"/>
      <c r="U17" s="249" t="s">
        <v>212</v>
      </c>
      <c r="V17" s="250">
        <f t="shared" ref="V17:BJ17" si="9">ROUND((V16/V15),4)</f>
        <v>4.1099999999999998E-2</v>
      </c>
      <c r="W17" s="250">
        <f t="shared" si="9"/>
        <v>0</v>
      </c>
      <c r="X17" s="250">
        <f t="shared" si="9"/>
        <v>3.1099999999999999E-2</v>
      </c>
      <c r="Y17" s="250">
        <f t="shared" si="9"/>
        <v>9.0899999999999995E-2</v>
      </c>
      <c r="Z17" s="250">
        <f t="shared" si="9"/>
        <v>4.3499999999999997E-2</v>
      </c>
      <c r="AA17" s="250">
        <f t="shared" si="9"/>
        <v>1.14E-2</v>
      </c>
      <c r="AB17" s="250">
        <f t="shared" si="9"/>
        <v>0.5</v>
      </c>
      <c r="AC17" s="250">
        <f t="shared" si="9"/>
        <v>0.05</v>
      </c>
      <c r="AD17" s="250">
        <f t="shared" si="9"/>
        <v>0</v>
      </c>
      <c r="AE17" s="250">
        <f t="shared" si="9"/>
        <v>4.5600000000000002E-2</v>
      </c>
      <c r="AF17" s="250">
        <f t="shared" si="9"/>
        <v>0</v>
      </c>
      <c r="AG17" s="250">
        <f t="shared" si="9"/>
        <v>0</v>
      </c>
      <c r="AH17" s="250">
        <f t="shared" si="9"/>
        <v>4.9000000000000002E-2</v>
      </c>
      <c r="AI17" s="250">
        <f t="shared" si="9"/>
        <v>0</v>
      </c>
      <c r="AJ17" s="250">
        <f t="shared" si="9"/>
        <v>6.0600000000000001E-2</v>
      </c>
      <c r="AK17" s="250">
        <f t="shared" si="9"/>
        <v>0</v>
      </c>
      <c r="AL17" s="250">
        <f t="shared" si="9"/>
        <v>0</v>
      </c>
      <c r="AM17" s="250">
        <f t="shared" si="9"/>
        <v>3.5400000000000001E-2</v>
      </c>
      <c r="AN17" s="250">
        <f t="shared" si="9"/>
        <v>2.0799999999999999E-2</v>
      </c>
      <c r="AO17" s="250">
        <f t="shared" si="9"/>
        <v>0</v>
      </c>
      <c r="AP17" s="250">
        <f t="shared" si="9"/>
        <v>0</v>
      </c>
      <c r="AQ17" s="250">
        <f t="shared" si="9"/>
        <v>0</v>
      </c>
      <c r="AR17" s="250">
        <f t="shared" si="9"/>
        <v>0</v>
      </c>
      <c r="AS17" s="250">
        <f t="shared" si="9"/>
        <v>2.7799999999999998E-2</v>
      </c>
      <c r="AT17" s="250">
        <f t="shared" si="9"/>
        <v>0</v>
      </c>
      <c r="AU17" s="250">
        <f t="shared" si="9"/>
        <v>0</v>
      </c>
      <c r="AV17" s="250">
        <f t="shared" si="9"/>
        <v>3.8399999999999997E-2</v>
      </c>
      <c r="AW17" s="250">
        <f t="shared" si="9"/>
        <v>3.39E-2</v>
      </c>
      <c r="AX17" s="250">
        <f t="shared" si="9"/>
        <v>3.5900000000000001E-2</v>
      </c>
      <c r="AY17" s="250">
        <f t="shared" si="9"/>
        <v>3.7499999999999999E-2</v>
      </c>
      <c r="AZ17" s="250">
        <f t="shared" si="9"/>
        <v>3.56E-2</v>
      </c>
      <c r="BA17" s="250">
        <f t="shared" si="9"/>
        <v>3.4200000000000001E-2</v>
      </c>
      <c r="BB17" s="250">
        <f t="shared" si="9"/>
        <v>3.73E-2</v>
      </c>
      <c r="BC17" s="250">
        <f t="shared" si="9"/>
        <v>3.2500000000000001E-2</v>
      </c>
      <c r="BD17" s="250">
        <f t="shared" si="9"/>
        <v>7.9000000000000008E-3</v>
      </c>
      <c r="BE17" s="250">
        <f t="shared" si="9"/>
        <v>0</v>
      </c>
      <c r="BF17" s="250">
        <f t="shared" si="9"/>
        <v>0</v>
      </c>
      <c r="BG17" s="250">
        <f t="shared" si="9"/>
        <v>6.7000000000000002E-3</v>
      </c>
      <c r="BH17" s="250">
        <f t="shared" si="9"/>
        <v>0</v>
      </c>
      <c r="BI17" s="250">
        <f t="shared" si="9"/>
        <v>0</v>
      </c>
      <c r="BJ17" s="250">
        <f t="shared" si="9"/>
        <v>0</v>
      </c>
      <c r="BK17" s="251">
        <f>V17</f>
        <v>4.1099999999999998E-2</v>
      </c>
      <c r="BL17" s="251">
        <f t="array" ref="BL17">AVERAGE(IF(V17:AG17&gt;-0.001,V17:AG17,""))</f>
        <v>6.7799999999999999E-2</v>
      </c>
    </row>
    <row r="18" spans="1:64">
      <c r="A18" s="233" t="s">
        <v>313</v>
      </c>
      <c r="B18" s="233" t="s">
        <v>325</v>
      </c>
      <c r="C18" s="233" t="s">
        <v>336</v>
      </c>
      <c r="D18" s="233" t="s">
        <v>327</v>
      </c>
      <c r="E18" s="233" t="s">
        <v>276</v>
      </c>
      <c r="F18" s="233">
        <v>1040</v>
      </c>
      <c r="G18" s="233">
        <v>6</v>
      </c>
      <c r="H18" s="233">
        <v>7</v>
      </c>
      <c r="I18" s="233">
        <v>32</v>
      </c>
      <c r="J18" s="233">
        <v>3980</v>
      </c>
      <c r="K18" s="233" t="s">
        <v>351</v>
      </c>
      <c r="L18" s="233">
        <v>2017</v>
      </c>
      <c r="M18" s="233">
        <v>12</v>
      </c>
      <c r="N18" s="233">
        <v>27</v>
      </c>
      <c r="O18" s="233">
        <v>361</v>
      </c>
      <c r="P18" s="234">
        <v>1808</v>
      </c>
      <c r="Q18" s="233" t="s">
        <v>358</v>
      </c>
      <c r="R18" s="233" t="s">
        <v>359</v>
      </c>
      <c r="S18" s="233" t="s">
        <v>274</v>
      </c>
      <c r="T18" s="233" t="s">
        <v>355</v>
      </c>
      <c r="U18" s="233" t="s">
        <v>275</v>
      </c>
      <c r="V18" s="233">
        <v>0.99099999999999999</v>
      </c>
      <c r="W18" s="233">
        <v>4.0000000000000001E-3</v>
      </c>
      <c r="X18" s="233">
        <v>0.40600000000000003</v>
      </c>
      <c r="Y18" s="233">
        <v>2.5000000000000001E-2</v>
      </c>
      <c r="Z18" s="233">
        <v>3.3000000000000002E-2</v>
      </c>
      <c r="AA18" s="233">
        <v>0.215</v>
      </c>
      <c r="AB18" s="233">
        <v>3.0000000000000001E-3</v>
      </c>
      <c r="AC18" s="233">
        <v>0.121</v>
      </c>
      <c r="AD18" s="233">
        <v>1.2E-2</v>
      </c>
      <c r="AE18" s="233">
        <v>0.57599999999999996</v>
      </c>
      <c r="AF18" s="233">
        <v>3.7999999999999999E-2</v>
      </c>
      <c r="AG18" s="233">
        <v>1E-3</v>
      </c>
      <c r="AH18" s="233">
        <v>0.86799999999999999</v>
      </c>
      <c r="AI18" s="233">
        <v>-8888</v>
      </c>
      <c r="AJ18" s="233">
        <v>0.123</v>
      </c>
      <c r="AK18" s="233">
        <v>4.0000000000000001E-3</v>
      </c>
      <c r="AL18" s="233">
        <v>-8888</v>
      </c>
      <c r="AM18" s="233">
        <v>0.29099999999999998</v>
      </c>
      <c r="AN18" s="233">
        <v>0.115</v>
      </c>
      <c r="AO18" s="233">
        <v>-8888</v>
      </c>
      <c r="AP18" s="233">
        <v>1E-3</v>
      </c>
      <c r="AQ18" s="233">
        <v>2E-3</v>
      </c>
      <c r="AR18" s="233">
        <v>3.4000000000000002E-2</v>
      </c>
      <c r="AS18" s="233">
        <v>0.122</v>
      </c>
      <c r="AT18" s="233">
        <v>3.0000000000000001E-3</v>
      </c>
      <c r="AU18" s="233">
        <v>-8888</v>
      </c>
      <c r="AV18" s="233">
        <v>1.401</v>
      </c>
      <c r="AW18" s="233">
        <v>0.16200000000000001</v>
      </c>
      <c r="AX18" s="233">
        <v>0.86199999999999999</v>
      </c>
      <c r="AY18" s="233">
        <v>2.2629999999999999</v>
      </c>
      <c r="AZ18" s="233">
        <v>1.024</v>
      </c>
      <c r="BA18" s="233">
        <v>1.4339999999999999</v>
      </c>
      <c r="BB18" s="233">
        <v>2.4249999999999998</v>
      </c>
      <c r="BC18" s="233">
        <v>0.87</v>
      </c>
      <c r="BD18" s="233">
        <v>1.45</v>
      </c>
      <c r="BE18" s="233">
        <v>0.84</v>
      </c>
      <c r="BF18" s="233">
        <v>0.16</v>
      </c>
      <c r="BG18" s="233">
        <v>1.37</v>
      </c>
      <c r="BH18" s="233">
        <v>7.0000000000000007E-2</v>
      </c>
      <c r="BI18" s="233">
        <v>0.93</v>
      </c>
      <c r="BJ18" s="233">
        <v>0.41</v>
      </c>
      <c r="BK18" s="235"/>
      <c r="BL18" s="235"/>
    </row>
    <row r="19" spans="1:64">
      <c r="A19" s="233" t="s">
        <v>314</v>
      </c>
      <c r="B19" s="233" t="s">
        <v>325</v>
      </c>
      <c r="C19" s="233" t="s">
        <v>337</v>
      </c>
      <c r="D19" s="233" t="s">
        <v>327</v>
      </c>
      <c r="E19" s="233" t="s">
        <v>276</v>
      </c>
      <c r="F19" s="233">
        <v>1037</v>
      </c>
      <c r="G19" s="233">
        <v>6</v>
      </c>
      <c r="H19" s="233">
        <v>7</v>
      </c>
      <c r="I19" s="233">
        <v>32</v>
      </c>
      <c r="J19" s="233">
        <v>3980</v>
      </c>
      <c r="K19" s="233" t="s">
        <v>351</v>
      </c>
      <c r="L19" s="233">
        <v>2017</v>
      </c>
      <c r="M19" s="233">
        <v>12</v>
      </c>
      <c r="N19" s="233">
        <v>27</v>
      </c>
      <c r="O19" s="233">
        <v>361</v>
      </c>
      <c r="P19" s="234">
        <v>1808</v>
      </c>
      <c r="Q19" s="233" t="s">
        <v>358</v>
      </c>
      <c r="R19" s="233" t="s">
        <v>359</v>
      </c>
      <c r="S19" s="233" t="s">
        <v>274</v>
      </c>
      <c r="T19" s="233" t="s">
        <v>355</v>
      </c>
      <c r="U19" s="233" t="s">
        <v>275</v>
      </c>
      <c r="V19" s="233">
        <v>1.0429999999999999</v>
      </c>
      <c r="W19" s="233">
        <v>4.0000000000000001E-3</v>
      </c>
      <c r="X19" s="233">
        <v>0.41299999999999998</v>
      </c>
      <c r="Y19" s="233">
        <v>2.5999999999999999E-2</v>
      </c>
      <c r="Z19" s="233">
        <v>3.4000000000000002E-2</v>
      </c>
      <c r="AA19" s="233">
        <v>0.223</v>
      </c>
      <c r="AB19" s="233">
        <v>4.0000000000000001E-3</v>
      </c>
      <c r="AC19" s="233">
        <v>0.126</v>
      </c>
      <c r="AD19" s="233">
        <v>1.2E-2</v>
      </c>
      <c r="AE19" s="233">
        <v>0.59199999999999997</v>
      </c>
      <c r="AF19" s="233">
        <v>3.5000000000000003E-2</v>
      </c>
      <c r="AG19" s="233">
        <v>2E-3</v>
      </c>
      <c r="AH19" s="233">
        <v>0.92600000000000005</v>
      </c>
      <c r="AI19" s="233">
        <v>-8888</v>
      </c>
      <c r="AJ19" s="233">
        <v>0.11700000000000001</v>
      </c>
      <c r="AK19" s="233">
        <v>4.0000000000000001E-3</v>
      </c>
      <c r="AL19" s="233">
        <v>-8888</v>
      </c>
      <c r="AM19" s="233">
        <v>0.29599999999999999</v>
      </c>
      <c r="AN19" s="233">
        <v>0.11700000000000001</v>
      </c>
      <c r="AO19" s="233">
        <v>-8888</v>
      </c>
      <c r="AP19" s="233">
        <v>1E-3</v>
      </c>
      <c r="AQ19" s="233">
        <v>2E-3</v>
      </c>
      <c r="AR19" s="233">
        <v>2.7E-2</v>
      </c>
      <c r="AS19" s="233">
        <v>0.113</v>
      </c>
      <c r="AT19" s="233">
        <v>5.0000000000000001E-3</v>
      </c>
      <c r="AU19" s="233">
        <v>-8888</v>
      </c>
      <c r="AV19" s="233">
        <v>1.46</v>
      </c>
      <c r="AW19" s="233">
        <v>0.17</v>
      </c>
      <c r="AX19" s="233">
        <v>0.88400000000000001</v>
      </c>
      <c r="AY19" s="233">
        <v>2.3439999999999999</v>
      </c>
      <c r="AZ19" s="233">
        <v>1.054</v>
      </c>
      <c r="BA19" s="233">
        <v>1.4710000000000001</v>
      </c>
      <c r="BB19" s="233">
        <v>2.5139999999999998</v>
      </c>
      <c r="BC19" s="233">
        <v>0.89400000000000002</v>
      </c>
      <c r="BD19" s="233">
        <v>1.41</v>
      </c>
      <c r="BE19" s="233">
        <v>0.84</v>
      </c>
      <c r="BF19" s="233">
        <v>0.16</v>
      </c>
      <c r="BG19" s="233">
        <v>1.39</v>
      </c>
      <c r="BH19" s="233">
        <v>7.0000000000000007E-2</v>
      </c>
      <c r="BI19" s="233">
        <v>0.93</v>
      </c>
      <c r="BJ19" s="233">
        <v>0.41</v>
      </c>
      <c r="BK19" s="235"/>
      <c r="BL19" s="235"/>
    </row>
    <row r="20" spans="1:64">
      <c r="A20" s="236"/>
      <c r="B20" s="237"/>
      <c r="C20" s="237"/>
      <c r="D20" s="237"/>
      <c r="E20" s="237"/>
      <c r="F20" s="237"/>
      <c r="G20" s="237"/>
      <c r="H20" s="237"/>
      <c r="I20" s="237"/>
      <c r="J20" s="237"/>
      <c r="K20" s="237"/>
      <c r="L20" s="237"/>
      <c r="M20" s="237"/>
      <c r="N20" s="237"/>
      <c r="O20" s="237"/>
      <c r="P20" s="238"/>
      <c r="Q20" s="237"/>
      <c r="R20" s="237"/>
      <c r="S20" s="237"/>
      <c r="T20" s="237"/>
      <c r="U20" s="236" t="s">
        <v>22</v>
      </c>
      <c r="V20" s="236">
        <f>ROUND(AVERAGE(V18:V19),3)</f>
        <v>1.0169999999999999</v>
      </c>
      <c r="W20" s="236">
        <f t="shared" ref="W20:BC20" si="10">ROUND(AVERAGE(W18:W19),3)</f>
        <v>4.0000000000000001E-3</v>
      </c>
      <c r="X20" s="236">
        <f t="shared" si="10"/>
        <v>0.41</v>
      </c>
      <c r="Y20" s="236">
        <f t="shared" si="10"/>
        <v>2.5999999999999999E-2</v>
      </c>
      <c r="Z20" s="236">
        <f t="shared" si="10"/>
        <v>3.4000000000000002E-2</v>
      </c>
      <c r="AA20" s="236">
        <f t="shared" si="10"/>
        <v>0.219</v>
      </c>
      <c r="AB20" s="236">
        <f t="shared" si="10"/>
        <v>4.0000000000000001E-3</v>
      </c>
      <c r="AC20" s="236">
        <f t="shared" si="10"/>
        <v>0.124</v>
      </c>
      <c r="AD20" s="236">
        <f t="shared" si="10"/>
        <v>1.2E-2</v>
      </c>
      <c r="AE20" s="236">
        <f t="shared" si="10"/>
        <v>0.58399999999999996</v>
      </c>
      <c r="AF20" s="236">
        <f t="shared" si="10"/>
        <v>3.6999999999999998E-2</v>
      </c>
      <c r="AG20" s="236">
        <f t="shared" si="10"/>
        <v>2E-3</v>
      </c>
      <c r="AH20" s="236">
        <f t="shared" si="10"/>
        <v>0.89700000000000002</v>
      </c>
      <c r="AI20" s="236">
        <f t="shared" si="10"/>
        <v>-8888</v>
      </c>
      <c r="AJ20" s="236">
        <f t="shared" si="10"/>
        <v>0.12</v>
      </c>
      <c r="AK20" s="236">
        <f t="shared" si="10"/>
        <v>4.0000000000000001E-3</v>
      </c>
      <c r="AL20" s="236">
        <f t="shared" si="10"/>
        <v>-8888</v>
      </c>
      <c r="AM20" s="236">
        <f t="shared" si="10"/>
        <v>0.29399999999999998</v>
      </c>
      <c r="AN20" s="236">
        <f t="shared" si="10"/>
        <v>0.11600000000000001</v>
      </c>
      <c r="AO20" s="236">
        <f t="shared" si="10"/>
        <v>-8888</v>
      </c>
      <c r="AP20" s="236">
        <f t="shared" si="10"/>
        <v>1E-3</v>
      </c>
      <c r="AQ20" s="236">
        <f t="shared" si="10"/>
        <v>2E-3</v>
      </c>
      <c r="AR20" s="236">
        <f t="shared" si="10"/>
        <v>3.1E-2</v>
      </c>
      <c r="AS20" s="236">
        <f t="shared" si="10"/>
        <v>0.11799999999999999</v>
      </c>
      <c r="AT20" s="236">
        <f t="shared" si="10"/>
        <v>4.0000000000000001E-3</v>
      </c>
      <c r="AU20" s="236">
        <f t="shared" si="10"/>
        <v>-8888</v>
      </c>
      <c r="AV20" s="236">
        <f t="shared" si="10"/>
        <v>1.431</v>
      </c>
      <c r="AW20" s="236">
        <f t="shared" si="10"/>
        <v>0.16600000000000001</v>
      </c>
      <c r="AX20" s="236">
        <f t="shared" si="10"/>
        <v>0.873</v>
      </c>
      <c r="AY20" s="236">
        <f t="shared" si="10"/>
        <v>2.3039999999999998</v>
      </c>
      <c r="AZ20" s="236">
        <f t="shared" si="10"/>
        <v>1.0389999999999999</v>
      </c>
      <c r="BA20" s="236">
        <f t="shared" si="10"/>
        <v>1.4530000000000001</v>
      </c>
      <c r="BB20" s="236">
        <f t="shared" si="10"/>
        <v>2.4700000000000002</v>
      </c>
      <c r="BC20" s="236">
        <f t="shared" si="10"/>
        <v>0.88200000000000001</v>
      </c>
      <c r="BD20" s="239">
        <f>ROUND(AVERAGE(BD18:BD19),2)</f>
        <v>1.43</v>
      </c>
      <c r="BE20" s="239">
        <f t="shared" ref="BE20:BJ20" si="11">ROUND(AVERAGE(BE18:BE19),2)</f>
        <v>0.84</v>
      </c>
      <c r="BF20" s="239">
        <f t="shared" si="11"/>
        <v>0.16</v>
      </c>
      <c r="BG20" s="239">
        <f t="shared" si="11"/>
        <v>1.38</v>
      </c>
      <c r="BH20" s="239">
        <f t="shared" si="11"/>
        <v>7.0000000000000007E-2</v>
      </c>
      <c r="BI20" s="239">
        <f t="shared" si="11"/>
        <v>0.93</v>
      </c>
      <c r="BJ20" s="239">
        <f t="shared" si="11"/>
        <v>0.41</v>
      </c>
      <c r="BK20" s="240"/>
      <c r="BL20" s="240"/>
    </row>
    <row r="21" spans="1:64">
      <c r="A21" s="241"/>
      <c r="B21" s="242"/>
      <c r="C21" s="242"/>
      <c r="D21" s="242"/>
      <c r="E21" s="242"/>
      <c r="F21" s="242"/>
      <c r="G21" s="242"/>
      <c r="H21" s="242"/>
      <c r="I21" s="242"/>
      <c r="J21" s="242"/>
      <c r="K21" s="242"/>
      <c r="L21" s="242"/>
      <c r="M21" s="242"/>
      <c r="N21" s="242"/>
      <c r="O21" s="242"/>
      <c r="P21" s="243"/>
      <c r="Q21" s="242"/>
      <c r="R21" s="242"/>
      <c r="S21" s="242"/>
      <c r="T21" s="242"/>
      <c r="U21" s="241" t="s">
        <v>383</v>
      </c>
      <c r="V21" s="241">
        <f>ROUND(STDEV(V18:V19),3)</f>
        <v>3.6999999999999998E-2</v>
      </c>
      <c r="W21" s="241">
        <f t="shared" ref="W21:BC21" si="12">ROUND(STDEV(W18:W19),3)</f>
        <v>0</v>
      </c>
      <c r="X21" s="241">
        <f t="shared" si="12"/>
        <v>5.0000000000000001E-3</v>
      </c>
      <c r="Y21" s="241">
        <f t="shared" si="12"/>
        <v>1E-3</v>
      </c>
      <c r="Z21" s="241">
        <f t="shared" si="12"/>
        <v>1E-3</v>
      </c>
      <c r="AA21" s="241">
        <f t="shared" si="12"/>
        <v>6.0000000000000001E-3</v>
      </c>
      <c r="AB21" s="241">
        <f t="shared" si="12"/>
        <v>1E-3</v>
      </c>
      <c r="AC21" s="241">
        <f t="shared" si="12"/>
        <v>4.0000000000000001E-3</v>
      </c>
      <c r="AD21" s="241">
        <f t="shared" si="12"/>
        <v>0</v>
      </c>
      <c r="AE21" s="241">
        <f t="shared" si="12"/>
        <v>1.0999999999999999E-2</v>
      </c>
      <c r="AF21" s="241">
        <f t="shared" si="12"/>
        <v>2E-3</v>
      </c>
      <c r="AG21" s="241">
        <f t="shared" si="12"/>
        <v>1E-3</v>
      </c>
      <c r="AH21" s="241">
        <f t="shared" si="12"/>
        <v>4.1000000000000002E-2</v>
      </c>
      <c r="AI21" s="241">
        <f t="shared" si="12"/>
        <v>0</v>
      </c>
      <c r="AJ21" s="241">
        <f t="shared" si="12"/>
        <v>4.0000000000000001E-3</v>
      </c>
      <c r="AK21" s="241">
        <f t="shared" si="12"/>
        <v>0</v>
      </c>
      <c r="AL21" s="241">
        <f t="shared" si="12"/>
        <v>0</v>
      </c>
      <c r="AM21" s="241">
        <f t="shared" si="12"/>
        <v>4.0000000000000001E-3</v>
      </c>
      <c r="AN21" s="241">
        <f t="shared" si="12"/>
        <v>1E-3</v>
      </c>
      <c r="AO21" s="241">
        <f t="shared" si="12"/>
        <v>0</v>
      </c>
      <c r="AP21" s="241">
        <f t="shared" si="12"/>
        <v>0</v>
      </c>
      <c r="AQ21" s="241">
        <f t="shared" si="12"/>
        <v>0</v>
      </c>
      <c r="AR21" s="241">
        <f t="shared" si="12"/>
        <v>5.0000000000000001E-3</v>
      </c>
      <c r="AS21" s="241">
        <f t="shared" si="12"/>
        <v>6.0000000000000001E-3</v>
      </c>
      <c r="AT21" s="241">
        <f t="shared" si="12"/>
        <v>1E-3</v>
      </c>
      <c r="AU21" s="241">
        <f t="shared" si="12"/>
        <v>0</v>
      </c>
      <c r="AV21" s="241">
        <f t="shared" si="12"/>
        <v>4.2000000000000003E-2</v>
      </c>
      <c r="AW21" s="241">
        <f t="shared" si="12"/>
        <v>6.0000000000000001E-3</v>
      </c>
      <c r="AX21" s="241">
        <f t="shared" si="12"/>
        <v>1.6E-2</v>
      </c>
      <c r="AY21" s="241">
        <f t="shared" si="12"/>
        <v>5.7000000000000002E-2</v>
      </c>
      <c r="AZ21" s="241">
        <f t="shared" si="12"/>
        <v>2.1000000000000001E-2</v>
      </c>
      <c r="BA21" s="241">
        <f t="shared" si="12"/>
        <v>2.5999999999999999E-2</v>
      </c>
      <c r="BB21" s="241">
        <f t="shared" si="12"/>
        <v>6.3E-2</v>
      </c>
      <c r="BC21" s="241">
        <f t="shared" si="12"/>
        <v>1.7000000000000001E-2</v>
      </c>
      <c r="BD21" s="244">
        <f>ROUND(STDEV(BD18:BD19),2)</f>
        <v>0.03</v>
      </c>
      <c r="BE21" s="244">
        <f t="shared" ref="BE21:BJ21" si="13">ROUND(STDEV(BE18:BE19),2)</f>
        <v>0</v>
      </c>
      <c r="BF21" s="244">
        <f t="shared" si="13"/>
        <v>0</v>
      </c>
      <c r="BG21" s="244">
        <f t="shared" si="13"/>
        <v>0.01</v>
      </c>
      <c r="BH21" s="244">
        <f t="shared" si="13"/>
        <v>0</v>
      </c>
      <c r="BI21" s="244">
        <f t="shared" si="13"/>
        <v>0</v>
      </c>
      <c r="BJ21" s="244">
        <f t="shared" si="13"/>
        <v>0</v>
      </c>
      <c r="BK21" s="245"/>
      <c r="BL21" s="245"/>
    </row>
    <row r="22" spans="1:64">
      <c r="A22" s="246"/>
      <c r="B22" s="247"/>
      <c r="C22" s="247"/>
      <c r="D22" s="247"/>
      <c r="E22" s="247"/>
      <c r="F22" s="247"/>
      <c r="G22" s="247"/>
      <c r="H22" s="247"/>
      <c r="I22" s="247"/>
      <c r="J22" s="247"/>
      <c r="K22" s="247"/>
      <c r="L22" s="247"/>
      <c r="M22" s="247"/>
      <c r="N22" s="247"/>
      <c r="O22" s="247"/>
      <c r="P22" s="248"/>
      <c r="Q22" s="247"/>
      <c r="R22" s="247"/>
      <c r="S22" s="247"/>
      <c r="T22" s="247"/>
      <c r="U22" s="249" t="s">
        <v>212</v>
      </c>
      <c r="V22" s="250">
        <f t="shared" ref="V22:BJ22" si="14">ROUND((V21/V20),4)</f>
        <v>3.6400000000000002E-2</v>
      </c>
      <c r="W22" s="250">
        <f t="shared" si="14"/>
        <v>0</v>
      </c>
      <c r="X22" s="250">
        <f t="shared" si="14"/>
        <v>1.2200000000000001E-2</v>
      </c>
      <c r="Y22" s="250">
        <f t="shared" si="14"/>
        <v>3.85E-2</v>
      </c>
      <c r="Z22" s="250">
        <f t="shared" si="14"/>
        <v>2.9399999999999999E-2</v>
      </c>
      <c r="AA22" s="250">
        <f t="shared" si="14"/>
        <v>2.7400000000000001E-2</v>
      </c>
      <c r="AB22" s="250">
        <f t="shared" si="14"/>
        <v>0.25</v>
      </c>
      <c r="AC22" s="250">
        <f t="shared" si="14"/>
        <v>3.2300000000000002E-2</v>
      </c>
      <c r="AD22" s="250">
        <f t="shared" si="14"/>
        <v>0</v>
      </c>
      <c r="AE22" s="250">
        <f t="shared" si="14"/>
        <v>1.8800000000000001E-2</v>
      </c>
      <c r="AF22" s="250">
        <f t="shared" si="14"/>
        <v>5.4100000000000002E-2</v>
      </c>
      <c r="AG22" s="250">
        <f t="shared" si="14"/>
        <v>0.5</v>
      </c>
      <c r="AH22" s="250">
        <f t="shared" si="14"/>
        <v>4.5699999999999998E-2</v>
      </c>
      <c r="AI22" s="250">
        <f t="shared" si="14"/>
        <v>0</v>
      </c>
      <c r="AJ22" s="250">
        <f t="shared" si="14"/>
        <v>3.3300000000000003E-2</v>
      </c>
      <c r="AK22" s="250">
        <f t="shared" si="14"/>
        <v>0</v>
      </c>
      <c r="AL22" s="250">
        <f t="shared" si="14"/>
        <v>0</v>
      </c>
      <c r="AM22" s="250">
        <f t="shared" si="14"/>
        <v>1.3599999999999999E-2</v>
      </c>
      <c r="AN22" s="250">
        <f t="shared" si="14"/>
        <v>8.6E-3</v>
      </c>
      <c r="AO22" s="250">
        <f t="shared" si="14"/>
        <v>0</v>
      </c>
      <c r="AP22" s="250">
        <f t="shared" si="14"/>
        <v>0</v>
      </c>
      <c r="AQ22" s="250">
        <f t="shared" si="14"/>
        <v>0</v>
      </c>
      <c r="AR22" s="250">
        <f t="shared" si="14"/>
        <v>0.1613</v>
      </c>
      <c r="AS22" s="250">
        <f t="shared" si="14"/>
        <v>5.0799999999999998E-2</v>
      </c>
      <c r="AT22" s="250">
        <f t="shared" si="14"/>
        <v>0.25</v>
      </c>
      <c r="AU22" s="250">
        <f t="shared" si="14"/>
        <v>0</v>
      </c>
      <c r="AV22" s="250">
        <f t="shared" si="14"/>
        <v>2.9399999999999999E-2</v>
      </c>
      <c r="AW22" s="250">
        <f t="shared" si="14"/>
        <v>3.61E-2</v>
      </c>
      <c r="AX22" s="250">
        <f t="shared" si="14"/>
        <v>1.83E-2</v>
      </c>
      <c r="AY22" s="250">
        <f t="shared" si="14"/>
        <v>2.47E-2</v>
      </c>
      <c r="AZ22" s="250">
        <f t="shared" si="14"/>
        <v>2.0199999999999999E-2</v>
      </c>
      <c r="BA22" s="250">
        <f t="shared" si="14"/>
        <v>1.7899999999999999E-2</v>
      </c>
      <c r="BB22" s="250">
        <f t="shared" si="14"/>
        <v>2.5499999999999998E-2</v>
      </c>
      <c r="BC22" s="250">
        <f t="shared" si="14"/>
        <v>1.9300000000000001E-2</v>
      </c>
      <c r="BD22" s="250">
        <f t="shared" si="14"/>
        <v>2.1000000000000001E-2</v>
      </c>
      <c r="BE22" s="250">
        <f t="shared" si="14"/>
        <v>0</v>
      </c>
      <c r="BF22" s="250">
        <f t="shared" si="14"/>
        <v>0</v>
      </c>
      <c r="BG22" s="250">
        <f t="shared" si="14"/>
        <v>7.1999999999999998E-3</v>
      </c>
      <c r="BH22" s="250">
        <f t="shared" si="14"/>
        <v>0</v>
      </c>
      <c r="BI22" s="250">
        <f t="shared" si="14"/>
        <v>0</v>
      </c>
      <c r="BJ22" s="250">
        <f t="shared" si="14"/>
        <v>0</v>
      </c>
      <c r="BK22" s="251">
        <f>V22</f>
        <v>3.6400000000000002E-2</v>
      </c>
      <c r="BL22" s="251">
        <f t="array" ref="BL22">AVERAGE(IF(V22:AG22&gt;-0.001,V22:AG22,""))</f>
        <v>8.3258333333333337E-2</v>
      </c>
    </row>
    <row r="23" spans="1:64">
      <c r="A23" s="233" t="s">
        <v>316</v>
      </c>
      <c r="B23" s="233" t="s">
        <v>325</v>
      </c>
      <c r="C23" s="233" t="s">
        <v>339</v>
      </c>
      <c r="D23" s="233" t="s">
        <v>327</v>
      </c>
      <c r="E23" s="233" t="s">
        <v>276</v>
      </c>
      <c r="F23" s="233">
        <v>1040</v>
      </c>
      <c r="G23" s="233">
        <v>31</v>
      </c>
      <c r="H23" s="233">
        <v>12</v>
      </c>
      <c r="I23" s="252">
        <v>41674</v>
      </c>
      <c r="J23" s="233">
        <v>4200</v>
      </c>
      <c r="K23" s="233" t="s">
        <v>351</v>
      </c>
      <c r="L23" s="233">
        <v>2018</v>
      </c>
      <c r="M23" s="233">
        <v>1</v>
      </c>
      <c r="N23" s="233">
        <v>16</v>
      </c>
      <c r="O23" s="233">
        <v>16</v>
      </c>
      <c r="P23" s="234">
        <v>410</v>
      </c>
      <c r="Q23" s="233" t="s">
        <v>360</v>
      </c>
      <c r="R23" s="233" t="s">
        <v>361</v>
      </c>
      <c r="S23" s="233" t="s">
        <v>274</v>
      </c>
      <c r="T23" s="233" t="s">
        <v>355</v>
      </c>
      <c r="U23" s="233" t="s">
        <v>275</v>
      </c>
      <c r="V23" s="233">
        <v>0.106</v>
      </c>
      <c r="W23" s="233">
        <v>-8888</v>
      </c>
      <c r="X23" s="233">
        <v>4.3999999999999997E-2</v>
      </c>
      <c r="Y23" s="233">
        <v>6.0000000000000001E-3</v>
      </c>
      <c r="Z23" s="233">
        <v>2E-3</v>
      </c>
      <c r="AA23" s="233">
        <v>2.3E-2</v>
      </c>
      <c r="AB23" s="233">
        <v>1E-3</v>
      </c>
      <c r="AC23" s="233">
        <v>0.04</v>
      </c>
      <c r="AD23" s="233">
        <v>3.0000000000000001E-3</v>
      </c>
      <c r="AE23" s="233">
        <v>8.2000000000000003E-2</v>
      </c>
      <c r="AF23" s="233">
        <v>-8888</v>
      </c>
      <c r="AG23" s="233">
        <v>2E-3</v>
      </c>
      <c r="AH23" s="233">
        <v>8.1000000000000003E-2</v>
      </c>
      <c r="AI23" s="233">
        <v>-8888</v>
      </c>
      <c r="AJ23" s="233">
        <v>2.5000000000000001E-2</v>
      </c>
      <c r="AK23" s="233">
        <v>-8888</v>
      </c>
      <c r="AL23" s="233">
        <v>-8888</v>
      </c>
      <c r="AM23" s="233">
        <v>3.5999999999999997E-2</v>
      </c>
      <c r="AN23" s="233">
        <v>8.0000000000000002E-3</v>
      </c>
      <c r="AO23" s="233">
        <v>-8888</v>
      </c>
      <c r="AP23" s="233">
        <v>-8888</v>
      </c>
      <c r="AQ23" s="233">
        <v>-8888</v>
      </c>
      <c r="AR23" s="233">
        <v>2E-3</v>
      </c>
      <c r="AS23" s="233">
        <v>1.0999999999999999E-2</v>
      </c>
      <c r="AT23" s="233">
        <v>-8888</v>
      </c>
      <c r="AU23" s="233">
        <v>-8888</v>
      </c>
      <c r="AV23" s="233">
        <v>0.15</v>
      </c>
      <c r="AW23" s="233">
        <v>5.1999999999999998E-2</v>
      </c>
      <c r="AX23" s="233">
        <v>0.107</v>
      </c>
      <c r="AY23" s="233">
        <v>0.25700000000000001</v>
      </c>
      <c r="AZ23" s="233">
        <v>0.159</v>
      </c>
      <c r="BA23" s="233">
        <v>0.20300000000000001</v>
      </c>
      <c r="BB23" s="233">
        <v>0.309</v>
      </c>
      <c r="BC23" s="233">
        <v>0.11</v>
      </c>
      <c r="BD23" s="233">
        <v>1.92</v>
      </c>
      <c r="BE23" s="233">
        <v>0.67</v>
      </c>
      <c r="BF23" s="233">
        <v>0.33</v>
      </c>
      <c r="BG23" s="233">
        <v>0.94</v>
      </c>
      <c r="BH23" s="233">
        <v>0.17</v>
      </c>
      <c r="BI23" s="233">
        <v>0.83</v>
      </c>
      <c r="BJ23" s="233">
        <v>0.34</v>
      </c>
      <c r="BK23" s="235"/>
      <c r="BL23" s="235"/>
    </row>
    <row r="24" spans="1:64">
      <c r="A24" s="233" t="s">
        <v>317</v>
      </c>
      <c r="B24" s="233" t="s">
        <v>325</v>
      </c>
      <c r="C24" s="233" t="s">
        <v>340</v>
      </c>
      <c r="D24" s="233" t="s">
        <v>327</v>
      </c>
      <c r="E24" s="233" t="s">
        <v>276</v>
      </c>
      <c r="F24" s="233">
        <v>1037</v>
      </c>
      <c r="G24" s="233">
        <v>31</v>
      </c>
      <c r="H24" s="233">
        <v>12</v>
      </c>
      <c r="I24" s="252">
        <v>41674</v>
      </c>
      <c r="J24" s="233">
        <v>4200</v>
      </c>
      <c r="K24" s="233" t="s">
        <v>351</v>
      </c>
      <c r="L24" s="233">
        <v>2018</v>
      </c>
      <c r="M24" s="233">
        <v>1</v>
      </c>
      <c r="N24" s="233">
        <v>16</v>
      </c>
      <c r="O24" s="233">
        <v>16</v>
      </c>
      <c r="P24" s="234">
        <v>410</v>
      </c>
      <c r="Q24" s="233" t="s">
        <v>360</v>
      </c>
      <c r="R24" s="233" t="s">
        <v>361</v>
      </c>
      <c r="S24" s="233" t="s">
        <v>274</v>
      </c>
      <c r="T24" s="233" t="s">
        <v>355</v>
      </c>
      <c r="U24" s="233" t="s">
        <v>275</v>
      </c>
      <c r="V24" s="233">
        <v>0.107</v>
      </c>
      <c r="W24" s="233">
        <v>-8888</v>
      </c>
      <c r="X24" s="233">
        <v>4.1000000000000002E-2</v>
      </c>
      <c r="Y24" s="233">
        <v>6.0000000000000001E-3</v>
      </c>
      <c r="Z24" s="233">
        <v>2E-3</v>
      </c>
      <c r="AA24" s="233">
        <v>2.4E-2</v>
      </c>
      <c r="AB24" s="233">
        <v>1E-3</v>
      </c>
      <c r="AC24" s="233">
        <v>3.7999999999999999E-2</v>
      </c>
      <c r="AD24" s="233">
        <v>3.0000000000000001E-3</v>
      </c>
      <c r="AE24" s="233">
        <v>7.5999999999999998E-2</v>
      </c>
      <c r="AF24" s="233">
        <v>-8888</v>
      </c>
      <c r="AG24" s="233">
        <v>2E-3</v>
      </c>
      <c r="AH24" s="233">
        <v>8.8999999999999996E-2</v>
      </c>
      <c r="AI24" s="233">
        <v>-8888</v>
      </c>
      <c r="AJ24" s="233">
        <v>1.7999999999999999E-2</v>
      </c>
      <c r="AK24" s="233">
        <v>-8888</v>
      </c>
      <c r="AL24" s="233">
        <v>-8888</v>
      </c>
      <c r="AM24" s="233">
        <v>3.3000000000000002E-2</v>
      </c>
      <c r="AN24" s="233">
        <v>8.0000000000000002E-3</v>
      </c>
      <c r="AO24" s="233">
        <v>-8888</v>
      </c>
      <c r="AP24" s="233">
        <v>-8888</v>
      </c>
      <c r="AQ24" s="233">
        <v>-8888</v>
      </c>
      <c r="AR24" s="233">
        <v>1E-3</v>
      </c>
      <c r="AS24" s="233">
        <v>1.0999999999999999E-2</v>
      </c>
      <c r="AT24" s="233">
        <v>-8888</v>
      </c>
      <c r="AU24" s="233">
        <v>-8888</v>
      </c>
      <c r="AV24" s="233">
        <v>0.14799999999999999</v>
      </c>
      <c r="AW24" s="233">
        <v>0.05</v>
      </c>
      <c r="AX24" s="233">
        <v>0.10199999999999999</v>
      </c>
      <c r="AY24" s="233">
        <v>0.25</v>
      </c>
      <c r="AZ24" s="233">
        <v>0.152</v>
      </c>
      <c r="BA24" s="233">
        <v>0.193</v>
      </c>
      <c r="BB24" s="233">
        <v>0.3</v>
      </c>
      <c r="BC24" s="233">
        <v>0.105</v>
      </c>
      <c r="BD24" s="233">
        <v>1.8</v>
      </c>
      <c r="BE24" s="233">
        <v>0.67</v>
      </c>
      <c r="BF24" s="233">
        <v>0.33</v>
      </c>
      <c r="BG24" s="233">
        <v>0.97</v>
      </c>
      <c r="BH24" s="233">
        <v>0.17</v>
      </c>
      <c r="BI24" s="233">
        <v>0.83</v>
      </c>
      <c r="BJ24" s="233">
        <v>0.36</v>
      </c>
      <c r="BK24" s="235"/>
      <c r="BL24" s="235"/>
    </row>
    <row r="25" spans="1:64">
      <c r="A25" s="236"/>
      <c r="B25" s="237"/>
      <c r="C25" s="237"/>
      <c r="D25" s="237"/>
      <c r="E25" s="237"/>
      <c r="F25" s="237"/>
      <c r="G25" s="237"/>
      <c r="H25" s="237"/>
      <c r="I25" s="237"/>
      <c r="J25" s="237"/>
      <c r="K25" s="237"/>
      <c r="L25" s="237"/>
      <c r="M25" s="237"/>
      <c r="N25" s="237"/>
      <c r="O25" s="237"/>
      <c r="P25" s="238"/>
      <c r="Q25" s="237"/>
      <c r="R25" s="237"/>
      <c r="S25" s="237"/>
      <c r="T25" s="237"/>
      <c r="U25" s="236" t="s">
        <v>22</v>
      </c>
      <c r="V25" s="236">
        <f>ROUND(AVERAGE(V23:V24),3)</f>
        <v>0.107</v>
      </c>
      <c r="W25" s="236">
        <f t="shared" ref="W25:BC25" si="15">ROUND(AVERAGE(W23:W24),3)</f>
        <v>-8888</v>
      </c>
      <c r="X25" s="236">
        <f t="shared" si="15"/>
        <v>4.2999999999999997E-2</v>
      </c>
      <c r="Y25" s="236">
        <f t="shared" si="15"/>
        <v>6.0000000000000001E-3</v>
      </c>
      <c r="Z25" s="236">
        <f t="shared" si="15"/>
        <v>2E-3</v>
      </c>
      <c r="AA25" s="236">
        <f t="shared" si="15"/>
        <v>2.4E-2</v>
      </c>
      <c r="AB25" s="236">
        <f t="shared" si="15"/>
        <v>1E-3</v>
      </c>
      <c r="AC25" s="236">
        <f t="shared" si="15"/>
        <v>3.9E-2</v>
      </c>
      <c r="AD25" s="236">
        <f t="shared" si="15"/>
        <v>3.0000000000000001E-3</v>
      </c>
      <c r="AE25" s="236">
        <f t="shared" si="15"/>
        <v>7.9000000000000001E-2</v>
      </c>
      <c r="AF25" s="236">
        <f t="shared" si="15"/>
        <v>-8888</v>
      </c>
      <c r="AG25" s="236">
        <f t="shared" si="15"/>
        <v>2E-3</v>
      </c>
      <c r="AH25" s="236">
        <f t="shared" si="15"/>
        <v>8.5000000000000006E-2</v>
      </c>
      <c r="AI25" s="236">
        <f t="shared" si="15"/>
        <v>-8888</v>
      </c>
      <c r="AJ25" s="236">
        <f t="shared" si="15"/>
        <v>2.1999999999999999E-2</v>
      </c>
      <c r="AK25" s="236">
        <f t="shared" si="15"/>
        <v>-8888</v>
      </c>
      <c r="AL25" s="236">
        <f t="shared" si="15"/>
        <v>-8888</v>
      </c>
      <c r="AM25" s="236">
        <f t="shared" si="15"/>
        <v>3.5000000000000003E-2</v>
      </c>
      <c r="AN25" s="236">
        <f t="shared" si="15"/>
        <v>8.0000000000000002E-3</v>
      </c>
      <c r="AO25" s="236">
        <f t="shared" si="15"/>
        <v>-8888</v>
      </c>
      <c r="AP25" s="236">
        <f t="shared" si="15"/>
        <v>-8888</v>
      </c>
      <c r="AQ25" s="236">
        <f t="shared" si="15"/>
        <v>-8888</v>
      </c>
      <c r="AR25" s="236">
        <f t="shared" si="15"/>
        <v>2E-3</v>
      </c>
      <c r="AS25" s="236">
        <f t="shared" si="15"/>
        <v>1.0999999999999999E-2</v>
      </c>
      <c r="AT25" s="236">
        <f t="shared" si="15"/>
        <v>-8888</v>
      </c>
      <c r="AU25" s="236">
        <f t="shared" si="15"/>
        <v>-8888</v>
      </c>
      <c r="AV25" s="236">
        <f t="shared" si="15"/>
        <v>0.14899999999999999</v>
      </c>
      <c r="AW25" s="236">
        <f t="shared" si="15"/>
        <v>5.0999999999999997E-2</v>
      </c>
      <c r="AX25" s="236">
        <f t="shared" si="15"/>
        <v>0.105</v>
      </c>
      <c r="AY25" s="236">
        <f t="shared" si="15"/>
        <v>0.254</v>
      </c>
      <c r="AZ25" s="236">
        <f t="shared" si="15"/>
        <v>0.156</v>
      </c>
      <c r="BA25" s="236">
        <f t="shared" si="15"/>
        <v>0.19800000000000001</v>
      </c>
      <c r="BB25" s="236">
        <f t="shared" si="15"/>
        <v>0.30499999999999999</v>
      </c>
      <c r="BC25" s="236">
        <f t="shared" si="15"/>
        <v>0.108</v>
      </c>
      <c r="BD25" s="239">
        <f>ROUND(AVERAGE(BD23:BD24),2)</f>
        <v>1.86</v>
      </c>
      <c r="BE25" s="239">
        <f t="shared" ref="BE25:BJ25" si="16">ROUND(AVERAGE(BE23:BE24),2)</f>
        <v>0.67</v>
      </c>
      <c r="BF25" s="239">
        <f t="shared" si="16"/>
        <v>0.33</v>
      </c>
      <c r="BG25" s="239">
        <f t="shared" si="16"/>
        <v>0.96</v>
      </c>
      <c r="BH25" s="239">
        <f t="shared" si="16"/>
        <v>0.17</v>
      </c>
      <c r="BI25" s="239">
        <f t="shared" si="16"/>
        <v>0.83</v>
      </c>
      <c r="BJ25" s="239">
        <f t="shared" si="16"/>
        <v>0.35</v>
      </c>
      <c r="BK25" s="240"/>
      <c r="BL25" s="240"/>
    </row>
    <row r="26" spans="1:64">
      <c r="A26" s="241"/>
      <c r="B26" s="242"/>
      <c r="C26" s="242"/>
      <c r="D26" s="242"/>
      <c r="E26" s="242"/>
      <c r="F26" s="242"/>
      <c r="G26" s="242"/>
      <c r="H26" s="242"/>
      <c r="I26" s="242"/>
      <c r="J26" s="242"/>
      <c r="K26" s="242"/>
      <c r="L26" s="242"/>
      <c r="M26" s="242"/>
      <c r="N26" s="242"/>
      <c r="O26" s="242"/>
      <c r="P26" s="243"/>
      <c r="Q26" s="242"/>
      <c r="R26" s="242"/>
      <c r="S26" s="242"/>
      <c r="T26" s="242"/>
      <c r="U26" s="241" t="s">
        <v>383</v>
      </c>
      <c r="V26" s="241">
        <f>ROUND(STDEV(V23:V24),3)</f>
        <v>1E-3</v>
      </c>
      <c r="W26" s="241">
        <f t="shared" ref="W26:BC26" si="17">ROUND(STDEV(W23:W24),3)</f>
        <v>0</v>
      </c>
      <c r="X26" s="241">
        <f t="shared" si="17"/>
        <v>2E-3</v>
      </c>
      <c r="Y26" s="241">
        <f t="shared" si="17"/>
        <v>0</v>
      </c>
      <c r="Z26" s="241">
        <f t="shared" si="17"/>
        <v>0</v>
      </c>
      <c r="AA26" s="241">
        <f t="shared" si="17"/>
        <v>1E-3</v>
      </c>
      <c r="AB26" s="241">
        <f t="shared" si="17"/>
        <v>0</v>
      </c>
      <c r="AC26" s="241">
        <f t="shared" si="17"/>
        <v>1E-3</v>
      </c>
      <c r="AD26" s="241">
        <f t="shared" si="17"/>
        <v>0</v>
      </c>
      <c r="AE26" s="241">
        <f t="shared" si="17"/>
        <v>4.0000000000000001E-3</v>
      </c>
      <c r="AF26" s="241">
        <f t="shared" si="17"/>
        <v>0</v>
      </c>
      <c r="AG26" s="241">
        <f t="shared" si="17"/>
        <v>0</v>
      </c>
      <c r="AH26" s="241">
        <f t="shared" si="17"/>
        <v>6.0000000000000001E-3</v>
      </c>
      <c r="AI26" s="241">
        <f t="shared" si="17"/>
        <v>0</v>
      </c>
      <c r="AJ26" s="241">
        <f t="shared" si="17"/>
        <v>5.0000000000000001E-3</v>
      </c>
      <c r="AK26" s="241">
        <f t="shared" si="17"/>
        <v>0</v>
      </c>
      <c r="AL26" s="241">
        <f t="shared" si="17"/>
        <v>0</v>
      </c>
      <c r="AM26" s="241">
        <f t="shared" si="17"/>
        <v>2E-3</v>
      </c>
      <c r="AN26" s="241">
        <f t="shared" si="17"/>
        <v>0</v>
      </c>
      <c r="AO26" s="241">
        <f t="shared" si="17"/>
        <v>0</v>
      </c>
      <c r="AP26" s="241">
        <f t="shared" si="17"/>
        <v>0</v>
      </c>
      <c r="AQ26" s="241">
        <f t="shared" si="17"/>
        <v>0</v>
      </c>
      <c r="AR26" s="241">
        <f t="shared" si="17"/>
        <v>1E-3</v>
      </c>
      <c r="AS26" s="241">
        <f t="shared" si="17"/>
        <v>0</v>
      </c>
      <c r="AT26" s="241">
        <f t="shared" si="17"/>
        <v>0</v>
      </c>
      <c r="AU26" s="241">
        <f t="shared" si="17"/>
        <v>0</v>
      </c>
      <c r="AV26" s="241">
        <f t="shared" si="17"/>
        <v>1E-3</v>
      </c>
      <c r="AW26" s="241">
        <f t="shared" si="17"/>
        <v>1E-3</v>
      </c>
      <c r="AX26" s="241">
        <f t="shared" si="17"/>
        <v>4.0000000000000001E-3</v>
      </c>
      <c r="AY26" s="241">
        <f t="shared" si="17"/>
        <v>5.0000000000000001E-3</v>
      </c>
      <c r="AZ26" s="241">
        <f t="shared" si="17"/>
        <v>5.0000000000000001E-3</v>
      </c>
      <c r="BA26" s="241">
        <f t="shared" si="17"/>
        <v>7.0000000000000001E-3</v>
      </c>
      <c r="BB26" s="241">
        <f t="shared" si="17"/>
        <v>6.0000000000000001E-3</v>
      </c>
      <c r="BC26" s="241">
        <f t="shared" si="17"/>
        <v>4.0000000000000001E-3</v>
      </c>
      <c r="BD26" s="244">
        <f>ROUND(STDEV(BD23:BD24),2)</f>
        <v>0.08</v>
      </c>
      <c r="BE26" s="244">
        <f t="shared" ref="BE26:BJ26" si="18">ROUND(STDEV(BE23:BE24),2)</f>
        <v>0</v>
      </c>
      <c r="BF26" s="244">
        <f t="shared" si="18"/>
        <v>0</v>
      </c>
      <c r="BG26" s="244">
        <f t="shared" si="18"/>
        <v>0.02</v>
      </c>
      <c r="BH26" s="244">
        <f t="shared" si="18"/>
        <v>0</v>
      </c>
      <c r="BI26" s="244">
        <f t="shared" si="18"/>
        <v>0</v>
      </c>
      <c r="BJ26" s="244">
        <f t="shared" si="18"/>
        <v>0.01</v>
      </c>
      <c r="BK26" s="245"/>
      <c r="BL26" s="245"/>
    </row>
    <row r="27" spans="1:64">
      <c r="A27" s="246"/>
      <c r="B27" s="247"/>
      <c r="C27" s="247"/>
      <c r="D27" s="247"/>
      <c r="E27" s="247"/>
      <c r="F27" s="247"/>
      <c r="G27" s="247"/>
      <c r="H27" s="247"/>
      <c r="I27" s="247"/>
      <c r="J27" s="247"/>
      <c r="K27" s="247"/>
      <c r="L27" s="247"/>
      <c r="M27" s="247"/>
      <c r="N27" s="247"/>
      <c r="O27" s="247"/>
      <c r="P27" s="248"/>
      <c r="Q27" s="247"/>
      <c r="R27" s="247"/>
      <c r="S27" s="247"/>
      <c r="T27" s="247"/>
      <c r="U27" s="249" t="s">
        <v>212</v>
      </c>
      <c r="V27" s="250">
        <f t="shared" ref="V27:BJ27" si="19">ROUND((V26/V25),4)</f>
        <v>9.2999999999999992E-3</v>
      </c>
      <c r="W27" s="250">
        <f t="shared" si="19"/>
        <v>0</v>
      </c>
      <c r="X27" s="250">
        <f t="shared" si="19"/>
        <v>4.65E-2</v>
      </c>
      <c r="Y27" s="250">
        <f t="shared" si="19"/>
        <v>0</v>
      </c>
      <c r="Z27" s="250">
        <f t="shared" si="19"/>
        <v>0</v>
      </c>
      <c r="AA27" s="250">
        <f t="shared" si="19"/>
        <v>4.1700000000000001E-2</v>
      </c>
      <c r="AB27" s="250">
        <f t="shared" si="19"/>
        <v>0</v>
      </c>
      <c r="AC27" s="250">
        <f t="shared" si="19"/>
        <v>2.5600000000000001E-2</v>
      </c>
      <c r="AD27" s="250">
        <f t="shared" si="19"/>
        <v>0</v>
      </c>
      <c r="AE27" s="250">
        <f t="shared" si="19"/>
        <v>5.0599999999999999E-2</v>
      </c>
      <c r="AF27" s="250">
        <f t="shared" si="19"/>
        <v>0</v>
      </c>
      <c r="AG27" s="250">
        <f t="shared" si="19"/>
        <v>0</v>
      </c>
      <c r="AH27" s="250">
        <f t="shared" si="19"/>
        <v>7.0599999999999996E-2</v>
      </c>
      <c r="AI27" s="250">
        <f t="shared" si="19"/>
        <v>0</v>
      </c>
      <c r="AJ27" s="250">
        <f t="shared" si="19"/>
        <v>0.2273</v>
      </c>
      <c r="AK27" s="250">
        <f t="shared" si="19"/>
        <v>0</v>
      </c>
      <c r="AL27" s="250">
        <f t="shared" si="19"/>
        <v>0</v>
      </c>
      <c r="AM27" s="250">
        <f t="shared" si="19"/>
        <v>5.7099999999999998E-2</v>
      </c>
      <c r="AN27" s="250">
        <f t="shared" si="19"/>
        <v>0</v>
      </c>
      <c r="AO27" s="250">
        <f t="shared" si="19"/>
        <v>0</v>
      </c>
      <c r="AP27" s="250">
        <f t="shared" si="19"/>
        <v>0</v>
      </c>
      <c r="AQ27" s="250">
        <f t="shared" si="19"/>
        <v>0</v>
      </c>
      <c r="AR27" s="250">
        <f t="shared" si="19"/>
        <v>0.5</v>
      </c>
      <c r="AS27" s="250">
        <f t="shared" si="19"/>
        <v>0</v>
      </c>
      <c r="AT27" s="250">
        <f t="shared" si="19"/>
        <v>0</v>
      </c>
      <c r="AU27" s="250">
        <f t="shared" si="19"/>
        <v>0</v>
      </c>
      <c r="AV27" s="250">
        <f t="shared" si="19"/>
        <v>6.7000000000000002E-3</v>
      </c>
      <c r="AW27" s="250">
        <f t="shared" si="19"/>
        <v>1.9599999999999999E-2</v>
      </c>
      <c r="AX27" s="250">
        <f t="shared" si="19"/>
        <v>3.8100000000000002E-2</v>
      </c>
      <c r="AY27" s="250">
        <f t="shared" si="19"/>
        <v>1.9699999999999999E-2</v>
      </c>
      <c r="AZ27" s="250">
        <f t="shared" si="19"/>
        <v>3.2099999999999997E-2</v>
      </c>
      <c r="BA27" s="250">
        <f t="shared" si="19"/>
        <v>3.5400000000000001E-2</v>
      </c>
      <c r="BB27" s="250">
        <f t="shared" si="19"/>
        <v>1.9699999999999999E-2</v>
      </c>
      <c r="BC27" s="250">
        <f t="shared" si="19"/>
        <v>3.6999999999999998E-2</v>
      </c>
      <c r="BD27" s="250">
        <f t="shared" si="19"/>
        <v>4.2999999999999997E-2</v>
      </c>
      <c r="BE27" s="250">
        <f t="shared" si="19"/>
        <v>0</v>
      </c>
      <c r="BF27" s="250">
        <f t="shared" si="19"/>
        <v>0</v>
      </c>
      <c r="BG27" s="250">
        <f t="shared" si="19"/>
        <v>2.0799999999999999E-2</v>
      </c>
      <c r="BH27" s="250">
        <f t="shared" si="19"/>
        <v>0</v>
      </c>
      <c r="BI27" s="250">
        <f t="shared" si="19"/>
        <v>0</v>
      </c>
      <c r="BJ27" s="250">
        <f t="shared" si="19"/>
        <v>2.86E-2</v>
      </c>
      <c r="BK27" s="251">
        <f>V27</f>
        <v>9.2999999999999992E-3</v>
      </c>
      <c r="BL27" s="251">
        <f t="array" ref="BL27">AVERAGE(IF(V27:AG27&gt;-0.001,V27:AG27,""))</f>
        <v>1.4475E-2</v>
      </c>
    </row>
    <row r="28" spans="1:64">
      <c r="A28" s="233" t="s">
        <v>320</v>
      </c>
      <c r="B28" s="233" t="s">
        <v>325</v>
      </c>
      <c r="C28" s="233" t="s">
        <v>344</v>
      </c>
      <c r="D28" s="233" t="s">
        <v>327</v>
      </c>
      <c r="E28" s="233" t="s">
        <v>276</v>
      </c>
      <c r="F28" s="233">
        <v>1050</v>
      </c>
      <c r="G28" s="233">
        <v>33</v>
      </c>
      <c r="H28" s="233">
        <v>7</v>
      </c>
      <c r="I28" s="233">
        <v>80</v>
      </c>
      <c r="J28" s="233">
        <v>4700</v>
      </c>
      <c r="K28" s="233" t="s">
        <v>351</v>
      </c>
      <c r="L28" s="233">
        <v>2018</v>
      </c>
      <c r="M28" s="233">
        <v>1</v>
      </c>
      <c r="N28" s="233">
        <v>21</v>
      </c>
      <c r="O28" s="233">
        <v>21</v>
      </c>
      <c r="P28" s="234">
        <v>816</v>
      </c>
      <c r="Q28" s="233" t="s">
        <v>362</v>
      </c>
      <c r="R28" s="233" t="s">
        <v>363</v>
      </c>
      <c r="S28" s="233" t="s">
        <v>274</v>
      </c>
      <c r="T28" s="233" t="s">
        <v>355</v>
      </c>
      <c r="U28" s="233" t="s">
        <v>275</v>
      </c>
      <c r="V28" s="233">
        <v>0.35</v>
      </c>
      <c r="W28" s="233">
        <v>6.0000000000000001E-3</v>
      </c>
      <c r="X28" s="233">
        <v>0.114</v>
      </c>
      <c r="Y28" s="233">
        <v>8.0000000000000002E-3</v>
      </c>
      <c r="Z28" s="233">
        <v>2.8000000000000001E-2</v>
      </c>
      <c r="AA28" s="233">
        <v>0.1</v>
      </c>
      <c r="AB28" s="233">
        <v>3.0000000000000001E-3</v>
      </c>
      <c r="AC28" s="233">
        <v>3.5999999999999997E-2</v>
      </c>
      <c r="AD28" s="233">
        <v>2E-3</v>
      </c>
      <c r="AE28" s="233">
        <v>0.14199999999999999</v>
      </c>
      <c r="AF28" s="233">
        <v>4.0000000000000001E-3</v>
      </c>
      <c r="AG28" s="233">
        <v>3.0000000000000001E-3</v>
      </c>
      <c r="AH28" s="233">
        <v>0.33500000000000002</v>
      </c>
      <c r="AI28" s="233">
        <v>-8888</v>
      </c>
      <c r="AJ28" s="233">
        <v>1.4999999999999999E-2</v>
      </c>
      <c r="AK28" s="233">
        <v>6.0000000000000001E-3</v>
      </c>
      <c r="AL28" s="233">
        <v>-8888</v>
      </c>
      <c r="AM28" s="233">
        <v>7.1999999999999995E-2</v>
      </c>
      <c r="AN28" s="233">
        <v>4.2000000000000003E-2</v>
      </c>
      <c r="AO28" s="233">
        <v>-8888</v>
      </c>
      <c r="AP28" s="233">
        <v>-8888</v>
      </c>
      <c r="AQ28" s="233">
        <v>2E-3</v>
      </c>
      <c r="AR28" s="233">
        <v>8.0000000000000002E-3</v>
      </c>
      <c r="AS28" s="233">
        <v>8.0000000000000002E-3</v>
      </c>
      <c r="AT28" s="233">
        <v>2E-3</v>
      </c>
      <c r="AU28" s="233">
        <v>-8888</v>
      </c>
      <c r="AV28" s="233">
        <v>0.47</v>
      </c>
      <c r="AW28" s="233">
        <v>5.1999999999999998E-2</v>
      </c>
      <c r="AX28" s="233">
        <v>0.27400000000000002</v>
      </c>
      <c r="AY28" s="233">
        <v>0.74399999999999999</v>
      </c>
      <c r="AZ28" s="233">
        <v>0.32600000000000001</v>
      </c>
      <c r="BA28" s="233">
        <v>0.44600000000000001</v>
      </c>
      <c r="BB28" s="233">
        <v>0.79600000000000004</v>
      </c>
      <c r="BC28" s="233">
        <v>0.28599999999999998</v>
      </c>
      <c r="BD28" s="233">
        <v>1.27</v>
      </c>
      <c r="BE28" s="233">
        <v>0.84</v>
      </c>
      <c r="BF28" s="233">
        <v>0.16</v>
      </c>
      <c r="BG28" s="233">
        <v>1.44</v>
      </c>
      <c r="BH28" s="233">
        <v>7.0000000000000007E-2</v>
      </c>
      <c r="BI28" s="233">
        <v>0.93</v>
      </c>
      <c r="BJ28" s="233">
        <v>0.44</v>
      </c>
      <c r="BK28" s="235"/>
      <c r="BL28" s="235"/>
    </row>
    <row r="29" spans="1:64">
      <c r="A29" s="233" t="s">
        <v>321</v>
      </c>
      <c r="B29" s="233" t="s">
        <v>325</v>
      </c>
      <c r="C29" s="233" t="s">
        <v>345</v>
      </c>
      <c r="D29" s="233" t="s">
        <v>327</v>
      </c>
      <c r="E29" s="233" t="s">
        <v>276</v>
      </c>
      <c r="F29" s="233">
        <v>1057</v>
      </c>
      <c r="G29" s="233">
        <v>33</v>
      </c>
      <c r="H29" s="233">
        <v>7</v>
      </c>
      <c r="I29" s="233">
        <v>80</v>
      </c>
      <c r="J29" s="233">
        <v>4700</v>
      </c>
      <c r="K29" s="233" t="s">
        <v>351</v>
      </c>
      <c r="L29" s="233">
        <v>2018</v>
      </c>
      <c r="M29" s="233">
        <v>1</v>
      </c>
      <c r="N29" s="233">
        <v>21</v>
      </c>
      <c r="O29" s="233">
        <v>21</v>
      </c>
      <c r="P29" s="234">
        <v>816</v>
      </c>
      <c r="Q29" s="233" t="s">
        <v>362</v>
      </c>
      <c r="R29" s="233" t="s">
        <v>363</v>
      </c>
      <c r="S29" s="233" t="s">
        <v>274</v>
      </c>
      <c r="T29" s="233" t="s">
        <v>355</v>
      </c>
      <c r="U29" s="233" t="s">
        <v>275</v>
      </c>
      <c r="V29" s="233">
        <v>0.30299999999999999</v>
      </c>
      <c r="W29" s="233">
        <v>6.0000000000000001E-3</v>
      </c>
      <c r="X29" s="233">
        <v>9.9000000000000005E-2</v>
      </c>
      <c r="Y29" s="233">
        <v>6.0000000000000001E-3</v>
      </c>
      <c r="Z29" s="233">
        <v>2.5000000000000001E-2</v>
      </c>
      <c r="AA29" s="233">
        <v>8.8999999999999996E-2</v>
      </c>
      <c r="AB29" s="233">
        <v>2E-3</v>
      </c>
      <c r="AC29" s="233">
        <v>0.03</v>
      </c>
      <c r="AD29" s="233">
        <v>1E-3</v>
      </c>
      <c r="AE29" s="233">
        <v>0.121</v>
      </c>
      <c r="AF29" s="233">
        <v>3.0000000000000001E-3</v>
      </c>
      <c r="AG29" s="233">
        <v>2E-3</v>
      </c>
      <c r="AH29" s="233">
        <v>0.29099999999999998</v>
      </c>
      <c r="AI29" s="233">
        <v>-8888</v>
      </c>
      <c r="AJ29" s="233">
        <v>1.2E-2</v>
      </c>
      <c r="AK29" s="233">
        <v>6.0000000000000001E-3</v>
      </c>
      <c r="AL29" s="233">
        <v>-8888</v>
      </c>
      <c r="AM29" s="233">
        <v>6.0999999999999999E-2</v>
      </c>
      <c r="AN29" s="233">
        <v>3.7999999999999999E-2</v>
      </c>
      <c r="AO29" s="233">
        <v>-8888</v>
      </c>
      <c r="AP29" s="233">
        <v>-8888</v>
      </c>
      <c r="AQ29" s="233">
        <v>2E-3</v>
      </c>
      <c r="AR29" s="233">
        <v>8.0000000000000002E-3</v>
      </c>
      <c r="AS29" s="233">
        <v>6.0000000000000001E-3</v>
      </c>
      <c r="AT29" s="233">
        <v>2E-3</v>
      </c>
      <c r="AU29" s="233">
        <v>-8888</v>
      </c>
      <c r="AV29" s="233">
        <v>0.40799999999999997</v>
      </c>
      <c r="AW29" s="233">
        <v>4.1000000000000002E-2</v>
      </c>
      <c r="AX29" s="233">
        <v>0.23799999999999999</v>
      </c>
      <c r="AY29" s="233">
        <v>0.64600000000000002</v>
      </c>
      <c r="AZ29" s="233">
        <v>0.27900000000000003</v>
      </c>
      <c r="BA29" s="233">
        <v>0.38400000000000001</v>
      </c>
      <c r="BB29" s="233">
        <v>0.68700000000000006</v>
      </c>
      <c r="BC29" s="233">
        <v>0.248</v>
      </c>
      <c r="BD29" s="233">
        <v>1.27</v>
      </c>
      <c r="BE29" s="233">
        <v>0.85</v>
      </c>
      <c r="BF29" s="233">
        <v>0.15</v>
      </c>
      <c r="BG29" s="233">
        <v>1.46</v>
      </c>
      <c r="BH29" s="233">
        <v>0.06</v>
      </c>
      <c r="BI29" s="233">
        <v>0.94</v>
      </c>
      <c r="BJ29" s="233">
        <v>0.44</v>
      </c>
      <c r="BK29" s="235"/>
      <c r="BL29" s="235"/>
    </row>
    <row r="30" spans="1:64">
      <c r="A30" s="236"/>
      <c r="B30" s="237"/>
      <c r="C30" s="237"/>
      <c r="D30" s="237"/>
      <c r="E30" s="237"/>
      <c r="F30" s="237"/>
      <c r="G30" s="237"/>
      <c r="H30" s="237"/>
      <c r="I30" s="237"/>
      <c r="J30" s="237"/>
      <c r="K30" s="237"/>
      <c r="L30" s="237"/>
      <c r="M30" s="237"/>
      <c r="N30" s="237"/>
      <c r="O30" s="237"/>
      <c r="P30" s="238"/>
      <c r="Q30" s="237"/>
      <c r="R30" s="237"/>
      <c r="S30" s="237"/>
      <c r="T30" s="237"/>
      <c r="U30" s="236" t="s">
        <v>22</v>
      </c>
      <c r="V30" s="236">
        <f>ROUND(AVERAGE(V28:V29),3)</f>
        <v>0.32700000000000001</v>
      </c>
      <c r="W30" s="236">
        <f t="shared" ref="W30:BC30" si="20">ROUND(AVERAGE(W28:W29),3)</f>
        <v>6.0000000000000001E-3</v>
      </c>
      <c r="X30" s="236">
        <f t="shared" si="20"/>
        <v>0.107</v>
      </c>
      <c r="Y30" s="236">
        <f t="shared" si="20"/>
        <v>7.0000000000000001E-3</v>
      </c>
      <c r="Z30" s="236">
        <f t="shared" si="20"/>
        <v>2.7E-2</v>
      </c>
      <c r="AA30" s="236">
        <f t="shared" si="20"/>
        <v>9.5000000000000001E-2</v>
      </c>
      <c r="AB30" s="236">
        <f t="shared" si="20"/>
        <v>3.0000000000000001E-3</v>
      </c>
      <c r="AC30" s="236">
        <f t="shared" si="20"/>
        <v>3.3000000000000002E-2</v>
      </c>
      <c r="AD30" s="236">
        <f t="shared" si="20"/>
        <v>2E-3</v>
      </c>
      <c r="AE30" s="236">
        <f t="shared" si="20"/>
        <v>0.13200000000000001</v>
      </c>
      <c r="AF30" s="236">
        <f t="shared" si="20"/>
        <v>4.0000000000000001E-3</v>
      </c>
      <c r="AG30" s="236">
        <f t="shared" si="20"/>
        <v>3.0000000000000001E-3</v>
      </c>
      <c r="AH30" s="236">
        <f t="shared" si="20"/>
        <v>0.313</v>
      </c>
      <c r="AI30" s="236">
        <f t="shared" si="20"/>
        <v>-8888</v>
      </c>
      <c r="AJ30" s="236">
        <f t="shared" si="20"/>
        <v>1.4E-2</v>
      </c>
      <c r="AK30" s="236">
        <f t="shared" si="20"/>
        <v>6.0000000000000001E-3</v>
      </c>
      <c r="AL30" s="236">
        <f t="shared" si="20"/>
        <v>-8888</v>
      </c>
      <c r="AM30" s="236">
        <f t="shared" si="20"/>
        <v>6.7000000000000004E-2</v>
      </c>
      <c r="AN30" s="236">
        <f t="shared" si="20"/>
        <v>0.04</v>
      </c>
      <c r="AO30" s="236">
        <f t="shared" si="20"/>
        <v>-8888</v>
      </c>
      <c r="AP30" s="236">
        <f t="shared" si="20"/>
        <v>-8888</v>
      </c>
      <c r="AQ30" s="236">
        <f t="shared" si="20"/>
        <v>2E-3</v>
      </c>
      <c r="AR30" s="236">
        <f t="shared" si="20"/>
        <v>8.0000000000000002E-3</v>
      </c>
      <c r="AS30" s="236">
        <f t="shared" si="20"/>
        <v>7.0000000000000001E-3</v>
      </c>
      <c r="AT30" s="236">
        <f t="shared" si="20"/>
        <v>2E-3</v>
      </c>
      <c r="AU30" s="236">
        <f t="shared" si="20"/>
        <v>-8888</v>
      </c>
      <c r="AV30" s="236">
        <f t="shared" si="20"/>
        <v>0.439</v>
      </c>
      <c r="AW30" s="236">
        <f t="shared" si="20"/>
        <v>4.7E-2</v>
      </c>
      <c r="AX30" s="236">
        <f t="shared" si="20"/>
        <v>0.25600000000000001</v>
      </c>
      <c r="AY30" s="236">
        <f t="shared" si="20"/>
        <v>0.69499999999999995</v>
      </c>
      <c r="AZ30" s="236">
        <f t="shared" si="20"/>
        <v>0.30299999999999999</v>
      </c>
      <c r="BA30" s="236">
        <f t="shared" si="20"/>
        <v>0.41499999999999998</v>
      </c>
      <c r="BB30" s="236">
        <f t="shared" si="20"/>
        <v>0.74199999999999999</v>
      </c>
      <c r="BC30" s="236">
        <f t="shared" si="20"/>
        <v>0.26700000000000002</v>
      </c>
      <c r="BD30" s="239">
        <f>ROUND(AVERAGE(BD28:BD29),2)</f>
        <v>1.27</v>
      </c>
      <c r="BE30" s="239">
        <f t="shared" ref="BE30:BJ30" si="21">ROUND(AVERAGE(BE28:BE29),2)</f>
        <v>0.85</v>
      </c>
      <c r="BF30" s="239">
        <f t="shared" si="21"/>
        <v>0.16</v>
      </c>
      <c r="BG30" s="239">
        <f t="shared" si="21"/>
        <v>1.45</v>
      </c>
      <c r="BH30" s="239">
        <f t="shared" si="21"/>
        <v>7.0000000000000007E-2</v>
      </c>
      <c r="BI30" s="239">
        <f t="shared" si="21"/>
        <v>0.94</v>
      </c>
      <c r="BJ30" s="239">
        <f t="shared" si="21"/>
        <v>0.44</v>
      </c>
      <c r="BK30" s="240"/>
      <c r="BL30" s="240"/>
    </row>
    <row r="31" spans="1:64">
      <c r="A31" s="241"/>
      <c r="B31" s="242"/>
      <c r="C31" s="242"/>
      <c r="D31" s="242"/>
      <c r="E31" s="242"/>
      <c r="F31" s="242"/>
      <c r="G31" s="242"/>
      <c r="H31" s="242"/>
      <c r="I31" s="242"/>
      <c r="J31" s="242"/>
      <c r="K31" s="242"/>
      <c r="L31" s="242"/>
      <c r="M31" s="242"/>
      <c r="N31" s="242"/>
      <c r="O31" s="242"/>
      <c r="P31" s="243"/>
      <c r="Q31" s="242"/>
      <c r="R31" s="242"/>
      <c r="S31" s="242"/>
      <c r="T31" s="242"/>
      <c r="U31" s="241" t="s">
        <v>383</v>
      </c>
      <c r="V31" s="241">
        <f>ROUND(STDEV(V28:V29),3)</f>
        <v>3.3000000000000002E-2</v>
      </c>
      <c r="W31" s="241">
        <f t="shared" ref="W31:BC31" si="22">ROUND(STDEV(W28:W29),3)</f>
        <v>0</v>
      </c>
      <c r="X31" s="241">
        <f t="shared" si="22"/>
        <v>1.0999999999999999E-2</v>
      </c>
      <c r="Y31" s="241">
        <f t="shared" si="22"/>
        <v>1E-3</v>
      </c>
      <c r="Z31" s="241">
        <f t="shared" si="22"/>
        <v>2E-3</v>
      </c>
      <c r="AA31" s="241">
        <f t="shared" si="22"/>
        <v>8.0000000000000002E-3</v>
      </c>
      <c r="AB31" s="241">
        <f t="shared" si="22"/>
        <v>1E-3</v>
      </c>
      <c r="AC31" s="241">
        <f t="shared" si="22"/>
        <v>4.0000000000000001E-3</v>
      </c>
      <c r="AD31" s="241">
        <f t="shared" si="22"/>
        <v>1E-3</v>
      </c>
      <c r="AE31" s="241">
        <f t="shared" si="22"/>
        <v>1.4999999999999999E-2</v>
      </c>
      <c r="AF31" s="241">
        <f t="shared" si="22"/>
        <v>1E-3</v>
      </c>
      <c r="AG31" s="241">
        <f t="shared" si="22"/>
        <v>1E-3</v>
      </c>
      <c r="AH31" s="241">
        <f t="shared" si="22"/>
        <v>3.1E-2</v>
      </c>
      <c r="AI31" s="241">
        <f t="shared" si="22"/>
        <v>0</v>
      </c>
      <c r="AJ31" s="241">
        <f t="shared" si="22"/>
        <v>2E-3</v>
      </c>
      <c r="AK31" s="241">
        <f t="shared" si="22"/>
        <v>0</v>
      </c>
      <c r="AL31" s="241">
        <f t="shared" si="22"/>
        <v>0</v>
      </c>
      <c r="AM31" s="241">
        <f t="shared" si="22"/>
        <v>8.0000000000000002E-3</v>
      </c>
      <c r="AN31" s="241">
        <f t="shared" si="22"/>
        <v>3.0000000000000001E-3</v>
      </c>
      <c r="AO31" s="241">
        <f t="shared" si="22"/>
        <v>0</v>
      </c>
      <c r="AP31" s="241">
        <f t="shared" si="22"/>
        <v>0</v>
      </c>
      <c r="AQ31" s="241">
        <f t="shared" si="22"/>
        <v>0</v>
      </c>
      <c r="AR31" s="241">
        <f t="shared" si="22"/>
        <v>0</v>
      </c>
      <c r="AS31" s="241">
        <f t="shared" si="22"/>
        <v>1E-3</v>
      </c>
      <c r="AT31" s="241">
        <f t="shared" si="22"/>
        <v>0</v>
      </c>
      <c r="AU31" s="241">
        <f t="shared" si="22"/>
        <v>0</v>
      </c>
      <c r="AV31" s="241">
        <f t="shared" si="22"/>
        <v>4.3999999999999997E-2</v>
      </c>
      <c r="AW31" s="241">
        <f t="shared" si="22"/>
        <v>8.0000000000000002E-3</v>
      </c>
      <c r="AX31" s="241">
        <f t="shared" si="22"/>
        <v>2.5000000000000001E-2</v>
      </c>
      <c r="AY31" s="241">
        <f t="shared" si="22"/>
        <v>6.9000000000000006E-2</v>
      </c>
      <c r="AZ31" s="241">
        <f t="shared" si="22"/>
        <v>3.3000000000000002E-2</v>
      </c>
      <c r="BA31" s="241">
        <f t="shared" si="22"/>
        <v>4.3999999999999997E-2</v>
      </c>
      <c r="BB31" s="241">
        <f t="shared" si="22"/>
        <v>7.6999999999999999E-2</v>
      </c>
      <c r="BC31" s="241">
        <f t="shared" si="22"/>
        <v>2.7E-2</v>
      </c>
      <c r="BD31" s="244">
        <f>ROUND(STDEV(BD28:BD29),2)</f>
        <v>0</v>
      </c>
      <c r="BE31" s="244">
        <f t="shared" ref="BE31:BJ31" si="23">ROUND(STDEV(BE28:BE29),2)</f>
        <v>0.01</v>
      </c>
      <c r="BF31" s="244">
        <f t="shared" si="23"/>
        <v>0.01</v>
      </c>
      <c r="BG31" s="244">
        <f t="shared" si="23"/>
        <v>0.01</v>
      </c>
      <c r="BH31" s="244">
        <f t="shared" si="23"/>
        <v>0.01</v>
      </c>
      <c r="BI31" s="244">
        <f t="shared" si="23"/>
        <v>0.01</v>
      </c>
      <c r="BJ31" s="244">
        <f t="shared" si="23"/>
        <v>0</v>
      </c>
      <c r="BK31" s="245"/>
      <c r="BL31" s="245"/>
    </row>
    <row r="32" spans="1:64">
      <c r="A32" s="246"/>
      <c r="B32" s="247"/>
      <c r="C32" s="247"/>
      <c r="D32" s="247"/>
      <c r="E32" s="247"/>
      <c r="F32" s="247"/>
      <c r="G32" s="247"/>
      <c r="H32" s="247"/>
      <c r="I32" s="247"/>
      <c r="J32" s="247"/>
      <c r="K32" s="247"/>
      <c r="L32" s="247"/>
      <c r="M32" s="247"/>
      <c r="N32" s="247"/>
      <c r="O32" s="247"/>
      <c r="P32" s="248"/>
      <c r="Q32" s="247"/>
      <c r="R32" s="247"/>
      <c r="S32" s="247"/>
      <c r="T32" s="247"/>
      <c r="U32" s="249" t="s">
        <v>212</v>
      </c>
      <c r="V32" s="250">
        <f t="shared" ref="V32:BJ32" si="24">ROUND((V31/V30),4)</f>
        <v>0.1009</v>
      </c>
      <c r="W32" s="250">
        <f t="shared" si="24"/>
        <v>0</v>
      </c>
      <c r="X32" s="250">
        <f t="shared" si="24"/>
        <v>0.1028</v>
      </c>
      <c r="Y32" s="250">
        <f t="shared" si="24"/>
        <v>0.1429</v>
      </c>
      <c r="Z32" s="250">
        <f t="shared" si="24"/>
        <v>7.4099999999999999E-2</v>
      </c>
      <c r="AA32" s="250">
        <f t="shared" si="24"/>
        <v>8.4199999999999997E-2</v>
      </c>
      <c r="AB32" s="250">
        <f t="shared" si="24"/>
        <v>0.33329999999999999</v>
      </c>
      <c r="AC32" s="250">
        <f t="shared" si="24"/>
        <v>0.1212</v>
      </c>
      <c r="AD32" s="250">
        <f t="shared" si="24"/>
        <v>0.5</v>
      </c>
      <c r="AE32" s="250">
        <f t="shared" si="24"/>
        <v>0.11360000000000001</v>
      </c>
      <c r="AF32" s="250">
        <f t="shared" si="24"/>
        <v>0.25</v>
      </c>
      <c r="AG32" s="250">
        <f t="shared" si="24"/>
        <v>0.33329999999999999</v>
      </c>
      <c r="AH32" s="250">
        <f t="shared" si="24"/>
        <v>9.9000000000000005E-2</v>
      </c>
      <c r="AI32" s="250">
        <f t="shared" si="24"/>
        <v>0</v>
      </c>
      <c r="AJ32" s="250">
        <f t="shared" si="24"/>
        <v>0.1429</v>
      </c>
      <c r="AK32" s="250">
        <f t="shared" si="24"/>
        <v>0</v>
      </c>
      <c r="AL32" s="250">
        <f t="shared" si="24"/>
        <v>0</v>
      </c>
      <c r="AM32" s="250">
        <f t="shared" si="24"/>
        <v>0.11940000000000001</v>
      </c>
      <c r="AN32" s="250">
        <f t="shared" si="24"/>
        <v>7.4999999999999997E-2</v>
      </c>
      <c r="AO32" s="250">
        <f t="shared" si="24"/>
        <v>0</v>
      </c>
      <c r="AP32" s="250">
        <f t="shared" si="24"/>
        <v>0</v>
      </c>
      <c r="AQ32" s="250">
        <f t="shared" si="24"/>
        <v>0</v>
      </c>
      <c r="AR32" s="250">
        <f t="shared" si="24"/>
        <v>0</v>
      </c>
      <c r="AS32" s="250">
        <f t="shared" si="24"/>
        <v>0.1429</v>
      </c>
      <c r="AT32" s="250">
        <f t="shared" si="24"/>
        <v>0</v>
      </c>
      <c r="AU32" s="250">
        <f t="shared" si="24"/>
        <v>0</v>
      </c>
      <c r="AV32" s="250">
        <f t="shared" si="24"/>
        <v>0.1002</v>
      </c>
      <c r="AW32" s="250">
        <f t="shared" si="24"/>
        <v>0.17019999999999999</v>
      </c>
      <c r="AX32" s="250">
        <f t="shared" si="24"/>
        <v>9.7699999999999995E-2</v>
      </c>
      <c r="AY32" s="250">
        <f t="shared" si="24"/>
        <v>9.9299999999999999E-2</v>
      </c>
      <c r="AZ32" s="250">
        <f t="shared" si="24"/>
        <v>0.1089</v>
      </c>
      <c r="BA32" s="250">
        <f t="shared" si="24"/>
        <v>0.106</v>
      </c>
      <c r="BB32" s="250">
        <f t="shared" si="24"/>
        <v>0.1038</v>
      </c>
      <c r="BC32" s="250">
        <f t="shared" si="24"/>
        <v>0.1011</v>
      </c>
      <c r="BD32" s="250">
        <f t="shared" si="24"/>
        <v>0</v>
      </c>
      <c r="BE32" s="250">
        <f t="shared" si="24"/>
        <v>1.18E-2</v>
      </c>
      <c r="BF32" s="250">
        <f t="shared" si="24"/>
        <v>6.25E-2</v>
      </c>
      <c r="BG32" s="250">
        <f t="shared" si="24"/>
        <v>6.8999999999999999E-3</v>
      </c>
      <c r="BH32" s="250">
        <f t="shared" si="24"/>
        <v>0.1429</v>
      </c>
      <c r="BI32" s="250">
        <f t="shared" si="24"/>
        <v>1.06E-2</v>
      </c>
      <c r="BJ32" s="250">
        <f t="shared" si="24"/>
        <v>0</v>
      </c>
      <c r="BK32" s="251">
        <f>V32</f>
        <v>0.1009</v>
      </c>
      <c r="BL32" s="251">
        <f t="array" ref="BL32">AVERAGE(IF(V32:AG32&gt;-0.001,V32:AG32,""))</f>
        <v>0.17969166666666667</v>
      </c>
    </row>
    <row r="33" spans="1:64">
      <c r="A33" s="233" t="s">
        <v>323</v>
      </c>
      <c r="B33" s="233" t="s">
        <v>325</v>
      </c>
      <c r="C33" s="233" t="s">
        <v>348</v>
      </c>
      <c r="D33" s="233" t="s">
        <v>327</v>
      </c>
      <c r="E33" s="233" t="s">
        <v>276</v>
      </c>
      <c r="F33" s="233">
        <v>1058</v>
      </c>
      <c r="G33" s="233">
        <v>34</v>
      </c>
      <c r="H33" s="233">
        <v>11</v>
      </c>
      <c r="I33" s="233">
        <v>75</v>
      </c>
      <c r="J33" s="233">
        <v>4553</v>
      </c>
      <c r="K33" s="233" t="s">
        <v>351</v>
      </c>
      <c r="L33" s="233">
        <v>2018</v>
      </c>
      <c r="M33" s="233">
        <v>1</v>
      </c>
      <c r="N33" s="233">
        <v>24</v>
      </c>
      <c r="O33" s="233">
        <v>24</v>
      </c>
      <c r="P33" s="234">
        <v>148</v>
      </c>
      <c r="Q33" s="233" t="s">
        <v>364</v>
      </c>
      <c r="R33" s="233" t="s">
        <v>365</v>
      </c>
      <c r="S33" s="233" t="s">
        <v>274</v>
      </c>
      <c r="T33" s="233" t="s">
        <v>355</v>
      </c>
      <c r="U33" s="233" t="s">
        <v>275</v>
      </c>
      <c r="V33" s="233">
        <v>1.202</v>
      </c>
      <c r="W33" s="233">
        <v>6.0000000000000001E-3</v>
      </c>
      <c r="X33" s="233">
        <v>0.61</v>
      </c>
      <c r="Y33" s="233">
        <v>1.7000000000000001E-2</v>
      </c>
      <c r="Z33" s="233">
        <v>3.7999999999999999E-2</v>
      </c>
      <c r="AA33" s="233">
        <v>0.17799999999999999</v>
      </c>
      <c r="AB33" s="233">
        <v>1E-3</v>
      </c>
      <c r="AC33" s="233">
        <v>5.6000000000000001E-2</v>
      </c>
      <c r="AD33" s="233">
        <v>5.0000000000000001E-3</v>
      </c>
      <c r="AE33" s="233">
        <v>0.67400000000000004</v>
      </c>
      <c r="AF33" s="233">
        <v>-8888</v>
      </c>
      <c r="AG33" s="233">
        <v>1E-3</v>
      </c>
      <c r="AH33" s="233">
        <v>1.032</v>
      </c>
      <c r="AI33" s="233">
        <v>-8888</v>
      </c>
      <c r="AJ33" s="233">
        <v>0.17</v>
      </c>
      <c r="AK33" s="233">
        <v>6.0000000000000001E-3</v>
      </c>
      <c r="AL33" s="233">
        <v>-8888</v>
      </c>
      <c r="AM33" s="233">
        <v>0.378</v>
      </c>
      <c r="AN33" s="233">
        <v>0.23200000000000001</v>
      </c>
      <c r="AO33" s="233">
        <v>-8888</v>
      </c>
      <c r="AP33" s="233">
        <v>2E-3</v>
      </c>
      <c r="AQ33" s="233">
        <v>1E-3</v>
      </c>
      <c r="AR33" s="233">
        <v>2.1000000000000001E-2</v>
      </c>
      <c r="AS33" s="233">
        <v>0.159</v>
      </c>
      <c r="AT33" s="233">
        <v>1E-3</v>
      </c>
      <c r="AU33" s="233">
        <v>-8888</v>
      </c>
      <c r="AV33" s="233">
        <v>1.8180000000000001</v>
      </c>
      <c r="AW33" s="233">
        <v>0.08</v>
      </c>
      <c r="AX33" s="233">
        <v>0.89</v>
      </c>
      <c r="AY33" s="233">
        <v>2.7080000000000002</v>
      </c>
      <c r="AZ33" s="233">
        <v>0.97</v>
      </c>
      <c r="BA33" s="233">
        <v>1.5860000000000001</v>
      </c>
      <c r="BB33" s="233">
        <v>2.7879999999999998</v>
      </c>
      <c r="BC33" s="233">
        <v>0.89800000000000002</v>
      </c>
      <c r="BD33" s="233">
        <v>1.32</v>
      </c>
      <c r="BE33" s="233">
        <v>0.92</v>
      </c>
      <c r="BF33" s="233">
        <v>0.08</v>
      </c>
      <c r="BG33" s="233">
        <v>1.87</v>
      </c>
      <c r="BH33" s="233">
        <v>0.03</v>
      </c>
      <c r="BI33" s="233">
        <v>0.97</v>
      </c>
      <c r="BJ33" s="233">
        <v>0.43</v>
      </c>
      <c r="BK33" s="235"/>
      <c r="BL33" s="235"/>
    </row>
    <row r="34" spans="1:64">
      <c r="A34" s="233" t="s">
        <v>324</v>
      </c>
      <c r="B34" s="233" t="s">
        <v>325</v>
      </c>
      <c r="C34" s="233" t="s">
        <v>349</v>
      </c>
      <c r="D34" s="233" t="s">
        <v>327</v>
      </c>
      <c r="E34" s="233" t="s">
        <v>276</v>
      </c>
      <c r="F34" s="233">
        <v>1064</v>
      </c>
      <c r="G34" s="233">
        <v>34</v>
      </c>
      <c r="H34" s="233">
        <v>11</v>
      </c>
      <c r="I34" s="233">
        <v>75</v>
      </c>
      <c r="J34" s="233">
        <v>4553</v>
      </c>
      <c r="K34" s="233" t="s">
        <v>351</v>
      </c>
      <c r="L34" s="233">
        <v>2018</v>
      </c>
      <c r="M34" s="233">
        <v>1</v>
      </c>
      <c r="N34" s="233">
        <v>24</v>
      </c>
      <c r="O34" s="233">
        <v>24</v>
      </c>
      <c r="P34" s="234">
        <v>148</v>
      </c>
      <c r="Q34" s="233" t="s">
        <v>364</v>
      </c>
      <c r="R34" s="233" t="s">
        <v>365</v>
      </c>
      <c r="S34" s="233" t="s">
        <v>274</v>
      </c>
      <c r="T34" s="233" t="s">
        <v>355</v>
      </c>
      <c r="U34" s="233" t="s">
        <v>275</v>
      </c>
      <c r="V34" s="233">
        <v>1.2130000000000001</v>
      </c>
      <c r="W34" s="233">
        <v>6.0000000000000001E-3</v>
      </c>
      <c r="X34" s="233">
        <v>0.629</v>
      </c>
      <c r="Y34" s="233">
        <v>0.02</v>
      </c>
      <c r="Z34" s="233">
        <v>4.1000000000000002E-2</v>
      </c>
      <c r="AA34" s="233">
        <v>0.19700000000000001</v>
      </c>
      <c r="AB34" s="233">
        <v>1E-3</v>
      </c>
      <c r="AC34" s="233">
        <v>8.3000000000000004E-2</v>
      </c>
      <c r="AD34" s="233">
        <v>8.0000000000000002E-3</v>
      </c>
      <c r="AE34" s="233">
        <v>0.73799999999999999</v>
      </c>
      <c r="AF34" s="233">
        <v>-8888</v>
      </c>
      <c r="AG34" s="233">
        <v>2E-3</v>
      </c>
      <c r="AH34" s="233">
        <v>1.0620000000000001</v>
      </c>
      <c r="AI34" s="233">
        <v>-8888</v>
      </c>
      <c r="AJ34" s="233">
        <v>0.151</v>
      </c>
      <c r="AK34" s="233">
        <v>6.0000000000000001E-3</v>
      </c>
      <c r="AL34" s="233">
        <v>-8888</v>
      </c>
      <c r="AM34" s="233">
        <v>0.38500000000000001</v>
      </c>
      <c r="AN34" s="233">
        <v>0.24399999999999999</v>
      </c>
      <c r="AO34" s="233">
        <v>-8888</v>
      </c>
      <c r="AP34" s="233">
        <v>3.0000000000000001E-3</v>
      </c>
      <c r="AQ34" s="233">
        <v>2E-3</v>
      </c>
      <c r="AR34" s="233">
        <v>1.7000000000000001E-2</v>
      </c>
      <c r="AS34" s="233">
        <v>0.17799999999999999</v>
      </c>
      <c r="AT34" s="233">
        <v>2E-3</v>
      </c>
      <c r="AU34" s="233">
        <v>-8888</v>
      </c>
      <c r="AV34" s="233">
        <v>1.8480000000000001</v>
      </c>
      <c r="AW34" s="233">
        <v>0.114</v>
      </c>
      <c r="AX34" s="233">
        <v>0.97599999999999998</v>
      </c>
      <c r="AY34" s="233">
        <v>2.8239999999999998</v>
      </c>
      <c r="AZ34" s="233">
        <v>1.0900000000000001</v>
      </c>
      <c r="BA34" s="233">
        <v>1.7250000000000001</v>
      </c>
      <c r="BB34" s="233">
        <v>2.9380000000000002</v>
      </c>
      <c r="BC34" s="233">
        <v>0.98499999999999999</v>
      </c>
      <c r="BD34" s="233">
        <v>1.42</v>
      </c>
      <c r="BE34" s="233">
        <v>0.9</v>
      </c>
      <c r="BF34" s="233">
        <v>0.1</v>
      </c>
      <c r="BG34" s="233">
        <v>1.7</v>
      </c>
      <c r="BH34" s="233">
        <v>0.04</v>
      </c>
      <c r="BI34" s="233">
        <v>0.96</v>
      </c>
      <c r="BJ34" s="233">
        <v>0.41</v>
      </c>
      <c r="BK34" s="235"/>
      <c r="BL34" s="235"/>
    </row>
    <row r="35" spans="1:64">
      <c r="A35" s="236"/>
      <c r="B35" s="237"/>
      <c r="C35" s="237"/>
      <c r="D35" s="237"/>
      <c r="E35" s="237"/>
      <c r="F35" s="237"/>
      <c r="G35" s="237"/>
      <c r="H35" s="237"/>
      <c r="I35" s="237"/>
      <c r="J35" s="237"/>
      <c r="K35" s="237"/>
      <c r="L35" s="237"/>
      <c r="M35" s="237"/>
      <c r="N35" s="237"/>
      <c r="O35" s="237"/>
      <c r="P35" s="238"/>
      <c r="Q35" s="237"/>
      <c r="R35" s="237"/>
      <c r="S35" s="237"/>
      <c r="T35" s="237"/>
      <c r="U35" s="236" t="s">
        <v>22</v>
      </c>
      <c r="V35" s="236">
        <f>ROUND(AVERAGE(V33:V34),3)</f>
        <v>1.208</v>
      </c>
      <c r="W35" s="236">
        <f t="shared" ref="W35:BC35" si="25">ROUND(AVERAGE(W33:W34),3)</f>
        <v>6.0000000000000001E-3</v>
      </c>
      <c r="X35" s="236">
        <f t="shared" si="25"/>
        <v>0.62</v>
      </c>
      <c r="Y35" s="236">
        <f t="shared" si="25"/>
        <v>1.9E-2</v>
      </c>
      <c r="Z35" s="236">
        <f t="shared" si="25"/>
        <v>0.04</v>
      </c>
      <c r="AA35" s="236">
        <f t="shared" si="25"/>
        <v>0.188</v>
      </c>
      <c r="AB35" s="236">
        <f t="shared" si="25"/>
        <v>1E-3</v>
      </c>
      <c r="AC35" s="236">
        <f t="shared" si="25"/>
        <v>7.0000000000000007E-2</v>
      </c>
      <c r="AD35" s="236">
        <f t="shared" si="25"/>
        <v>7.0000000000000001E-3</v>
      </c>
      <c r="AE35" s="236">
        <f t="shared" si="25"/>
        <v>0.70599999999999996</v>
      </c>
      <c r="AF35" s="236">
        <f t="shared" si="25"/>
        <v>-8888</v>
      </c>
      <c r="AG35" s="236">
        <f t="shared" si="25"/>
        <v>2E-3</v>
      </c>
      <c r="AH35" s="236">
        <f t="shared" si="25"/>
        <v>1.0469999999999999</v>
      </c>
      <c r="AI35" s="236">
        <f t="shared" si="25"/>
        <v>-8888</v>
      </c>
      <c r="AJ35" s="236">
        <f t="shared" si="25"/>
        <v>0.161</v>
      </c>
      <c r="AK35" s="236">
        <f t="shared" si="25"/>
        <v>6.0000000000000001E-3</v>
      </c>
      <c r="AL35" s="236">
        <f t="shared" si="25"/>
        <v>-8888</v>
      </c>
      <c r="AM35" s="236">
        <f t="shared" si="25"/>
        <v>0.38200000000000001</v>
      </c>
      <c r="AN35" s="236">
        <f t="shared" si="25"/>
        <v>0.23799999999999999</v>
      </c>
      <c r="AO35" s="236">
        <f t="shared" si="25"/>
        <v>-8888</v>
      </c>
      <c r="AP35" s="236">
        <f t="shared" si="25"/>
        <v>3.0000000000000001E-3</v>
      </c>
      <c r="AQ35" s="236">
        <f t="shared" si="25"/>
        <v>2E-3</v>
      </c>
      <c r="AR35" s="236">
        <f t="shared" si="25"/>
        <v>1.9E-2</v>
      </c>
      <c r="AS35" s="236">
        <f t="shared" si="25"/>
        <v>0.16900000000000001</v>
      </c>
      <c r="AT35" s="236">
        <f t="shared" si="25"/>
        <v>2E-3</v>
      </c>
      <c r="AU35" s="236">
        <f t="shared" si="25"/>
        <v>-8888</v>
      </c>
      <c r="AV35" s="236">
        <f t="shared" si="25"/>
        <v>1.833</v>
      </c>
      <c r="AW35" s="236">
        <f t="shared" si="25"/>
        <v>9.7000000000000003E-2</v>
      </c>
      <c r="AX35" s="236">
        <f t="shared" si="25"/>
        <v>0.93300000000000005</v>
      </c>
      <c r="AY35" s="236">
        <f t="shared" si="25"/>
        <v>2.766</v>
      </c>
      <c r="AZ35" s="236">
        <f t="shared" si="25"/>
        <v>1.03</v>
      </c>
      <c r="BA35" s="236">
        <f t="shared" si="25"/>
        <v>1.6559999999999999</v>
      </c>
      <c r="BB35" s="236">
        <f t="shared" si="25"/>
        <v>2.863</v>
      </c>
      <c r="BC35" s="236">
        <f t="shared" si="25"/>
        <v>0.94199999999999995</v>
      </c>
      <c r="BD35" s="239">
        <f>ROUND(AVERAGE(BD33:BD34),2)</f>
        <v>1.37</v>
      </c>
      <c r="BE35" s="239">
        <f t="shared" ref="BE35:BJ35" si="26">ROUND(AVERAGE(BE33:BE34),2)</f>
        <v>0.91</v>
      </c>
      <c r="BF35" s="239">
        <f t="shared" si="26"/>
        <v>0.09</v>
      </c>
      <c r="BG35" s="239">
        <f t="shared" si="26"/>
        <v>1.79</v>
      </c>
      <c r="BH35" s="239">
        <f t="shared" si="26"/>
        <v>0.04</v>
      </c>
      <c r="BI35" s="239">
        <f t="shared" si="26"/>
        <v>0.97</v>
      </c>
      <c r="BJ35" s="239">
        <f t="shared" si="26"/>
        <v>0.42</v>
      </c>
      <c r="BK35" s="240"/>
      <c r="BL35" s="240"/>
    </row>
    <row r="36" spans="1:64">
      <c r="A36" s="241"/>
      <c r="B36" s="242"/>
      <c r="C36" s="242"/>
      <c r="D36" s="242"/>
      <c r="E36" s="242"/>
      <c r="F36" s="242"/>
      <c r="G36" s="242"/>
      <c r="H36" s="242"/>
      <c r="I36" s="242"/>
      <c r="J36" s="242"/>
      <c r="K36" s="242"/>
      <c r="L36" s="242"/>
      <c r="M36" s="242"/>
      <c r="N36" s="242"/>
      <c r="O36" s="242"/>
      <c r="P36" s="243"/>
      <c r="Q36" s="242"/>
      <c r="R36" s="242"/>
      <c r="S36" s="242"/>
      <c r="T36" s="242"/>
      <c r="U36" s="241" t="s">
        <v>383</v>
      </c>
      <c r="V36" s="241">
        <f>ROUND(STDEV(V33:V34),3)</f>
        <v>8.0000000000000002E-3</v>
      </c>
      <c r="W36" s="241">
        <f t="shared" ref="W36:BC36" si="27">ROUND(STDEV(W33:W34),3)</f>
        <v>0</v>
      </c>
      <c r="X36" s="241">
        <f t="shared" si="27"/>
        <v>1.2999999999999999E-2</v>
      </c>
      <c r="Y36" s="241">
        <f t="shared" si="27"/>
        <v>2E-3</v>
      </c>
      <c r="Z36" s="241">
        <f t="shared" si="27"/>
        <v>2E-3</v>
      </c>
      <c r="AA36" s="241">
        <f t="shared" si="27"/>
        <v>1.2999999999999999E-2</v>
      </c>
      <c r="AB36" s="241">
        <f t="shared" si="27"/>
        <v>0</v>
      </c>
      <c r="AC36" s="241">
        <f t="shared" si="27"/>
        <v>1.9E-2</v>
      </c>
      <c r="AD36" s="241">
        <f t="shared" si="27"/>
        <v>2E-3</v>
      </c>
      <c r="AE36" s="241">
        <f t="shared" si="27"/>
        <v>4.4999999999999998E-2</v>
      </c>
      <c r="AF36" s="241">
        <f t="shared" si="27"/>
        <v>0</v>
      </c>
      <c r="AG36" s="241">
        <f t="shared" si="27"/>
        <v>1E-3</v>
      </c>
      <c r="AH36" s="241">
        <f t="shared" si="27"/>
        <v>2.1000000000000001E-2</v>
      </c>
      <c r="AI36" s="241">
        <f t="shared" si="27"/>
        <v>0</v>
      </c>
      <c r="AJ36" s="241">
        <f t="shared" si="27"/>
        <v>1.2999999999999999E-2</v>
      </c>
      <c r="AK36" s="241">
        <f t="shared" si="27"/>
        <v>0</v>
      </c>
      <c r="AL36" s="241">
        <f t="shared" si="27"/>
        <v>0</v>
      </c>
      <c r="AM36" s="241">
        <f t="shared" si="27"/>
        <v>5.0000000000000001E-3</v>
      </c>
      <c r="AN36" s="241">
        <f t="shared" si="27"/>
        <v>8.0000000000000002E-3</v>
      </c>
      <c r="AO36" s="241">
        <f t="shared" si="27"/>
        <v>0</v>
      </c>
      <c r="AP36" s="241">
        <f t="shared" si="27"/>
        <v>1E-3</v>
      </c>
      <c r="AQ36" s="241">
        <f t="shared" si="27"/>
        <v>1E-3</v>
      </c>
      <c r="AR36" s="241">
        <f t="shared" si="27"/>
        <v>3.0000000000000001E-3</v>
      </c>
      <c r="AS36" s="241">
        <f t="shared" si="27"/>
        <v>1.2999999999999999E-2</v>
      </c>
      <c r="AT36" s="241">
        <f t="shared" si="27"/>
        <v>1E-3</v>
      </c>
      <c r="AU36" s="241">
        <f t="shared" si="27"/>
        <v>0</v>
      </c>
      <c r="AV36" s="241">
        <f t="shared" si="27"/>
        <v>2.1000000000000001E-2</v>
      </c>
      <c r="AW36" s="241">
        <f t="shared" si="27"/>
        <v>2.4E-2</v>
      </c>
      <c r="AX36" s="241">
        <f t="shared" si="27"/>
        <v>6.0999999999999999E-2</v>
      </c>
      <c r="AY36" s="241">
        <f t="shared" si="27"/>
        <v>8.2000000000000003E-2</v>
      </c>
      <c r="AZ36" s="241">
        <f t="shared" si="27"/>
        <v>8.5000000000000006E-2</v>
      </c>
      <c r="BA36" s="241">
        <f t="shared" si="27"/>
        <v>9.8000000000000004E-2</v>
      </c>
      <c r="BB36" s="241">
        <f t="shared" si="27"/>
        <v>0.106</v>
      </c>
      <c r="BC36" s="241">
        <f t="shared" si="27"/>
        <v>6.2E-2</v>
      </c>
      <c r="BD36" s="244">
        <f>ROUND(STDEV(BD33:BD34),2)</f>
        <v>7.0000000000000007E-2</v>
      </c>
      <c r="BE36" s="244">
        <f t="shared" ref="BE36:BJ36" si="28">ROUND(STDEV(BE33:BE34),2)</f>
        <v>0.01</v>
      </c>
      <c r="BF36" s="244">
        <f t="shared" si="28"/>
        <v>0.01</v>
      </c>
      <c r="BG36" s="244">
        <f t="shared" si="28"/>
        <v>0.12</v>
      </c>
      <c r="BH36" s="244">
        <f t="shared" si="28"/>
        <v>0.01</v>
      </c>
      <c r="BI36" s="244">
        <f t="shared" si="28"/>
        <v>0.01</v>
      </c>
      <c r="BJ36" s="244">
        <f t="shared" si="28"/>
        <v>0.01</v>
      </c>
      <c r="BK36" s="245"/>
      <c r="BL36" s="245"/>
    </row>
    <row r="37" spans="1:64">
      <c r="A37" s="246"/>
      <c r="B37" s="247"/>
      <c r="C37" s="247"/>
      <c r="D37" s="247"/>
      <c r="E37" s="247"/>
      <c r="F37" s="247"/>
      <c r="G37" s="247"/>
      <c r="H37" s="247"/>
      <c r="I37" s="247"/>
      <c r="J37" s="247"/>
      <c r="K37" s="247"/>
      <c r="L37" s="247"/>
      <c r="M37" s="247"/>
      <c r="N37" s="247"/>
      <c r="O37" s="247"/>
      <c r="P37" s="248"/>
      <c r="Q37" s="247"/>
      <c r="R37" s="247"/>
      <c r="S37" s="247"/>
      <c r="T37" s="247"/>
      <c r="U37" s="249" t="s">
        <v>212</v>
      </c>
      <c r="V37" s="250">
        <f t="shared" ref="V37:BJ37" si="29">ROUND((V36/V35),4)</f>
        <v>6.6E-3</v>
      </c>
      <c r="W37" s="250">
        <f t="shared" si="29"/>
        <v>0</v>
      </c>
      <c r="X37" s="250">
        <f t="shared" si="29"/>
        <v>2.1000000000000001E-2</v>
      </c>
      <c r="Y37" s="250">
        <f t="shared" si="29"/>
        <v>0.1053</v>
      </c>
      <c r="Z37" s="250">
        <f t="shared" si="29"/>
        <v>0.05</v>
      </c>
      <c r="AA37" s="250">
        <f t="shared" si="29"/>
        <v>6.9099999999999995E-2</v>
      </c>
      <c r="AB37" s="250">
        <f t="shared" si="29"/>
        <v>0</v>
      </c>
      <c r="AC37" s="250">
        <f t="shared" si="29"/>
        <v>0.27139999999999997</v>
      </c>
      <c r="AD37" s="250">
        <f t="shared" si="29"/>
        <v>0.28570000000000001</v>
      </c>
      <c r="AE37" s="250">
        <f t="shared" si="29"/>
        <v>6.3700000000000007E-2</v>
      </c>
      <c r="AF37" s="250">
        <f t="shared" si="29"/>
        <v>0</v>
      </c>
      <c r="AG37" s="250">
        <f t="shared" si="29"/>
        <v>0.5</v>
      </c>
      <c r="AH37" s="250">
        <f t="shared" si="29"/>
        <v>2.01E-2</v>
      </c>
      <c r="AI37" s="250">
        <f t="shared" si="29"/>
        <v>0</v>
      </c>
      <c r="AJ37" s="250">
        <f t="shared" si="29"/>
        <v>8.0699999999999994E-2</v>
      </c>
      <c r="AK37" s="250">
        <f t="shared" si="29"/>
        <v>0</v>
      </c>
      <c r="AL37" s="250">
        <f t="shared" si="29"/>
        <v>0</v>
      </c>
      <c r="AM37" s="250">
        <f t="shared" si="29"/>
        <v>1.3100000000000001E-2</v>
      </c>
      <c r="AN37" s="250">
        <f t="shared" si="29"/>
        <v>3.3599999999999998E-2</v>
      </c>
      <c r="AO37" s="250">
        <f t="shared" si="29"/>
        <v>0</v>
      </c>
      <c r="AP37" s="250">
        <f t="shared" si="29"/>
        <v>0.33329999999999999</v>
      </c>
      <c r="AQ37" s="250">
        <f t="shared" si="29"/>
        <v>0.5</v>
      </c>
      <c r="AR37" s="250">
        <f t="shared" si="29"/>
        <v>0.15790000000000001</v>
      </c>
      <c r="AS37" s="250">
        <f t="shared" si="29"/>
        <v>7.6899999999999996E-2</v>
      </c>
      <c r="AT37" s="250">
        <f t="shared" si="29"/>
        <v>0.5</v>
      </c>
      <c r="AU37" s="250">
        <f t="shared" si="29"/>
        <v>0</v>
      </c>
      <c r="AV37" s="250">
        <f t="shared" si="29"/>
        <v>1.15E-2</v>
      </c>
      <c r="AW37" s="250">
        <f t="shared" si="29"/>
        <v>0.24740000000000001</v>
      </c>
      <c r="AX37" s="250">
        <f t="shared" si="29"/>
        <v>6.54E-2</v>
      </c>
      <c r="AY37" s="250">
        <f t="shared" si="29"/>
        <v>2.9600000000000001E-2</v>
      </c>
      <c r="AZ37" s="250">
        <f t="shared" si="29"/>
        <v>8.2500000000000004E-2</v>
      </c>
      <c r="BA37" s="250">
        <f t="shared" si="29"/>
        <v>5.9200000000000003E-2</v>
      </c>
      <c r="BB37" s="250">
        <f t="shared" si="29"/>
        <v>3.6999999999999998E-2</v>
      </c>
      <c r="BC37" s="250">
        <f t="shared" si="29"/>
        <v>6.5799999999999997E-2</v>
      </c>
      <c r="BD37" s="250">
        <f t="shared" si="29"/>
        <v>5.11E-2</v>
      </c>
      <c r="BE37" s="250">
        <f t="shared" si="29"/>
        <v>1.0999999999999999E-2</v>
      </c>
      <c r="BF37" s="250">
        <f t="shared" si="29"/>
        <v>0.1111</v>
      </c>
      <c r="BG37" s="250">
        <f t="shared" si="29"/>
        <v>6.7000000000000004E-2</v>
      </c>
      <c r="BH37" s="250">
        <f t="shared" si="29"/>
        <v>0.25</v>
      </c>
      <c r="BI37" s="250">
        <f t="shared" si="29"/>
        <v>1.03E-2</v>
      </c>
      <c r="BJ37" s="250">
        <f t="shared" si="29"/>
        <v>2.3800000000000002E-2</v>
      </c>
      <c r="BK37" s="251">
        <f>V37</f>
        <v>6.6E-3</v>
      </c>
      <c r="BL37" s="251">
        <f t="array" ref="BL37">AVERAGE(IF(V37:AG37&gt;-0.001,V37:AG37,""))</f>
        <v>0.11439999999999999</v>
      </c>
    </row>
  </sheetData>
  <conditionalFormatting sqref="W12">
    <cfRule type="expression" dxfId="737" priority="736" stopIfTrue="1">
      <formula>ABS((W9-W8))&lt;0.0011</formula>
    </cfRule>
    <cfRule type="cellIs" dxfId="736" priority="737" operator="greaterThan">
      <formula>0.1</formula>
    </cfRule>
    <cfRule type="cellIs" dxfId="735" priority="738" operator="lessThan">
      <formula>0</formula>
    </cfRule>
  </conditionalFormatting>
  <conditionalFormatting sqref="V12">
    <cfRule type="expression" dxfId="734" priority="733" stopIfTrue="1">
      <formula>ABS((V9-V8))&lt;0.0011</formula>
    </cfRule>
    <cfRule type="cellIs" dxfId="733" priority="734" operator="greaterThan">
      <formula>0.1</formula>
    </cfRule>
    <cfRule type="cellIs" dxfId="732" priority="735" operator="lessThan">
      <formula>0</formula>
    </cfRule>
  </conditionalFormatting>
  <conditionalFormatting sqref="X12">
    <cfRule type="expression" dxfId="731" priority="730" stopIfTrue="1">
      <formula>ABS((X9-X8))&lt;0.0011</formula>
    </cfRule>
    <cfRule type="cellIs" dxfId="730" priority="731" operator="greaterThan">
      <formula>0.1</formula>
    </cfRule>
    <cfRule type="cellIs" dxfId="729" priority="732" operator="lessThan">
      <formula>0</formula>
    </cfRule>
  </conditionalFormatting>
  <conditionalFormatting sqref="Y12">
    <cfRule type="expression" dxfId="728" priority="727" stopIfTrue="1">
      <formula>ABS((Y9-Y8))&lt;0.0011</formula>
    </cfRule>
    <cfRule type="cellIs" dxfId="727" priority="728" operator="greaterThan">
      <formula>0.1</formula>
    </cfRule>
    <cfRule type="cellIs" dxfId="726" priority="729" operator="lessThan">
      <formula>0</formula>
    </cfRule>
  </conditionalFormatting>
  <conditionalFormatting sqref="Z12">
    <cfRule type="expression" dxfId="725" priority="724" stopIfTrue="1">
      <formula>ABS((Z9-Z8))&lt;0.0011</formula>
    </cfRule>
    <cfRule type="cellIs" dxfId="724" priority="725" operator="greaterThan">
      <formula>0.1</formula>
    </cfRule>
    <cfRule type="cellIs" dxfId="723" priority="726" operator="lessThan">
      <formula>0</formula>
    </cfRule>
  </conditionalFormatting>
  <conditionalFormatting sqref="AA12">
    <cfRule type="expression" dxfId="722" priority="721" stopIfTrue="1">
      <formula>ABS((AA9-AA8))&lt;0.0011</formula>
    </cfRule>
    <cfRule type="cellIs" dxfId="721" priority="722" operator="greaterThan">
      <formula>0.1</formula>
    </cfRule>
    <cfRule type="cellIs" dxfId="720" priority="723" operator="lessThan">
      <formula>0</formula>
    </cfRule>
  </conditionalFormatting>
  <conditionalFormatting sqref="AB12">
    <cfRule type="expression" dxfId="719" priority="718" stopIfTrue="1">
      <formula>ABS((AB9-AB8))&lt;0.0011</formula>
    </cfRule>
    <cfRule type="cellIs" dxfId="718" priority="719" operator="greaterThan">
      <formula>0.1</formula>
    </cfRule>
    <cfRule type="cellIs" dxfId="717" priority="720" operator="lessThan">
      <formula>0</formula>
    </cfRule>
  </conditionalFormatting>
  <conditionalFormatting sqref="AC12">
    <cfRule type="expression" dxfId="716" priority="715" stopIfTrue="1">
      <formula>ABS((AC9-AC8))&lt;0.0011</formula>
    </cfRule>
    <cfRule type="cellIs" dxfId="715" priority="716" operator="greaterThan">
      <formula>0.1</formula>
    </cfRule>
    <cfRule type="cellIs" dxfId="714" priority="717" operator="lessThan">
      <formula>0</formula>
    </cfRule>
  </conditionalFormatting>
  <conditionalFormatting sqref="AD12">
    <cfRule type="expression" dxfId="713" priority="712" stopIfTrue="1">
      <formula>ABS((AD9-AD8))&lt;0.0011</formula>
    </cfRule>
    <cfRule type="cellIs" dxfId="712" priority="713" operator="greaterThan">
      <formula>0.1</formula>
    </cfRule>
    <cfRule type="cellIs" dxfId="711" priority="714" operator="lessThan">
      <formula>0</formula>
    </cfRule>
  </conditionalFormatting>
  <conditionalFormatting sqref="AE12">
    <cfRule type="expression" dxfId="710" priority="709" stopIfTrue="1">
      <formula>ABS((AE9-AE8))&lt;0.0011</formula>
    </cfRule>
    <cfRule type="cellIs" dxfId="709" priority="710" operator="greaterThan">
      <formula>0.1</formula>
    </cfRule>
    <cfRule type="cellIs" dxfId="708" priority="711" operator="lessThan">
      <formula>0</formula>
    </cfRule>
  </conditionalFormatting>
  <conditionalFormatting sqref="AF12">
    <cfRule type="expression" dxfId="707" priority="706" stopIfTrue="1">
      <formula>ABS((AF9-AF8))&lt;0.0011</formula>
    </cfRule>
    <cfRule type="cellIs" dxfId="706" priority="707" operator="greaterThan">
      <formula>0.1</formula>
    </cfRule>
    <cfRule type="cellIs" dxfId="705" priority="708" operator="lessThan">
      <formula>0</formula>
    </cfRule>
  </conditionalFormatting>
  <conditionalFormatting sqref="AG12">
    <cfRule type="expression" dxfId="704" priority="703" stopIfTrue="1">
      <formula>ABS((AG9-AG8))&lt;0.0011</formula>
    </cfRule>
    <cfRule type="cellIs" dxfId="703" priority="704" operator="greaterThan">
      <formula>0.1</formula>
    </cfRule>
    <cfRule type="cellIs" dxfId="702" priority="705" operator="lessThan">
      <formula>0</formula>
    </cfRule>
  </conditionalFormatting>
  <conditionalFormatting sqref="AH12">
    <cfRule type="expression" dxfId="701" priority="700" stopIfTrue="1">
      <formula>ABS((AH9-AH8))&lt;0.0011</formula>
    </cfRule>
    <cfRule type="cellIs" dxfId="700" priority="701" operator="greaterThan">
      <formula>0.1</formula>
    </cfRule>
    <cfRule type="cellIs" dxfId="699" priority="702" operator="lessThan">
      <formula>0</formula>
    </cfRule>
  </conditionalFormatting>
  <conditionalFormatting sqref="AI12">
    <cfRule type="expression" dxfId="698" priority="697" stopIfTrue="1">
      <formula>ABS((AI9-AI8))&lt;0.0011</formula>
    </cfRule>
    <cfRule type="cellIs" dxfId="697" priority="698" operator="greaterThan">
      <formula>0.1</formula>
    </cfRule>
    <cfRule type="cellIs" dxfId="696" priority="699" operator="lessThan">
      <formula>0</formula>
    </cfRule>
  </conditionalFormatting>
  <conditionalFormatting sqref="AJ12">
    <cfRule type="expression" dxfId="695" priority="694" stopIfTrue="1">
      <formula>ABS((AJ9-AJ8))&lt;0.0011</formula>
    </cfRule>
    <cfRule type="cellIs" dxfId="694" priority="695" operator="greaterThan">
      <formula>0.15</formula>
    </cfRule>
    <cfRule type="cellIs" dxfId="693" priority="696" operator="lessThan">
      <formula>0</formula>
    </cfRule>
  </conditionalFormatting>
  <conditionalFormatting sqref="AK12">
    <cfRule type="expression" dxfId="692" priority="691" stopIfTrue="1">
      <formula>ABS((AK9-AK8))&lt;0.0011</formula>
    </cfRule>
    <cfRule type="cellIs" dxfId="691" priority="692" operator="greaterThan">
      <formula>0.1</formula>
    </cfRule>
    <cfRule type="cellIs" dxfId="690" priority="693" operator="lessThan">
      <formula>0</formula>
    </cfRule>
  </conditionalFormatting>
  <conditionalFormatting sqref="AL12">
    <cfRule type="expression" dxfId="689" priority="688" stopIfTrue="1">
      <formula>ABS((AL9-AL8))&lt;0.0011</formula>
    </cfRule>
    <cfRule type="cellIs" dxfId="688" priority="689" operator="greaterThan">
      <formula>0.1</formula>
    </cfRule>
    <cfRule type="cellIs" dxfId="687" priority="690" operator="lessThan">
      <formula>0</formula>
    </cfRule>
  </conditionalFormatting>
  <conditionalFormatting sqref="AM12">
    <cfRule type="expression" dxfId="686" priority="685" stopIfTrue="1">
      <formula>ABS((AM9-AM8))&lt;0.0011</formula>
    </cfRule>
    <cfRule type="cellIs" dxfId="685" priority="686" operator="greaterThan">
      <formula>0.1</formula>
    </cfRule>
    <cfRule type="cellIs" dxfId="684" priority="687" operator="lessThan">
      <formula>0</formula>
    </cfRule>
  </conditionalFormatting>
  <conditionalFormatting sqref="AN12">
    <cfRule type="expression" dxfId="683" priority="682" stopIfTrue="1">
      <formula>ABS((AN9-AN8))&lt;0.0011</formula>
    </cfRule>
    <cfRule type="cellIs" dxfId="682" priority="683" operator="greaterThan">
      <formula>0.1</formula>
    </cfRule>
    <cfRule type="cellIs" dxfId="681" priority="684" operator="lessThan">
      <formula>0</formula>
    </cfRule>
  </conditionalFormatting>
  <conditionalFormatting sqref="AO12">
    <cfRule type="expression" dxfId="680" priority="679" stopIfTrue="1">
      <formula>ABS((AO9-AO8))&lt;0.0011</formula>
    </cfRule>
    <cfRule type="cellIs" dxfId="679" priority="680" operator="greaterThan">
      <formula>0.1</formula>
    </cfRule>
    <cfRule type="cellIs" dxfId="678" priority="681" operator="lessThan">
      <formula>0</formula>
    </cfRule>
  </conditionalFormatting>
  <conditionalFormatting sqref="AP12">
    <cfRule type="expression" dxfId="677" priority="676" stopIfTrue="1">
      <formula>ABS((AP9-AP8))&lt;0.0011</formula>
    </cfRule>
    <cfRule type="cellIs" dxfId="676" priority="677" operator="greaterThan">
      <formula>0.1</formula>
    </cfRule>
    <cfRule type="cellIs" dxfId="675" priority="678" operator="lessThan">
      <formula>0</formula>
    </cfRule>
  </conditionalFormatting>
  <conditionalFormatting sqref="AQ12">
    <cfRule type="expression" dxfId="674" priority="673" stopIfTrue="1">
      <formula>ABS((AQ9-AQ8))&lt;0.0011</formula>
    </cfRule>
    <cfRule type="cellIs" dxfId="673" priority="674" operator="greaterThan">
      <formula>0.1</formula>
    </cfRule>
    <cfRule type="cellIs" dxfId="672" priority="675" operator="lessThan">
      <formula>0</formula>
    </cfRule>
  </conditionalFormatting>
  <conditionalFormatting sqref="AR12">
    <cfRule type="expression" dxfId="671" priority="670" stopIfTrue="1">
      <formula>ABS((AR9-AR8))&lt;0.0011</formula>
    </cfRule>
    <cfRule type="cellIs" dxfId="670" priority="671" operator="greaterThan">
      <formula>0.15</formula>
    </cfRule>
    <cfRule type="cellIs" dxfId="669" priority="672" operator="lessThan">
      <formula>0</formula>
    </cfRule>
  </conditionalFormatting>
  <conditionalFormatting sqref="AS12">
    <cfRule type="expression" dxfId="668" priority="667" stopIfTrue="1">
      <formula>ABS((AS9-AS8))&lt;0.0011</formula>
    </cfRule>
    <cfRule type="cellIs" dxfId="667" priority="668" operator="greaterThan">
      <formula>0.15</formula>
    </cfRule>
    <cfRule type="cellIs" dxfId="666" priority="669" operator="lessThan">
      <formula>0</formula>
    </cfRule>
  </conditionalFormatting>
  <conditionalFormatting sqref="AT12">
    <cfRule type="expression" dxfId="665" priority="664" stopIfTrue="1">
      <formula>ABS((AT9-AT8))&lt;0.0011</formula>
    </cfRule>
    <cfRule type="cellIs" dxfId="664" priority="665" operator="greaterThan">
      <formula>0.1</formula>
    </cfRule>
    <cfRule type="cellIs" dxfId="663" priority="666" operator="lessThan">
      <formula>0</formula>
    </cfRule>
  </conditionalFormatting>
  <conditionalFormatting sqref="AU12">
    <cfRule type="expression" dxfId="662" priority="661" stopIfTrue="1">
      <formula>ABS((AU9-AU8))&lt;0.0011</formula>
    </cfRule>
    <cfRule type="cellIs" dxfId="661" priority="662" operator="greaterThan">
      <formula>0.1</formula>
    </cfRule>
    <cfRule type="cellIs" dxfId="660" priority="663" operator="lessThan">
      <formula>0</formula>
    </cfRule>
  </conditionalFormatting>
  <conditionalFormatting sqref="AV12">
    <cfRule type="expression" dxfId="659" priority="658" stopIfTrue="1">
      <formula>ABS((AV9-AV8))&lt;0.0011</formula>
    </cfRule>
    <cfRule type="cellIs" dxfId="658" priority="659" operator="greaterThan">
      <formula>0.1</formula>
    </cfRule>
    <cfRule type="cellIs" dxfId="657" priority="660" operator="lessThan">
      <formula>0</formula>
    </cfRule>
  </conditionalFormatting>
  <conditionalFormatting sqref="AW12">
    <cfRule type="expression" dxfId="656" priority="655" stopIfTrue="1">
      <formula>ABS((AW9-AW8))&lt;0.0011</formula>
    </cfRule>
    <cfRule type="cellIs" dxfId="655" priority="656" operator="greaterThan">
      <formula>0.1</formula>
    </cfRule>
    <cfRule type="cellIs" dxfId="654" priority="657" operator="lessThan">
      <formula>0</formula>
    </cfRule>
  </conditionalFormatting>
  <conditionalFormatting sqref="AX12">
    <cfRule type="expression" dxfId="653" priority="652" stopIfTrue="1">
      <formula>ABS((AX9-AX8))&lt;0.0011</formula>
    </cfRule>
    <cfRule type="cellIs" dxfId="652" priority="653" operator="greaterThan">
      <formula>0.1</formula>
    </cfRule>
    <cfRule type="cellIs" dxfId="651" priority="654" operator="lessThan">
      <formula>0</formula>
    </cfRule>
  </conditionalFormatting>
  <conditionalFormatting sqref="AY12">
    <cfRule type="expression" dxfId="650" priority="649" stopIfTrue="1">
      <formula>ABS((AY9-AY8))&lt;0.0011</formula>
    </cfRule>
    <cfRule type="cellIs" dxfId="649" priority="650" operator="greaterThan">
      <formula>0.1</formula>
    </cfRule>
    <cfRule type="cellIs" dxfId="648" priority="651" operator="lessThan">
      <formula>0</formula>
    </cfRule>
  </conditionalFormatting>
  <conditionalFormatting sqref="AZ12">
    <cfRule type="expression" dxfId="647" priority="646" stopIfTrue="1">
      <formula>ABS((AZ9-AZ8))&lt;0.0011</formula>
    </cfRule>
    <cfRule type="cellIs" dxfId="646" priority="647" operator="greaterThan">
      <formula>0.1</formula>
    </cfRule>
    <cfRule type="cellIs" dxfId="645" priority="648" operator="lessThan">
      <formula>0</formula>
    </cfRule>
  </conditionalFormatting>
  <conditionalFormatting sqref="BA12">
    <cfRule type="expression" dxfId="644" priority="643" stopIfTrue="1">
      <formula>ABS((BA9-BA8))&lt;0.0011</formula>
    </cfRule>
    <cfRule type="cellIs" dxfId="643" priority="644" operator="greaterThan">
      <formula>0.1</formula>
    </cfRule>
    <cfRule type="cellIs" dxfId="642" priority="645" operator="lessThan">
      <formula>0</formula>
    </cfRule>
  </conditionalFormatting>
  <conditionalFormatting sqref="BB12">
    <cfRule type="expression" dxfId="641" priority="640" stopIfTrue="1">
      <formula>ABS((BB9-BB8))&lt;0.0011</formula>
    </cfRule>
    <cfRule type="cellIs" dxfId="640" priority="641" operator="greaterThan">
      <formula>0.1</formula>
    </cfRule>
    <cfRule type="cellIs" dxfId="639" priority="642" operator="lessThan">
      <formula>0</formula>
    </cfRule>
  </conditionalFormatting>
  <conditionalFormatting sqref="BC12">
    <cfRule type="expression" dxfId="638" priority="637" stopIfTrue="1">
      <formula>ABS((BC9-BC8))&lt;0.0011</formula>
    </cfRule>
    <cfRule type="cellIs" dxfId="637" priority="638" operator="greaterThan">
      <formula>0.1</formula>
    </cfRule>
    <cfRule type="cellIs" dxfId="636" priority="639" operator="lessThan">
      <formula>0</formula>
    </cfRule>
  </conditionalFormatting>
  <conditionalFormatting sqref="BD12">
    <cfRule type="expression" dxfId="635" priority="634" stopIfTrue="1">
      <formula>ABS((BD9-BD8))&lt;0.0011</formula>
    </cfRule>
    <cfRule type="cellIs" dxfId="634" priority="635" operator="greaterThan">
      <formula>0.1</formula>
    </cfRule>
    <cfRule type="cellIs" dxfId="633" priority="636" operator="lessThan">
      <formula>0</formula>
    </cfRule>
  </conditionalFormatting>
  <conditionalFormatting sqref="BE12">
    <cfRule type="expression" dxfId="632" priority="631" stopIfTrue="1">
      <formula>ABS((BE9-BE8))&lt;0.0011</formula>
    </cfRule>
    <cfRule type="cellIs" dxfId="631" priority="632" operator="greaterThan">
      <formula>0.1</formula>
    </cfRule>
    <cfRule type="cellIs" dxfId="630" priority="633" operator="lessThan">
      <formula>0</formula>
    </cfRule>
  </conditionalFormatting>
  <conditionalFormatting sqref="BF12">
    <cfRule type="expression" dxfId="629" priority="628" stopIfTrue="1">
      <formula>ABS((BF9-BF8))&lt;0.0011</formula>
    </cfRule>
    <cfRule type="cellIs" dxfId="628" priority="629" operator="greaterThan">
      <formula>0.1</formula>
    </cfRule>
    <cfRule type="cellIs" dxfId="627" priority="630" operator="lessThan">
      <formula>0</formula>
    </cfRule>
  </conditionalFormatting>
  <conditionalFormatting sqref="BG12">
    <cfRule type="expression" dxfId="626" priority="625" stopIfTrue="1">
      <formula>ABS((BG9-BG8))&lt;0.0011</formula>
    </cfRule>
    <cfRule type="cellIs" dxfId="625" priority="626" operator="greaterThan">
      <formula>0.1</formula>
    </cfRule>
    <cfRule type="cellIs" dxfId="624" priority="627" operator="lessThan">
      <formula>0</formula>
    </cfRule>
  </conditionalFormatting>
  <conditionalFormatting sqref="BH12">
    <cfRule type="expression" dxfId="623" priority="622" stopIfTrue="1">
      <formula>ABS((BH9-BH8))&lt;0.0011</formula>
    </cfRule>
    <cfRule type="cellIs" dxfId="622" priority="623" operator="greaterThan">
      <formula>0.1</formula>
    </cfRule>
    <cfRule type="cellIs" dxfId="621" priority="624" operator="lessThan">
      <formula>0</formula>
    </cfRule>
  </conditionalFormatting>
  <conditionalFormatting sqref="BI12">
    <cfRule type="expression" dxfId="620" priority="619" stopIfTrue="1">
      <formula>ABS((BI9-BI8))&lt;0.0011</formula>
    </cfRule>
    <cfRule type="cellIs" dxfId="619" priority="620" operator="greaterThan">
      <formula>0.1</formula>
    </cfRule>
    <cfRule type="cellIs" dxfId="618" priority="621" operator="lessThan">
      <formula>0</formula>
    </cfRule>
  </conditionalFormatting>
  <conditionalFormatting sqref="BJ12">
    <cfRule type="expression" dxfId="617" priority="616" stopIfTrue="1">
      <formula>ABS((BJ9-BJ8))&lt;0.0011</formula>
    </cfRule>
    <cfRule type="cellIs" dxfId="616" priority="617" operator="greaterThan">
      <formula>0.1</formula>
    </cfRule>
    <cfRule type="cellIs" dxfId="615" priority="618" operator="lessThan">
      <formula>0</formula>
    </cfRule>
  </conditionalFormatting>
  <conditionalFormatting sqref="W17">
    <cfRule type="expression" dxfId="614" priority="613" stopIfTrue="1">
      <formula>ABS((W14-W13))&lt;0.0011</formula>
    </cfRule>
    <cfRule type="cellIs" dxfId="613" priority="614" operator="greaterThan">
      <formula>0.1</formula>
    </cfRule>
    <cfRule type="cellIs" dxfId="612" priority="615" operator="lessThan">
      <formula>0</formula>
    </cfRule>
  </conditionalFormatting>
  <conditionalFormatting sqref="V17">
    <cfRule type="expression" dxfId="611" priority="610" stopIfTrue="1">
      <formula>ABS((V14-V13))&lt;0.0011</formula>
    </cfRule>
    <cfRule type="cellIs" dxfId="610" priority="611" operator="greaterThan">
      <formula>0.1</formula>
    </cfRule>
    <cfRule type="cellIs" dxfId="609" priority="612" operator="lessThan">
      <formula>0</formula>
    </cfRule>
  </conditionalFormatting>
  <conditionalFormatting sqref="X17">
    <cfRule type="expression" dxfId="608" priority="607" stopIfTrue="1">
      <formula>ABS((X14-X13))&lt;0.0011</formula>
    </cfRule>
    <cfRule type="cellIs" dxfId="607" priority="608" operator="greaterThan">
      <formula>0.1</formula>
    </cfRule>
    <cfRule type="cellIs" dxfId="606" priority="609" operator="lessThan">
      <formula>0</formula>
    </cfRule>
  </conditionalFormatting>
  <conditionalFormatting sqref="Y17">
    <cfRule type="expression" dxfId="605" priority="604" stopIfTrue="1">
      <formula>ABS((Y14-Y13))&lt;0.0011</formula>
    </cfRule>
    <cfRule type="cellIs" dxfId="604" priority="605" operator="greaterThan">
      <formula>0.1</formula>
    </cfRule>
    <cfRule type="cellIs" dxfId="603" priority="606" operator="lessThan">
      <formula>0</formula>
    </cfRule>
  </conditionalFormatting>
  <conditionalFormatting sqref="Z17">
    <cfRule type="expression" dxfId="602" priority="601" stopIfTrue="1">
      <formula>ABS((Z14-Z13))&lt;0.0011</formula>
    </cfRule>
    <cfRule type="cellIs" dxfId="601" priority="602" operator="greaterThan">
      <formula>0.1</formula>
    </cfRule>
    <cfRule type="cellIs" dxfId="600" priority="603" operator="lessThan">
      <formula>0</formula>
    </cfRule>
  </conditionalFormatting>
  <conditionalFormatting sqref="AA17">
    <cfRule type="expression" dxfId="599" priority="598" stopIfTrue="1">
      <formula>ABS((AA14-AA13))&lt;0.0011</formula>
    </cfRule>
    <cfRule type="cellIs" dxfId="598" priority="599" operator="greaterThan">
      <formula>0.1</formula>
    </cfRule>
    <cfRule type="cellIs" dxfId="597" priority="600" operator="lessThan">
      <formula>0</formula>
    </cfRule>
  </conditionalFormatting>
  <conditionalFormatting sqref="AB17">
    <cfRule type="expression" dxfId="596" priority="595" stopIfTrue="1">
      <formula>ABS((AB14-AB13))&lt;0.0011</formula>
    </cfRule>
    <cfRule type="cellIs" dxfId="595" priority="596" operator="greaterThan">
      <formula>0.1</formula>
    </cfRule>
    <cfRule type="cellIs" dxfId="594" priority="597" operator="lessThan">
      <formula>0</formula>
    </cfRule>
  </conditionalFormatting>
  <conditionalFormatting sqref="AC17">
    <cfRule type="expression" dxfId="593" priority="592" stopIfTrue="1">
      <formula>ABS((AC14-AC13))&lt;0.0011</formula>
    </cfRule>
    <cfRule type="cellIs" dxfId="592" priority="593" operator="greaterThan">
      <formula>0.1</formula>
    </cfRule>
    <cfRule type="cellIs" dxfId="591" priority="594" operator="lessThan">
      <formula>0</formula>
    </cfRule>
  </conditionalFormatting>
  <conditionalFormatting sqref="AD17">
    <cfRule type="expression" dxfId="590" priority="589" stopIfTrue="1">
      <formula>ABS((AD14-AD13))&lt;0.0011</formula>
    </cfRule>
    <cfRule type="cellIs" dxfId="589" priority="590" operator="greaterThan">
      <formula>0.1</formula>
    </cfRule>
    <cfRule type="cellIs" dxfId="588" priority="591" operator="lessThan">
      <formula>0</formula>
    </cfRule>
  </conditionalFormatting>
  <conditionalFormatting sqref="AE17">
    <cfRule type="expression" dxfId="587" priority="586" stopIfTrue="1">
      <formula>ABS((AE14-AE13))&lt;0.0011</formula>
    </cfRule>
    <cfRule type="cellIs" dxfId="586" priority="587" operator="greaterThan">
      <formula>0.1</formula>
    </cfRule>
    <cfRule type="cellIs" dxfId="585" priority="588" operator="lessThan">
      <formula>0</formula>
    </cfRule>
  </conditionalFormatting>
  <conditionalFormatting sqref="AF17">
    <cfRule type="expression" dxfId="584" priority="583" stopIfTrue="1">
      <formula>ABS((AF14-AF13))&lt;0.0011</formula>
    </cfRule>
    <cfRule type="cellIs" dxfId="583" priority="584" operator="greaterThan">
      <formula>0.1</formula>
    </cfRule>
    <cfRule type="cellIs" dxfId="582" priority="585" operator="lessThan">
      <formula>0</formula>
    </cfRule>
  </conditionalFormatting>
  <conditionalFormatting sqref="AG17">
    <cfRule type="expression" dxfId="581" priority="580" stopIfTrue="1">
      <formula>ABS((AG14-AG13))&lt;0.0011</formula>
    </cfRule>
    <cfRule type="cellIs" dxfId="580" priority="581" operator="greaterThan">
      <formula>0.1</formula>
    </cfRule>
    <cfRule type="cellIs" dxfId="579" priority="582" operator="lessThan">
      <formula>0</formula>
    </cfRule>
  </conditionalFormatting>
  <conditionalFormatting sqref="AH17">
    <cfRule type="expression" dxfId="578" priority="577" stopIfTrue="1">
      <formula>ABS((AH14-AH13))&lt;0.0011</formula>
    </cfRule>
    <cfRule type="cellIs" dxfId="577" priority="578" operator="greaterThan">
      <formula>0.1</formula>
    </cfRule>
    <cfRule type="cellIs" dxfId="576" priority="579" operator="lessThan">
      <formula>0</formula>
    </cfRule>
  </conditionalFormatting>
  <conditionalFormatting sqref="AI17">
    <cfRule type="expression" dxfId="575" priority="574" stopIfTrue="1">
      <formula>ABS((AI14-AI13))&lt;0.0011</formula>
    </cfRule>
    <cfRule type="cellIs" dxfId="574" priority="575" operator="greaterThan">
      <formula>0.1</formula>
    </cfRule>
    <cfRule type="cellIs" dxfId="573" priority="576" operator="lessThan">
      <formula>0</formula>
    </cfRule>
  </conditionalFormatting>
  <conditionalFormatting sqref="AJ17">
    <cfRule type="expression" dxfId="572" priority="571" stopIfTrue="1">
      <formula>ABS((AJ14-AJ13))&lt;0.0011</formula>
    </cfRule>
    <cfRule type="cellIs" dxfId="571" priority="572" operator="greaterThan">
      <formula>0.15</formula>
    </cfRule>
    <cfRule type="cellIs" dxfId="570" priority="573" operator="lessThan">
      <formula>0</formula>
    </cfRule>
  </conditionalFormatting>
  <conditionalFormatting sqref="AK17">
    <cfRule type="expression" dxfId="569" priority="568" stopIfTrue="1">
      <formula>ABS((AK14-AK13))&lt;0.0011</formula>
    </cfRule>
    <cfRule type="cellIs" dxfId="568" priority="569" operator="greaterThan">
      <formula>0.1</formula>
    </cfRule>
    <cfRule type="cellIs" dxfId="567" priority="570" operator="lessThan">
      <formula>0</formula>
    </cfRule>
  </conditionalFormatting>
  <conditionalFormatting sqref="AL17">
    <cfRule type="expression" dxfId="566" priority="565" stopIfTrue="1">
      <formula>ABS((AL14-AL13))&lt;0.0011</formula>
    </cfRule>
    <cfRule type="cellIs" dxfId="565" priority="566" operator="greaterThan">
      <formula>0.1</formula>
    </cfRule>
    <cfRule type="cellIs" dxfId="564" priority="567" operator="lessThan">
      <formula>0</formula>
    </cfRule>
  </conditionalFormatting>
  <conditionalFormatting sqref="AM17">
    <cfRule type="expression" dxfId="563" priority="562" stopIfTrue="1">
      <formula>ABS((AM14-AM13))&lt;0.0011</formula>
    </cfRule>
    <cfRule type="cellIs" dxfId="562" priority="563" operator="greaterThan">
      <formula>0.1</formula>
    </cfRule>
    <cfRule type="cellIs" dxfId="561" priority="564" operator="lessThan">
      <formula>0</formula>
    </cfRule>
  </conditionalFormatting>
  <conditionalFormatting sqref="AN17">
    <cfRule type="expression" dxfId="560" priority="559" stopIfTrue="1">
      <formula>ABS((AN14-AN13))&lt;0.0011</formula>
    </cfRule>
    <cfRule type="cellIs" dxfId="559" priority="560" operator="greaterThan">
      <formula>0.1</formula>
    </cfRule>
    <cfRule type="cellIs" dxfId="558" priority="561" operator="lessThan">
      <formula>0</formula>
    </cfRule>
  </conditionalFormatting>
  <conditionalFormatting sqref="AO17">
    <cfRule type="expression" dxfId="557" priority="556" stopIfTrue="1">
      <formula>ABS((AO14-AO13))&lt;0.0011</formula>
    </cfRule>
    <cfRule type="cellIs" dxfId="556" priority="557" operator="greaterThan">
      <formula>0.1</formula>
    </cfRule>
    <cfRule type="cellIs" dxfId="555" priority="558" operator="lessThan">
      <formula>0</formula>
    </cfRule>
  </conditionalFormatting>
  <conditionalFormatting sqref="AP17">
    <cfRule type="expression" dxfId="554" priority="553" stopIfTrue="1">
      <formula>ABS((AP14-AP13))&lt;0.0011</formula>
    </cfRule>
    <cfRule type="cellIs" dxfId="553" priority="554" operator="greaterThan">
      <formula>0.1</formula>
    </cfRule>
    <cfRule type="cellIs" dxfId="552" priority="555" operator="lessThan">
      <formula>0</formula>
    </cfRule>
  </conditionalFormatting>
  <conditionalFormatting sqref="AQ17">
    <cfRule type="expression" dxfId="551" priority="550" stopIfTrue="1">
      <formula>ABS((AQ14-AQ13))&lt;0.0011</formula>
    </cfRule>
    <cfRule type="cellIs" dxfId="550" priority="551" operator="greaterThan">
      <formula>0.1</formula>
    </cfRule>
    <cfRule type="cellIs" dxfId="549" priority="552" operator="lessThan">
      <formula>0</formula>
    </cfRule>
  </conditionalFormatting>
  <conditionalFormatting sqref="AR17">
    <cfRule type="expression" dxfId="548" priority="547" stopIfTrue="1">
      <formula>ABS((AR14-AR13))&lt;0.0011</formula>
    </cfRule>
    <cfRule type="cellIs" dxfId="547" priority="548" operator="greaterThan">
      <formula>0.15</formula>
    </cfRule>
    <cfRule type="cellIs" dxfId="546" priority="549" operator="lessThan">
      <formula>0</formula>
    </cfRule>
  </conditionalFormatting>
  <conditionalFormatting sqref="AS17">
    <cfRule type="expression" dxfId="545" priority="544" stopIfTrue="1">
      <formula>ABS((AS14-AS13))&lt;0.0011</formula>
    </cfRule>
    <cfRule type="cellIs" dxfId="544" priority="545" operator="greaterThan">
      <formula>0.15</formula>
    </cfRule>
    <cfRule type="cellIs" dxfId="543" priority="546" operator="lessThan">
      <formula>0</formula>
    </cfRule>
  </conditionalFormatting>
  <conditionalFormatting sqref="AT17">
    <cfRule type="expression" dxfId="542" priority="541" stopIfTrue="1">
      <formula>ABS((AT14-AT13))&lt;0.0011</formula>
    </cfRule>
    <cfRule type="cellIs" dxfId="541" priority="542" operator="greaterThan">
      <formula>0.1</formula>
    </cfRule>
    <cfRule type="cellIs" dxfId="540" priority="543" operator="lessThan">
      <formula>0</formula>
    </cfRule>
  </conditionalFormatting>
  <conditionalFormatting sqref="AU17">
    <cfRule type="expression" dxfId="539" priority="538" stopIfTrue="1">
      <formula>ABS((AU14-AU13))&lt;0.0011</formula>
    </cfRule>
    <cfRule type="cellIs" dxfId="538" priority="539" operator="greaterThan">
      <formula>0.1</formula>
    </cfRule>
    <cfRule type="cellIs" dxfId="537" priority="540" operator="lessThan">
      <formula>0</formula>
    </cfRule>
  </conditionalFormatting>
  <conditionalFormatting sqref="AV17">
    <cfRule type="expression" dxfId="536" priority="535" stopIfTrue="1">
      <formula>ABS((AV14-AV13))&lt;0.0011</formula>
    </cfRule>
    <cfRule type="cellIs" dxfId="535" priority="536" operator="greaterThan">
      <formula>0.1</formula>
    </cfRule>
    <cfRule type="cellIs" dxfId="534" priority="537" operator="lessThan">
      <formula>0</formula>
    </cfRule>
  </conditionalFormatting>
  <conditionalFormatting sqref="AW17">
    <cfRule type="expression" dxfId="533" priority="532" stopIfTrue="1">
      <formula>ABS((AW14-AW13))&lt;0.0011</formula>
    </cfRule>
    <cfRule type="cellIs" dxfId="532" priority="533" operator="greaterThan">
      <formula>0.1</formula>
    </cfRule>
    <cfRule type="cellIs" dxfId="531" priority="534" operator="lessThan">
      <formula>0</formula>
    </cfRule>
  </conditionalFormatting>
  <conditionalFormatting sqref="AX17">
    <cfRule type="expression" dxfId="530" priority="529" stopIfTrue="1">
      <formula>ABS((AX14-AX13))&lt;0.0011</formula>
    </cfRule>
    <cfRule type="cellIs" dxfId="529" priority="530" operator="greaterThan">
      <formula>0.1</formula>
    </cfRule>
    <cfRule type="cellIs" dxfId="528" priority="531" operator="lessThan">
      <formula>0</formula>
    </cfRule>
  </conditionalFormatting>
  <conditionalFormatting sqref="AY17">
    <cfRule type="expression" dxfId="527" priority="526" stopIfTrue="1">
      <formula>ABS((AY14-AY13))&lt;0.0011</formula>
    </cfRule>
    <cfRule type="cellIs" dxfId="526" priority="527" operator="greaterThan">
      <formula>0.1</formula>
    </cfRule>
    <cfRule type="cellIs" dxfId="525" priority="528" operator="lessThan">
      <formula>0</formula>
    </cfRule>
  </conditionalFormatting>
  <conditionalFormatting sqref="AZ17">
    <cfRule type="expression" dxfId="524" priority="523" stopIfTrue="1">
      <formula>ABS((AZ14-AZ13))&lt;0.0011</formula>
    </cfRule>
    <cfRule type="cellIs" dxfId="523" priority="524" operator="greaterThan">
      <formula>0.1</formula>
    </cfRule>
    <cfRule type="cellIs" dxfId="522" priority="525" operator="lessThan">
      <formula>0</formula>
    </cfRule>
  </conditionalFormatting>
  <conditionalFormatting sqref="BA17">
    <cfRule type="expression" dxfId="521" priority="520" stopIfTrue="1">
      <formula>ABS((BA14-BA13))&lt;0.0011</formula>
    </cfRule>
    <cfRule type="cellIs" dxfId="520" priority="521" operator="greaterThan">
      <formula>0.1</formula>
    </cfRule>
    <cfRule type="cellIs" dxfId="519" priority="522" operator="lessThan">
      <formula>0</formula>
    </cfRule>
  </conditionalFormatting>
  <conditionalFormatting sqref="BB17">
    <cfRule type="expression" dxfId="518" priority="517" stopIfTrue="1">
      <formula>ABS((BB14-BB13))&lt;0.0011</formula>
    </cfRule>
    <cfRule type="cellIs" dxfId="517" priority="518" operator="greaterThan">
      <formula>0.1</formula>
    </cfRule>
    <cfRule type="cellIs" dxfId="516" priority="519" operator="lessThan">
      <formula>0</formula>
    </cfRule>
  </conditionalFormatting>
  <conditionalFormatting sqref="BC17">
    <cfRule type="expression" dxfId="515" priority="514" stopIfTrue="1">
      <formula>ABS((BC14-BC13))&lt;0.0011</formula>
    </cfRule>
    <cfRule type="cellIs" dxfId="514" priority="515" operator="greaterThan">
      <formula>0.1</formula>
    </cfRule>
    <cfRule type="cellIs" dxfId="513" priority="516" operator="lessThan">
      <formula>0</formula>
    </cfRule>
  </conditionalFormatting>
  <conditionalFormatting sqref="BD17">
    <cfRule type="expression" dxfId="512" priority="511" stopIfTrue="1">
      <formula>ABS((BD14-BD13))&lt;0.0011</formula>
    </cfRule>
    <cfRule type="cellIs" dxfId="511" priority="512" operator="greaterThan">
      <formula>0.1</formula>
    </cfRule>
    <cfRule type="cellIs" dxfId="510" priority="513" operator="lessThan">
      <formula>0</formula>
    </cfRule>
  </conditionalFormatting>
  <conditionalFormatting sqref="BE17">
    <cfRule type="expression" dxfId="509" priority="508" stopIfTrue="1">
      <formula>ABS((BE14-BE13))&lt;0.0011</formula>
    </cfRule>
    <cfRule type="cellIs" dxfId="508" priority="509" operator="greaterThan">
      <formula>0.1</formula>
    </cfRule>
    <cfRule type="cellIs" dxfId="507" priority="510" operator="lessThan">
      <formula>0</formula>
    </cfRule>
  </conditionalFormatting>
  <conditionalFormatting sqref="BF17">
    <cfRule type="expression" dxfId="506" priority="505" stopIfTrue="1">
      <formula>ABS((BF14-BF13))&lt;0.0011</formula>
    </cfRule>
    <cfRule type="cellIs" dxfId="505" priority="506" operator="greaterThan">
      <formula>0.1</formula>
    </cfRule>
    <cfRule type="cellIs" dxfId="504" priority="507" operator="lessThan">
      <formula>0</formula>
    </cfRule>
  </conditionalFormatting>
  <conditionalFormatting sqref="BG17">
    <cfRule type="expression" dxfId="503" priority="502" stopIfTrue="1">
      <formula>ABS((BG14-BG13))&lt;0.0011</formula>
    </cfRule>
    <cfRule type="cellIs" dxfId="502" priority="503" operator="greaterThan">
      <formula>0.1</formula>
    </cfRule>
    <cfRule type="cellIs" dxfId="501" priority="504" operator="lessThan">
      <formula>0</formula>
    </cfRule>
  </conditionalFormatting>
  <conditionalFormatting sqref="BH17">
    <cfRule type="expression" dxfId="500" priority="499" stopIfTrue="1">
      <formula>ABS((BH14-BH13))&lt;0.0011</formula>
    </cfRule>
    <cfRule type="cellIs" dxfId="499" priority="500" operator="greaterThan">
      <formula>0.1</formula>
    </cfRule>
    <cfRule type="cellIs" dxfId="498" priority="501" operator="lessThan">
      <formula>0</formula>
    </cfRule>
  </conditionalFormatting>
  <conditionalFormatting sqref="BI17">
    <cfRule type="expression" dxfId="497" priority="496" stopIfTrue="1">
      <formula>ABS((BI14-BI13))&lt;0.0011</formula>
    </cfRule>
    <cfRule type="cellIs" dxfId="496" priority="497" operator="greaterThan">
      <formula>0.1</formula>
    </cfRule>
    <cfRule type="cellIs" dxfId="495" priority="498" operator="lessThan">
      <formula>0</formula>
    </cfRule>
  </conditionalFormatting>
  <conditionalFormatting sqref="BJ17">
    <cfRule type="expression" dxfId="494" priority="493" stopIfTrue="1">
      <formula>ABS((BJ14-BJ13))&lt;0.0011</formula>
    </cfRule>
    <cfRule type="cellIs" dxfId="493" priority="494" operator="greaterThan">
      <formula>0.1</formula>
    </cfRule>
    <cfRule type="cellIs" dxfId="492" priority="495" operator="lessThan">
      <formula>0</formula>
    </cfRule>
  </conditionalFormatting>
  <conditionalFormatting sqref="W22">
    <cfRule type="expression" dxfId="491" priority="490" stopIfTrue="1">
      <formula>ABS((W19-W18))&lt;0.0011</formula>
    </cfRule>
    <cfRule type="cellIs" dxfId="490" priority="491" operator="greaterThan">
      <formula>0.1</formula>
    </cfRule>
    <cfRule type="cellIs" dxfId="489" priority="492" operator="lessThan">
      <formula>0</formula>
    </cfRule>
  </conditionalFormatting>
  <conditionalFormatting sqref="V22">
    <cfRule type="expression" dxfId="488" priority="487" stopIfTrue="1">
      <formula>ABS((V19-V18))&lt;0.0011</formula>
    </cfRule>
    <cfRule type="cellIs" dxfId="487" priority="488" operator="greaterThan">
      <formula>0.1</formula>
    </cfRule>
    <cfRule type="cellIs" dxfId="486" priority="489" operator="lessThan">
      <formula>0</formula>
    </cfRule>
  </conditionalFormatting>
  <conditionalFormatting sqref="X22">
    <cfRule type="expression" dxfId="485" priority="484" stopIfTrue="1">
      <formula>ABS((X19-X18))&lt;0.0011</formula>
    </cfRule>
    <cfRule type="cellIs" dxfId="484" priority="485" operator="greaterThan">
      <formula>0.1</formula>
    </cfRule>
    <cfRule type="cellIs" dxfId="483" priority="486" operator="lessThan">
      <formula>0</formula>
    </cfRule>
  </conditionalFormatting>
  <conditionalFormatting sqref="Y22">
    <cfRule type="expression" dxfId="482" priority="481" stopIfTrue="1">
      <formula>ABS((Y19-Y18))&lt;0.0011</formula>
    </cfRule>
    <cfRule type="cellIs" dxfId="481" priority="482" operator="greaterThan">
      <formula>0.1</formula>
    </cfRule>
    <cfRule type="cellIs" dxfId="480" priority="483" operator="lessThan">
      <formula>0</formula>
    </cfRule>
  </conditionalFormatting>
  <conditionalFormatting sqref="Z22">
    <cfRule type="expression" dxfId="479" priority="478" stopIfTrue="1">
      <formula>ABS((Z19-Z18))&lt;0.0011</formula>
    </cfRule>
    <cfRule type="cellIs" dxfId="478" priority="479" operator="greaterThan">
      <formula>0.1</formula>
    </cfRule>
    <cfRule type="cellIs" dxfId="477" priority="480" operator="lessThan">
      <formula>0</formula>
    </cfRule>
  </conditionalFormatting>
  <conditionalFormatting sqref="AA22">
    <cfRule type="expression" dxfId="476" priority="475" stopIfTrue="1">
      <formula>ABS((AA19-AA18))&lt;0.0011</formula>
    </cfRule>
    <cfRule type="cellIs" dxfId="475" priority="476" operator="greaterThan">
      <formula>0.1</formula>
    </cfRule>
    <cfRule type="cellIs" dxfId="474" priority="477" operator="lessThan">
      <formula>0</formula>
    </cfRule>
  </conditionalFormatting>
  <conditionalFormatting sqref="AB22">
    <cfRule type="expression" dxfId="473" priority="472" stopIfTrue="1">
      <formula>ABS((AB19-AB18))&lt;0.0011</formula>
    </cfRule>
    <cfRule type="cellIs" dxfId="472" priority="473" operator="greaterThan">
      <formula>0.1</formula>
    </cfRule>
    <cfRule type="cellIs" dxfId="471" priority="474" operator="lessThan">
      <formula>0</formula>
    </cfRule>
  </conditionalFormatting>
  <conditionalFormatting sqref="AC22">
    <cfRule type="expression" dxfId="470" priority="469" stopIfTrue="1">
      <formula>ABS((AC19-AC18))&lt;0.0011</formula>
    </cfRule>
    <cfRule type="cellIs" dxfId="469" priority="470" operator="greaterThan">
      <formula>0.1</formula>
    </cfRule>
    <cfRule type="cellIs" dxfId="468" priority="471" operator="lessThan">
      <formula>0</formula>
    </cfRule>
  </conditionalFormatting>
  <conditionalFormatting sqref="AD22">
    <cfRule type="expression" dxfId="467" priority="466" stopIfTrue="1">
      <formula>ABS((AD19-AD18))&lt;0.0011</formula>
    </cfRule>
    <cfRule type="cellIs" dxfId="466" priority="467" operator="greaterThan">
      <formula>0.1</formula>
    </cfRule>
    <cfRule type="cellIs" dxfId="465" priority="468" operator="lessThan">
      <formula>0</formula>
    </cfRule>
  </conditionalFormatting>
  <conditionalFormatting sqref="AE22">
    <cfRule type="expression" dxfId="464" priority="463" stopIfTrue="1">
      <formula>ABS((AE19-AE18))&lt;0.0011</formula>
    </cfRule>
    <cfRule type="cellIs" dxfId="463" priority="464" operator="greaterThan">
      <formula>0.1</formula>
    </cfRule>
    <cfRule type="cellIs" dxfId="462" priority="465" operator="lessThan">
      <formula>0</formula>
    </cfRule>
  </conditionalFormatting>
  <conditionalFormatting sqref="AF22">
    <cfRule type="expression" dxfId="461" priority="460" stopIfTrue="1">
      <formula>ABS((AF19-AF18))&lt;0.0011</formula>
    </cfRule>
    <cfRule type="cellIs" dxfId="460" priority="461" operator="greaterThan">
      <formula>0.1</formula>
    </cfRule>
    <cfRule type="cellIs" dxfId="459" priority="462" operator="lessThan">
      <formula>0</formula>
    </cfRule>
  </conditionalFormatting>
  <conditionalFormatting sqref="AG22">
    <cfRule type="expression" dxfId="458" priority="457" stopIfTrue="1">
      <formula>ABS((AG19-AG18))&lt;0.0011</formula>
    </cfRule>
    <cfRule type="cellIs" dxfId="457" priority="458" operator="greaterThan">
      <formula>0.1</formula>
    </cfRule>
    <cfRule type="cellIs" dxfId="456" priority="459" operator="lessThan">
      <formula>0</formula>
    </cfRule>
  </conditionalFormatting>
  <conditionalFormatting sqref="AH22">
    <cfRule type="expression" dxfId="455" priority="454" stopIfTrue="1">
      <formula>ABS((AH19-AH18))&lt;0.0011</formula>
    </cfRule>
    <cfRule type="cellIs" dxfId="454" priority="455" operator="greaterThan">
      <formula>0.1</formula>
    </cfRule>
    <cfRule type="cellIs" dxfId="453" priority="456" operator="lessThan">
      <formula>0</formula>
    </cfRule>
  </conditionalFormatting>
  <conditionalFormatting sqref="AI22">
    <cfRule type="expression" dxfId="452" priority="451" stopIfTrue="1">
      <formula>ABS((AI19-AI18))&lt;0.0011</formula>
    </cfRule>
    <cfRule type="cellIs" dxfId="451" priority="452" operator="greaterThan">
      <formula>0.1</formula>
    </cfRule>
    <cfRule type="cellIs" dxfId="450" priority="453" operator="lessThan">
      <formula>0</formula>
    </cfRule>
  </conditionalFormatting>
  <conditionalFormatting sqref="AJ22">
    <cfRule type="expression" dxfId="449" priority="448" stopIfTrue="1">
      <formula>ABS((AJ19-AJ18))&lt;0.0011</formula>
    </cfRule>
    <cfRule type="cellIs" dxfId="448" priority="449" operator="greaterThan">
      <formula>0.15</formula>
    </cfRule>
    <cfRule type="cellIs" dxfId="447" priority="450" operator="lessThan">
      <formula>0</formula>
    </cfRule>
  </conditionalFormatting>
  <conditionalFormatting sqref="AK22">
    <cfRule type="expression" dxfId="446" priority="445" stopIfTrue="1">
      <formula>ABS((AK19-AK18))&lt;0.0011</formula>
    </cfRule>
    <cfRule type="cellIs" dxfId="445" priority="446" operator="greaterThan">
      <formula>0.1</formula>
    </cfRule>
    <cfRule type="cellIs" dxfId="444" priority="447" operator="lessThan">
      <formula>0</formula>
    </cfRule>
  </conditionalFormatting>
  <conditionalFormatting sqref="AL22">
    <cfRule type="expression" dxfId="443" priority="442" stopIfTrue="1">
      <formula>ABS((AL19-AL18))&lt;0.0011</formula>
    </cfRule>
    <cfRule type="cellIs" dxfId="442" priority="443" operator="greaterThan">
      <formula>0.1</formula>
    </cfRule>
    <cfRule type="cellIs" dxfId="441" priority="444" operator="lessThan">
      <formula>0</formula>
    </cfRule>
  </conditionalFormatting>
  <conditionalFormatting sqref="AM22">
    <cfRule type="expression" dxfId="440" priority="439" stopIfTrue="1">
      <formula>ABS((AM19-AM18))&lt;0.0011</formula>
    </cfRule>
    <cfRule type="cellIs" dxfId="439" priority="440" operator="greaterThan">
      <formula>0.1</formula>
    </cfRule>
    <cfRule type="cellIs" dxfId="438" priority="441" operator="lessThan">
      <formula>0</formula>
    </cfRule>
  </conditionalFormatting>
  <conditionalFormatting sqref="AN22">
    <cfRule type="expression" dxfId="437" priority="436" stopIfTrue="1">
      <formula>ABS((AN19-AN18))&lt;0.0011</formula>
    </cfRule>
    <cfRule type="cellIs" dxfId="436" priority="437" operator="greaterThan">
      <formula>0.1</formula>
    </cfRule>
    <cfRule type="cellIs" dxfId="435" priority="438" operator="lessThan">
      <formula>0</formula>
    </cfRule>
  </conditionalFormatting>
  <conditionalFormatting sqref="AO22">
    <cfRule type="expression" dxfId="434" priority="433" stopIfTrue="1">
      <formula>ABS((AO19-AO18))&lt;0.0011</formula>
    </cfRule>
    <cfRule type="cellIs" dxfId="433" priority="434" operator="greaterThan">
      <formula>0.1</formula>
    </cfRule>
    <cfRule type="cellIs" dxfId="432" priority="435" operator="lessThan">
      <formula>0</formula>
    </cfRule>
  </conditionalFormatting>
  <conditionalFormatting sqref="AP22">
    <cfRule type="expression" dxfId="431" priority="430" stopIfTrue="1">
      <formula>ABS((AP19-AP18))&lt;0.0011</formula>
    </cfRule>
    <cfRule type="cellIs" dxfId="430" priority="431" operator="greaterThan">
      <formula>0.1</formula>
    </cfRule>
    <cfRule type="cellIs" dxfId="429" priority="432" operator="lessThan">
      <formula>0</formula>
    </cfRule>
  </conditionalFormatting>
  <conditionalFormatting sqref="AQ22">
    <cfRule type="expression" dxfId="428" priority="427" stopIfTrue="1">
      <formula>ABS((AQ19-AQ18))&lt;0.0011</formula>
    </cfRule>
    <cfRule type="cellIs" dxfId="427" priority="428" operator="greaterThan">
      <formula>0.1</formula>
    </cfRule>
    <cfRule type="cellIs" dxfId="426" priority="429" operator="lessThan">
      <formula>0</formula>
    </cfRule>
  </conditionalFormatting>
  <conditionalFormatting sqref="AR22">
    <cfRule type="expression" dxfId="425" priority="424" stopIfTrue="1">
      <formula>ABS((AR19-AR18))&lt;0.0011</formula>
    </cfRule>
    <cfRule type="cellIs" dxfId="424" priority="425" operator="greaterThan">
      <formula>0.15</formula>
    </cfRule>
    <cfRule type="cellIs" dxfId="423" priority="426" operator="lessThan">
      <formula>0</formula>
    </cfRule>
  </conditionalFormatting>
  <conditionalFormatting sqref="AS22">
    <cfRule type="expression" dxfId="422" priority="421" stopIfTrue="1">
      <formula>ABS((AS19-AS18))&lt;0.0011</formula>
    </cfRule>
    <cfRule type="cellIs" dxfId="421" priority="422" operator="greaterThan">
      <formula>0.15</formula>
    </cfRule>
    <cfRule type="cellIs" dxfId="420" priority="423" operator="lessThan">
      <formula>0</formula>
    </cfRule>
  </conditionalFormatting>
  <conditionalFormatting sqref="AT22">
    <cfRule type="expression" dxfId="419" priority="418" stopIfTrue="1">
      <formula>ABS((AT19-AT18))&lt;0.0011</formula>
    </cfRule>
    <cfRule type="cellIs" dxfId="418" priority="419" operator="greaterThan">
      <formula>0.1</formula>
    </cfRule>
    <cfRule type="cellIs" dxfId="417" priority="420" operator="lessThan">
      <formula>0</formula>
    </cfRule>
  </conditionalFormatting>
  <conditionalFormatting sqref="AU22">
    <cfRule type="expression" dxfId="416" priority="415" stopIfTrue="1">
      <formula>ABS((AU19-AU18))&lt;0.0011</formula>
    </cfRule>
    <cfRule type="cellIs" dxfId="415" priority="416" operator="greaterThan">
      <formula>0.1</formula>
    </cfRule>
    <cfRule type="cellIs" dxfId="414" priority="417" operator="lessThan">
      <formula>0</formula>
    </cfRule>
  </conditionalFormatting>
  <conditionalFormatting sqref="AV22">
    <cfRule type="expression" dxfId="413" priority="412" stopIfTrue="1">
      <formula>ABS((AV19-AV18))&lt;0.0011</formula>
    </cfRule>
    <cfRule type="cellIs" dxfId="412" priority="413" operator="greaterThan">
      <formula>0.1</formula>
    </cfRule>
    <cfRule type="cellIs" dxfId="411" priority="414" operator="lessThan">
      <formula>0</formula>
    </cfRule>
  </conditionalFormatting>
  <conditionalFormatting sqref="AW22">
    <cfRule type="expression" dxfId="410" priority="409" stopIfTrue="1">
      <formula>ABS((AW19-AW18))&lt;0.0011</formula>
    </cfRule>
    <cfRule type="cellIs" dxfId="409" priority="410" operator="greaterThan">
      <formula>0.1</formula>
    </cfRule>
    <cfRule type="cellIs" dxfId="408" priority="411" operator="lessThan">
      <formula>0</formula>
    </cfRule>
  </conditionalFormatting>
  <conditionalFormatting sqref="AX22">
    <cfRule type="expression" dxfId="407" priority="406" stopIfTrue="1">
      <formula>ABS((AX19-AX18))&lt;0.0011</formula>
    </cfRule>
    <cfRule type="cellIs" dxfId="406" priority="407" operator="greaterThan">
      <formula>0.1</formula>
    </cfRule>
    <cfRule type="cellIs" dxfId="405" priority="408" operator="lessThan">
      <formula>0</formula>
    </cfRule>
  </conditionalFormatting>
  <conditionalFormatting sqref="AY22">
    <cfRule type="expression" dxfId="404" priority="403" stopIfTrue="1">
      <formula>ABS((AY19-AY18))&lt;0.0011</formula>
    </cfRule>
    <cfRule type="cellIs" dxfId="403" priority="404" operator="greaterThan">
      <formula>0.1</formula>
    </cfRule>
    <cfRule type="cellIs" dxfId="402" priority="405" operator="lessThan">
      <formula>0</formula>
    </cfRule>
  </conditionalFormatting>
  <conditionalFormatting sqref="AZ22">
    <cfRule type="expression" dxfId="401" priority="400" stopIfTrue="1">
      <formula>ABS((AZ19-AZ18))&lt;0.0011</formula>
    </cfRule>
    <cfRule type="cellIs" dxfId="400" priority="401" operator="greaterThan">
      <formula>0.1</formula>
    </cfRule>
    <cfRule type="cellIs" dxfId="399" priority="402" operator="lessThan">
      <formula>0</formula>
    </cfRule>
  </conditionalFormatting>
  <conditionalFormatting sqref="BA22">
    <cfRule type="expression" dxfId="398" priority="397" stopIfTrue="1">
      <formula>ABS((BA19-BA18))&lt;0.0011</formula>
    </cfRule>
    <cfRule type="cellIs" dxfId="397" priority="398" operator="greaterThan">
      <formula>0.1</formula>
    </cfRule>
    <cfRule type="cellIs" dxfId="396" priority="399" operator="lessThan">
      <formula>0</formula>
    </cfRule>
  </conditionalFormatting>
  <conditionalFormatting sqref="BB22">
    <cfRule type="expression" dxfId="395" priority="394" stopIfTrue="1">
      <formula>ABS((BB19-BB18))&lt;0.0011</formula>
    </cfRule>
    <cfRule type="cellIs" dxfId="394" priority="395" operator="greaterThan">
      <formula>0.1</formula>
    </cfRule>
    <cfRule type="cellIs" dxfId="393" priority="396" operator="lessThan">
      <formula>0</formula>
    </cfRule>
  </conditionalFormatting>
  <conditionalFormatting sqref="BC22">
    <cfRule type="expression" dxfId="392" priority="391" stopIfTrue="1">
      <formula>ABS((BC19-BC18))&lt;0.0011</formula>
    </cfRule>
    <cfRule type="cellIs" dxfId="391" priority="392" operator="greaterThan">
      <formula>0.1</formula>
    </cfRule>
    <cfRule type="cellIs" dxfId="390" priority="393" operator="lessThan">
      <formula>0</formula>
    </cfRule>
  </conditionalFormatting>
  <conditionalFormatting sqref="BD22">
    <cfRule type="expression" dxfId="389" priority="388" stopIfTrue="1">
      <formula>ABS((BD19-BD18))&lt;0.0011</formula>
    </cfRule>
    <cfRule type="cellIs" dxfId="388" priority="389" operator="greaterThan">
      <formula>0.1</formula>
    </cfRule>
    <cfRule type="cellIs" dxfId="387" priority="390" operator="lessThan">
      <formula>0</formula>
    </cfRule>
  </conditionalFormatting>
  <conditionalFormatting sqref="BE22">
    <cfRule type="expression" dxfId="386" priority="385" stopIfTrue="1">
      <formula>ABS((BE19-BE18))&lt;0.0011</formula>
    </cfRule>
    <cfRule type="cellIs" dxfId="385" priority="386" operator="greaterThan">
      <formula>0.1</formula>
    </cfRule>
    <cfRule type="cellIs" dxfId="384" priority="387" operator="lessThan">
      <formula>0</formula>
    </cfRule>
  </conditionalFormatting>
  <conditionalFormatting sqref="BF22">
    <cfRule type="expression" dxfId="383" priority="382" stopIfTrue="1">
      <formula>ABS((BF19-BF18))&lt;0.0011</formula>
    </cfRule>
    <cfRule type="cellIs" dxfId="382" priority="383" operator="greaterThan">
      <formula>0.1</formula>
    </cfRule>
    <cfRule type="cellIs" dxfId="381" priority="384" operator="lessThan">
      <formula>0</formula>
    </cfRule>
  </conditionalFormatting>
  <conditionalFormatting sqref="BG22">
    <cfRule type="expression" dxfId="380" priority="379" stopIfTrue="1">
      <formula>ABS((BG19-BG18))&lt;0.0011</formula>
    </cfRule>
    <cfRule type="cellIs" dxfId="379" priority="380" operator="greaterThan">
      <formula>0.1</formula>
    </cfRule>
    <cfRule type="cellIs" dxfId="378" priority="381" operator="lessThan">
      <formula>0</formula>
    </cfRule>
  </conditionalFormatting>
  <conditionalFormatting sqref="BH22">
    <cfRule type="expression" dxfId="377" priority="376" stopIfTrue="1">
      <formula>ABS((BH19-BH18))&lt;0.0011</formula>
    </cfRule>
    <cfRule type="cellIs" dxfId="376" priority="377" operator="greaterThan">
      <formula>0.1</formula>
    </cfRule>
    <cfRule type="cellIs" dxfId="375" priority="378" operator="lessThan">
      <formula>0</formula>
    </cfRule>
  </conditionalFormatting>
  <conditionalFormatting sqref="BI22">
    <cfRule type="expression" dxfId="374" priority="373" stopIfTrue="1">
      <formula>ABS((BI19-BI18))&lt;0.0011</formula>
    </cfRule>
    <cfRule type="cellIs" dxfId="373" priority="374" operator="greaterThan">
      <formula>0.1</formula>
    </cfRule>
    <cfRule type="cellIs" dxfId="372" priority="375" operator="lessThan">
      <formula>0</formula>
    </cfRule>
  </conditionalFormatting>
  <conditionalFormatting sqref="BJ22">
    <cfRule type="expression" dxfId="371" priority="370" stopIfTrue="1">
      <formula>ABS((BJ19-BJ18))&lt;0.0011</formula>
    </cfRule>
    <cfRule type="cellIs" dxfId="370" priority="371" operator="greaterThan">
      <formula>0.1</formula>
    </cfRule>
    <cfRule type="cellIs" dxfId="369" priority="372" operator="lessThan">
      <formula>0</formula>
    </cfRule>
  </conditionalFormatting>
  <conditionalFormatting sqref="W27">
    <cfRule type="expression" dxfId="368" priority="367" stopIfTrue="1">
      <formula>ABS((W24-W23))&lt;0.0011</formula>
    </cfRule>
    <cfRule type="cellIs" dxfId="367" priority="368" operator="greaterThan">
      <formula>0.1</formula>
    </cfRule>
    <cfRule type="cellIs" dxfId="366" priority="369" operator="lessThan">
      <formula>0</formula>
    </cfRule>
  </conditionalFormatting>
  <conditionalFormatting sqref="V27">
    <cfRule type="expression" dxfId="365" priority="364" stopIfTrue="1">
      <formula>ABS((V24-V23))&lt;0.0011</formula>
    </cfRule>
    <cfRule type="cellIs" dxfId="364" priority="365" operator="greaterThan">
      <formula>0.1</formula>
    </cfRule>
    <cfRule type="cellIs" dxfId="363" priority="366" operator="lessThan">
      <formula>0</formula>
    </cfRule>
  </conditionalFormatting>
  <conditionalFormatting sqref="X27">
    <cfRule type="expression" dxfId="362" priority="361" stopIfTrue="1">
      <formula>ABS((X24-X23))&lt;0.0011</formula>
    </cfRule>
    <cfRule type="cellIs" dxfId="361" priority="362" operator="greaterThan">
      <formula>0.1</formula>
    </cfRule>
    <cfRule type="cellIs" dxfId="360" priority="363" operator="lessThan">
      <formula>0</formula>
    </cfRule>
  </conditionalFormatting>
  <conditionalFormatting sqref="Y27">
    <cfRule type="expression" dxfId="359" priority="358" stopIfTrue="1">
      <formula>ABS((Y24-Y23))&lt;0.0011</formula>
    </cfRule>
    <cfRule type="cellIs" dxfId="358" priority="359" operator="greaterThan">
      <formula>0.1</formula>
    </cfRule>
    <cfRule type="cellIs" dxfId="357" priority="360" operator="lessThan">
      <formula>0</formula>
    </cfRule>
  </conditionalFormatting>
  <conditionalFormatting sqref="Z27">
    <cfRule type="expression" dxfId="356" priority="355" stopIfTrue="1">
      <formula>ABS((Z24-Z23))&lt;0.0011</formula>
    </cfRule>
    <cfRule type="cellIs" dxfId="355" priority="356" operator="greaterThan">
      <formula>0.1</formula>
    </cfRule>
    <cfRule type="cellIs" dxfId="354" priority="357" operator="lessThan">
      <formula>0</formula>
    </cfRule>
  </conditionalFormatting>
  <conditionalFormatting sqref="AA27">
    <cfRule type="expression" dxfId="353" priority="352" stopIfTrue="1">
      <formula>ABS((AA24-AA23))&lt;0.0011</formula>
    </cfRule>
    <cfRule type="cellIs" dxfId="352" priority="353" operator="greaterThan">
      <formula>0.1</formula>
    </cfRule>
    <cfRule type="cellIs" dxfId="351" priority="354" operator="lessThan">
      <formula>0</formula>
    </cfRule>
  </conditionalFormatting>
  <conditionalFormatting sqref="AB27">
    <cfRule type="expression" dxfId="350" priority="349" stopIfTrue="1">
      <formula>ABS((AB24-AB23))&lt;0.0011</formula>
    </cfRule>
    <cfRule type="cellIs" dxfId="349" priority="350" operator="greaterThan">
      <formula>0.1</formula>
    </cfRule>
    <cfRule type="cellIs" dxfId="348" priority="351" operator="lessThan">
      <formula>0</formula>
    </cfRule>
  </conditionalFormatting>
  <conditionalFormatting sqref="AC27">
    <cfRule type="expression" dxfId="347" priority="346" stopIfTrue="1">
      <formula>ABS((AC24-AC23))&lt;0.0011</formula>
    </cfRule>
    <cfRule type="cellIs" dxfId="346" priority="347" operator="greaterThan">
      <formula>0.1</formula>
    </cfRule>
    <cfRule type="cellIs" dxfId="345" priority="348" operator="lessThan">
      <formula>0</formula>
    </cfRule>
  </conditionalFormatting>
  <conditionalFormatting sqref="AD27">
    <cfRule type="expression" dxfId="344" priority="343" stopIfTrue="1">
      <formula>ABS((AD24-AD23))&lt;0.0011</formula>
    </cfRule>
    <cfRule type="cellIs" dxfId="343" priority="344" operator="greaterThan">
      <formula>0.1</formula>
    </cfRule>
    <cfRule type="cellIs" dxfId="342" priority="345" operator="lessThan">
      <formula>0</formula>
    </cfRule>
  </conditionalFormatting>
  <conditionalFormatting sqref="AE27">
    <cfRule type="expression" dxfId="341" priority="340" stopIfTrue="1">
      <formula>ABS((AE24-AE23))&lt;0.0011</formula>
    </cfRule>
    <cfRule type="cellIs" dxfId="340" priority="341" operator="greaterThan">
      <formula>0.1</formula>
    </cfRule>
    <cfRule type="cellIs" dxfId="339" priority="342" operator="lessThan">
      <formula>0</formula>
    </cfRule>
  </conditionalFormatting>
  <conditionalFormatting sqref="AF27">
    <cfRule type="expression" dxfId="338" priority="337" stopIfTrue="1">
      <formula>ABS((AF24-AF23))&lt;0.0011</formula>
    </cfRule>
    <cfRule type="cellIs" dxfId="337" priority="338" operator="greaterThan">
      <formula>0.1</formula>
    </cfRule>
    <cfRule type="cellIs" dxfId="336" priority="339" operator="lessThan">
      <formula>0</formula>
    </cfRule>
  </conditionalFormatting>
  <conditionalFormatting sqref="AG27">
    <cfRule type="expression" dxfId="335" priority="334" stopIfTrue="1">
      <formula>ABS((AG24-AG23))&lt;0.0011</formula>
    </cfRule>
    <cfRule type="cellIs" dxfId="334" priority="335" operator="greaterThan">
      <formula>0.1</formula>
    </cfRule>
    <cfRule type="cellIs" dxfId="333" priority="336" operator="lessThan">
      <formula>0</formula>
    </cfRule>
  </conditionalFormatting>
  <conditionalFormatting sqref="AH27">
    <cfRule type="expression" dxfId="332" priority="331" stopIfTrue="1">
      <formula>ABS((AH24-AH23))&lt;0.0011</formula>
    </cfRule>
    <cfRule type="cellIs" dxfId="331" priority="332" operator="greaterThan">
      <formula>0.1</formula>
    </cfRule>
    <cfRule type="cellIs" dxfId="330" priority="333" operator="lessThan">
      <formula>0</formula>
    </cfRule>
  </conditionalFormatting>
  <conditionalFormatting sqref="AI27">
    <cfRule type="expression" dxfId="329" priority="328" stopIfTrue="1">
      <formula>ABS((AI24-AI23))&lt;0.0011</formula>
    </cfRule>
    <cfRule type="cellIs" dxfId="328" priority="329" operator="greaterThan">
      <formula>0.1</formula>
    </cfRule>
    <cfRule type="cellIs" dxfId="327" priority="330" operator="lessThan">
      <formula>0</formula>
    </cfRule>
  </conditionalFormatting>
  <conditionalFormatting sqref="AJ27">
    <cfRule type="expression" dxfId="326" priority="325" stopIfTrue="1">
      <formula>ABS((AJ24-AJ23))&lt;0.0011</formula>
    </cfRule>
    <cfRule type="cellIs" dxfId="325" priority="326" operator="greaterThan">
      <formula>0.15</formula>
    </cfRule>
    <cfRule type="cellIs" dxfId="324" priority="327" operator="lessThan">
      <formula>0</formula>
    </cfRule>
  </conditionalFormatting>
  <conditionalFormatting sqref="AK27">
    <cfRule type="expression" dxfId="323" priority="322" stopIfTrue="1">
      <formula>ABS((AK24-AK23))&lt;0.0011</formula>
    </cfRule>
    <cfRule type="cellIs" dxfId="322" priority="323" operator="greaterThan">
      <formula>0.1</formula>
    </cfRule>
    <cfRule type="cellIs" dxfId="321" priority="324" operator="lessThan">
      <formula>0</formula>
    </cfRule>
  </conditionalFormatting>
  <conditionalFormatting sqref="AL27">
    <cfRule type="expression" dxfId="320" priority="319" stopIfTrue="1">
      <formula>ABS((AL24-AL23))&lt;0.0011</formula>
    </cfRule>
    <cfRule type="cellIs" dxfId="319" priority="320" operator="greaterThan">
      <formula>0.1</formula>
    </cfRule>
    <cfRule type="cellIs" dxfId="318" priority="321" operator="lessThan">
      <formula>0</formula>
    </cfRule>
  </conditionalFormatting>
  <conditionalFormatting sqref="AM27">
    <cfRule type="expression" dxfId="317" priority="316" stopIfTrue="1">
      <formula>ABS((AM24-AM23))&lt;0.0011</formula>
    </cfRule>
    <cfRule type="cellIs" dxfId="316" priority="317" operator="greaterThan">
      <formula>0.1</formula>
    </cfRule>
    <cfRule type="cellIs" dxfId="315" priority="318" operator="lessThan">
      <formula>0</formula>
    </cfRule>
  </conditionalFormatting>
  <conditionalFormatting sqref="AN27">
    <cfRule type="expression" dxfId="314" priority="313" stopIfTrue="1">
      <formula>ABS((AN24-AN23))&lt;0.0011</formula>
    </cfRule>
    <cfRule type="cellIs" dxfId="313" priority="314" operator="greaterThan">
      <formula>0.1</formula>
    </cfRule>
    <cfRule type="cellIs" dxfId="312" priority="315" operator="lessThan">
      <formula>0</formula>
    </cfRule>
  </conditionalFormatting>
  <conditionalFormatting sqref="AO27">
    <cfRule type="expression" dxfId="311" priority="310" stopIfTrue="1">
      <formula>ABS((AO24-AO23))&lt;0.0011</formula>
    </cfRule>
    <cfRule type="cellIs" dxfId="310" priority="311" operator="greaterThan">
      <formula>0.1</formula>
    </cfRule>
    <cfRule type="cellIs" dxfId="309" priority="312" operator="lessThan">
      <formula>0</formula>
    </cfRule>
  </conditionalFormatting>
  <conditionalFormatting sqref="AP27">
    <cfRule type="expression" dxfId="308" priority="307" stopIfTrue="1">
      <formula>ABS((AP24-AP23))&lt;0.0011</formula>
    </cfRule>
    <cfRule type="cellIs" dxfId="307" priority="308" operator="greaterThan">
      <formula>0.1</formula>
    </cfRule>
    <cfRule type="cellIs" dxfId="306" priority="309" operator="lessThan">
      <formula>0</formula>
    </cfRule>
  </conditionalFormatting>
  <conditionalFormatting sqref="AQ27">
    <cfRule type="expression" dxfId="305" priority="304" stopIfTrue="1">
      <formula>ABS((AQ24-AQ23))&lt;0.0011</formula>
    </cfRule>
    <cfRule type="cellIs" dxfId="304" priority="305" operator="greaterThan">
      <formula>0.1</formula>
    </cfRule>
    <cfRule type="cellIs" dxfId="303" priority="306" operator="lessThan">
      <formula>0</formula>
    </cfRule>
  </conditionalFormatting>
  <conditionalFormatting sqref="AR27">
    <cfRule type="expression" dxfId="302" priority="301" stopIfTrue="1">
      <formula>ABS((AR24-AR23))&lt;0.0011</formula>
    </cfRule>
    <cfRule type="cellIs" dxfId="301" priority="302" operator="greaterThan">
      <formula>0.15</formula>
    </cfRule>
    <cfRule type="cellIs" dxfId="300" priority="303" operator="lessThan">
      <formula>0</formula>
    </cfRule>
  </conditionalFormatting>
  <conditionalFormatting sqref="AS27">
    <cfRule type="expression" dxfId="299" priority="298" stopIfTrue="1">
      <formula>ABS((AS24-AS23))&lt;0.0011</formula>
    </cfRule>
    <cfRule type="cellIs" dxfId="298" priority="299" operator="greaterThan">
      <formula>0.15</formula>
    </cfRule>
    <cfRule type="cellIs" dxfId="297" priority="300" operator="lessThan">
      <formula>0</formula>
    </cfRule>
  </conditionalFormatting>
  <conditionalFormatting sqref="AT27">
    <cfRule type="expression" dxfId="296" priority="295" stopIfTrue="1">
      <formula>ABS((AT24-AT23))&lt;0.0011</formula>
    </cfRule>
    <cfRule type="cellIs" dxfId="295" priority="296" operator="greaterThan">
      <formula>0.1</formula>
    </cfRule>
    <cfRule type="cellIs" dxfId="294" priority="297" operator="lessThan">
      <formula>0</formula>
    </cfRule>
  </conditionalFormatting>
  <conditionalFormatting sqref="AU27">
    <cfRule type="expression" dxfId="293" priority="292" stopIfTrue="1">
      <formula>ABS((AU24-AU23))&lt;0.0011</formula>
    </cfRule>
    <cfRule type="cellIs" dxfId="292" priority="293" operator="greaterThan">
      <formula>0.1</formula>
    </cfRule>
    <cfRule type="cellIs" dxfId="291" priority="294" operator="lessThan">
      <formula>0</formula>
    </cfRule>
  </conditionalFormatting>
  <conditionalFormatting sqref="AV27">
    <cfRule type="expression" dxfId="290" priority="289" stopIfTrue="1">
      <formula>ABS((AV24-AV23))&lt;0.0011</formula>
    </cfRule>
    <cfRule type="cellIs" dxfId="289" priority="290" operator="greaterThan">
      <formula>0.1</formula>
    </cfRule>
    <cfRule type="cellIs" dxfId="288" priority="291" operator="lessThan">
      <formula>0</formula>
    </cfRule>
  </conditionalFormatting>
  <conditionalFormatting sqref="AW27">
    <cfRule type="expression" dxfId="287" priority="286" stopIfTrue="1">
      <formula>ABS((AW24-AW23))&lt;0.0011</formula>
    </cfRule>
    <cfRule type="cellIs" dxfId="286" priority="287" operator="greaterThan">
      <formula>0.1</formula>
    </cfRule>
    <cfRule type="cellIs" dxfId="285" priority="288" operator="lessThan">
      <formula>0</formula>
    </cfRule>
  </conditionalFormatting>
  <conditionalFormatting sqref="AX27">
    <cfRule type="expression" dxfId="284" priority="283" stopIfTrue="1">
      <formula>ABS((AX24-AX23))&lt;0.0011</formula>
    </cfRule>
    <cfRule type="cellIs" dxfId="283" priority="284" operator="greaterThan">
      <formula>0.1</formula>
    </cfRule>
    <cfRule type="cellIs" dxfId="282" priority="285" operator="lessThan">
      <formula>0</formula>
    </cfRule>
  </conditionalFormatting>
  <conditionalFormatting sqref="AY27">
    <cfRule type="expression" dxfId="281" priority="280" stopIfTrue="1">
      <formula>ABS((AY24-AY23))&lt;0.0011</formula>
    </cfRule>
    <cfRule type="cellIs" dxfId="280" priority="281" operator="greaterThan">
      <formula>0.1</formula>
    </cfRule>
    <cfRule type="cellIs" dxfId="279" priority="282" operator="lessThan">
      <formula>0</formula>
    </cfRule>
  </conditionalFormatting>
  <conditionalFormatting sqref="AZ27">
    <cfRule type="expression" dxfId="278" priority="277" stopIfTrue="1">
      <formula>ABS((AZ24-AZ23))&lt;0.0011</formula>
    </cfRule>
    <cfRule type="cellIs" dxfId="277" priority="278" operator="greaterThan">
      <formula>0.1</formula>
    </cfRule>
    <cfRule type="cellIs" dxfId="276" priority="279" operator="lessThan">
      <formula>0</formula>
    </cfRule>
  </conditionalFormatting>
  <conditionalFormatting sqref="BA27">
    <cfRule type="expression" dxfId="275" priority="274" stopIfTrue="1">
      <formula>ABS((BA24-BA23))&lt;0.0011</formula>
    </cfRule>
    <cfRule type="cellIs" dxfId="274" priority="275" operator="greaterThan">
      <formula>0.1</formula>
    </cfRule>
    <cfRule type="cellIs" dxfId="273" priority="276" operator="lessThan">
      <formula>0</formula>
    </cfRule>
  </conditionalFormatting>
  <conditionalFormatting sqref="BB27">
    <cfRule type="expression" dxfId="272" priority="271" stopIfTrue="1">
      <formula>ABS((BB24-BB23))&lt;0.0011</formula>
    </cfRule>
    <cfRule type="cellIs" dxfId="271" priority="272" operator="greaterThan">
      <formula>0.1</formula>
    </cfRule>
    <cfRule type="cellIs" dxfId="270" priority="273" operator="lessThan">
      <formula>0</formula>
    </cfRule>
  </conditionalFormatting>
  <conditionalFormatting sqref="BC27">
    <cfRule type="expression" dxfId="269" priority="268" stopIfTrue="1">
      <formula>ABS((BC24-BC23))&lt;0.0011</formula>
    </cfRule>
    <cfRule type="cellIs" dxfId="268" priority="269" operator="greaterThan">
      <formula>0.1</formula>
    </cfRule>
    <cfRule type="cellIs" dxfId="267" priority="270" operator="lessThan">
      <formula>0</formula>
    </cfRule>
  </conditionalFormatting>
  <conditionalFormatting sqref="BD27">
    <cfRule type="expression" dxfId="266" priority="265" stopIfTrue="1">
      <formula>ABS((BD24-BD23))&lt;0.0011</formula>
    </cfRule>
    <cfRule type="cellIs" dxfId="265" priority="266" operator="greaterThan">
      <formula>0.1</formula>
    </cfRule>
    <cfRule type="cellIs" dxfId="264" priority="267" operator="lessThan">
      <formula>0</formula>
    </cfRule>
  </conditionalFormatting>
  <conditionalFormatting sqref="BE27">
    <cfRule type="expression" dxfId="263" priority="262" stopIfTrue="1">
      <formula>ABS((BE24-BE23))&lt;0.0011</formula>
    </cfRule>
    <cfRule type="cellIs" dxfId="262" priority="263" operator="greaterThan">
      <formula>0.1</formula>
    </cfRule>
    <cfRule type="cellIs" dxfId="261" priority="264" operator="lessThan">
      <formula>0</formula>
    </cfRule>
  </conditionalFormatting>
  <conditionalFormatting sqref="BF27">
    <cfRule type="expression" dxfId="260" priority="259" stopIfTrue="1">
      <formula>ABS((BF24-BF23))&lt;0.0011</formula>
    </cfRule>
    <cfRule type="cellIs" dxfId="259" priority="260" operator="greaterThan">
      <formula>0.1</formula>
    </cfRule>
    <cfRule type="cellIs" dxfId="258" priority="261" operator="lessThan">
      <formula>0</formula>
    </cfRule>
  </conditionalFormatting>
  <conditionalFormatting sqref="BG27">
    <cfRule type="expression" dxfId="257" priority="256" stopIfTrue="1">
      <formula>ABS((BG24-BG23))&lt;0.0011</formula>
    </cfRule>
    <cfRule type="cellIs" dxfId="256" priority="257" operator="greaterThan">
      <formula>0.1</formula>
    </cfRule>
    <cfRule type="cellIs" dxfId="255" priority="258" operator="lessThan">
      <formula>0</formula>
    </cfRule>
  </conditionalFormatting>
  <conditionalFormatting sqref="BH27">
    <cfRule type="expression" dxfId="254" priority="253" stopIfTrue="1">
      <formula>ABS((BH24-BH23))&lt;0.0011</formula>
    </cfRule>
    <cfRule type="cellIs" dxfId="253" priority="254" operator="greaterThan">
      <formula>0.1</formula>
    </cfRule>
    <cfRule type="cellIs" dxfId="252" priority="255" operator="lessThan">
      <formula>0</formula>
    </cfRule>
  </conditionalFormatting>
  <conditionalFormatting sqref="BI27">
    <cfRule type="expression" dxfId="251" priority="250" stopIfTrue="1">
      <formula>ABS((BI24-BI23))&lt;0.0011</formula>
    </cfRule>
    <cfRule type="cellIs" dxfId="250" priority="251" operator="greaterThan">
      <formula>0.1</formula>
    </cfRule>
    <cfRule type="cellIs" dxfId="249" priority="252" operator="lessThan">
      <formula>0</formula>
    </cfRule>
  </conditionalFormatting>
  <conditionalFormatting sqref="BJ27">
    <cfRule type="expression" dxfId="248" priority="247" stopIfTrue="1">
      <formula>ABS((BJ24-BJ23))&lt;0.0011</formula>
    </cfRule>
    <cfRule type="cellIs" dxfId="247" priority="248" operator="greaterThan">
      <formula>0.1</formula>
    </cfRule>
    <cfRule type="cellIs" dxfId="246" priority="249" operator="lessThan">
      <formula>0</formula>
    </cfRule>
  </conditionalFormatting>
  <conditionalFormatting sqref="W32">
    <cfRule type="expression" dxfId="245" priority="244" stopIfTrue="1">
      <formula>ABS((W29-W28))&lt;0.0011</formula>
    </cfRule>
    <cfRule type="cellIs" dxfId="244" priority="245" operator="greaterThan">
      <formula>0.1</formula>
    </cfRule>
    <cfRule type="cellIs" dxfId="243" priority="246" operator="lessThan">
      <formula>0</formula>
    </cfRule>
  </conditionalFormatting>
  <conditionalFormatting sqref="V32">
    <cfRule type="expression" dxfId="242" priority="241" stopIfTrue="1">
      <formula>ABS((V29-V28))&lt;0.0011</formula>
    </cfRule>
    <cfRule type="cellIs" dxfId="241" priority="242" operator="greaterThan">
      <formula>0.1</formula>
    </cfRule>
    <cfRule type="cellIs" dxfId="240" priority="243" operator="lessThan">
      <formula>0</formula>
    </cfRule>
  </conditionalFormatting>
  <conditionalFormatting sqref="X32">
    <cfRule type="expression" dxfId="239" priority="238" stopIfTrue="1">
      <formula>ABS((X29-X28))&lt;0.0011</formula>
    </cfRule>
    <cfRule type="cellIs" dxfId="238" priority="239" operator="greaterThan">
      <formula>0.1</formula>
    </cfRule>
    <cfRule type="cellIs" dxfId="237" priority="240" operator="lessThan">
      <formula>0</formula>
    </cfRule>
  </conditionalFormatting>
  <conditionalFormatting sqref="Y32">
    <cfRule type="expression" dxfId="236" priority="235" stopIfTrue="1">
      <formula>ABS((Y29-Y28))&lt;0.0011</formula>
    </cfRule>
    <cfRule type="cellIs" dxfId="235" priority="236" operator="greaterThan">
      <formula>0.1</formula>
    </cfRule>
    <cfRule type="cellIs" dxfId="234" priority="237" operator="lessThan">
      <formula>0</formula>
    </cfRule>
  </conditionalFormatting>
  <conditionalFormatting sqref="Z32">
    <cfRule type="expression" dxfId="233" priority="232" stopIfTrue="1">
      <formula>ABS((Z29-Z28))&lt;0.0011</formula>
    </cfRule>
    <cfRule type="cellIs" dxfId="232" priority="233" operator="greaterThan">
      <formula>0.1</formula>
    </cfRule>
    <cfRule type="cellIs" dxfId="231" priority="234" operator="lessThan">
      <formula>0</formula>
    </cfRule>
  </conditionalFormatting>
  <conditionalFormatting sqref="AA32">
    <cfRule type="expression" dxfId="230" priority="229" stopIfTrue="1">
      <formula>ABS((AA29-AA28))&lt;0.0011</formula>
    </cfRule>
    <cfRule type="cellIs" dxfId="229" priority="230" operator="greaterThan">
      <formula>0.1</formula>
    </cfRule>
    <cfRule type="cellIs" dxfId="228" priority="231" operator="lessThan">
      <formula>0</formula>
    </cfRule>
  </conditionalFormatting>
  <conditionalFormatting sqref="AB32">
    <cfRule type="expression" dxfId="227" priority="226" stopIfTrue="1">
      <formula>ABS((AB29-AB28))&lt;0.0011</formula>
    </cfRule>
    <cfRule type="cellIs" dxfId="226" priority="227" operator="greaterThan">
      <formula>0.1</formula>
    </cfRule>
    <cfRule type="cellIs" dxfId="225" priority="228" operator="lessThan">
      <formula>0</formula>
    </cfRule>
  </conditionalFormatting>
  <conditionalFormatting sqref="AC32">
    <cfRule type="expression" dxfId="224" priority="223" stopIfTrue="1">
      <formula>ABS((AC29-AC28))&lt;0.0011</formula>
    </cfRule>
    <cfRule type="cellIs" dxfId="223" priority="224" operator="greaterThan">
      <formula>0.1</formula>
    </cfRule>
    <cfRule type="cellIs" dxfId="222" priority="225" operator="lessThan">
      <formula>0</formula>
    </cfRule>
  </conditionalFormatting>
  <conditionalFormatting sqref="AD32">
    <cfRule type="expression" dxfId="221" priority="220" stopIfTrue="1">
      <formula>ABS((AD29-AD28))&lt;0.0011</formula>
    </cfRule>
    <cfRule type="cellIs" dxfId="220" priority="221" operator="greaterThan">
      <formula>0.1</formula>
    </cfRule>
    <cfRule type="cellIs" dxfId="219" priority="222" operator="lessThan">
      <formula>0</formula>
    </cfRule>
  </conditionalFormatting>
  <conditionalFormatting sqref="AE32">
    <cfRule type="expression" dxfId="218" priority="217" stopIfTrue="1">
      <formula>ABS((AE29-AE28))&lt;0.0011</formula>
    </cfRule>
    <cfRule type="cellIs" dxfId="217" priority="218" operator="greaterThan">
      <formula>0.1</formula>
    </cfRule>
    <cfRule type="cellIs" dxfId="216" priority="219" operator="lessThan">
      <formula>0</formula>
    </cfRule>
  </conditionalFormatting>
  <conditionalFormatting sqref="AF32">
    <cfRule type="expression" dxfId="215" priority="214" stopIfTrue="1">
      <formula>ABS((AF29-AF28))&lt;0.0011</formula>
    </cfRule>
    <cfRule type="cellIs" dxfId="214" priority="215" operator="greaterThan">
      <formula>0.1</formula>
    </cfRule>
    <cfRule type="cellIs" dxfId="213" priority="216" operator="lessThan">
      <formula>0</formula>
    </cfRule>
  </conditionalFormatting>
  <conditionalFormatting sqref="AG32">
    <cfRule type="expression" dxfId="212" priority="211" stopIfTrue="1">
      <formula>ABS((AG29-AG28))&lt;0.0011</formula>
    </cfRule>
    <cfRule type="cellIs" dxfId="211" priority="212" operator="greaterThan">
      <formula>0.1</formula>
    </cfRule>
    <cfRule type="cellIs" dxfId="210" priority="213" operator="lessThan">
      <formula>0</formula>
    </cfRule>
  </conditionalFormatting>
  <conditionalFormatting sqref="AH32">
    <cfRule type="expression" dxfId="209" priority="208" stopIfTrue="1">
      <formula>ABS((AH29-AH28))&lt;0.0011</formula>
    </cfRule>
    <cfRule type="cellIs" dxfId="208" priority="209" operator="greaterThan">
      <formula>0.1</formula>
    </cfRule>
    <cfRule type="cellIs" dxfId="207" priority="210" operator="lessThan">
      <formula>0</formula>
    </cfRule>
  </conditionalFormatting>
  <conditionalFormatting sqref="AI32">
    <cfRule type="expression" dxfId="206" priority="205" stopIfTrue="1">
      <formula>ABS((AI29-AI28))&lt;0.0011</formula>
    </cfRule>
    <cfRule type="cellIs" dxfId="205" priority="206" operator="greaterThan">
      <formula>0.1</formula>
    </cfRule>
    <cfRule type="cellIs" dxfId="204" priority="207" operator="lessThan">
      <formula>0</formula>
    </cfRule>
  </conditionalFormatting>
  <conditionalFormatting sqref="AJ32">
    <cfRule type="expression" dxfId="203" priority="202" stopIfTrue="1">
      <formula>ABS((AJ29-AJ28))&lt;0.0011</formula>
    </cfRule>
    <cfRule type="cellIs" dxfId="202" priority="203" operator="greaterThan">
      <formula>0.15</formula>
    </cfRule>
    <cfRule type="cellIs" dxfId="201" priority="204" operator="lessThan">
      <formula>0</formula>
    </cfRule>
  </conditionalFormatting>
  <conditionalFormatting sqref="AK32">
    <cfRule type="expression" dxfId="200" priority="199" stopIfTrue="1">
      <formula>ABS((AK29-AK28))&lt;0.0011</formula>
    </cfRule>
    <cfRule type="cellIs" dxfId="199" priority="200" operator="greaterThan">
      <formula>0.1</formula>
    </cfRule>
    <cfRule type="cellIs" dxfId="198" priority="201" operator="lessThan">
      <formula>0</formula>
    </cfRule>
  </conditionalFormatting>
  <conditionalFormatting sqref="AL32">
    <cfRule type="expression" dxfId="197" priority="196" stopIfTrue="1">
      <formula>ABS((AL29-AL28))&lt;0.0011</formula>
    </cfRule>
    <cfRule type="cellIs" dxfId="196" priority="197" operator="greaterThan">
      <formula>0.1</formula>
    </cfRule>
    <cfRule type="cellIs" dxfId="195" priority="198" operator="lessThan">
      <formula>0</formula>
    </cfRule>
  </conditionalFormatting>
  <conditionalFormatting sqref="AM32">
    <cfRule type="expression" dxfId="194" priority="193" stopIfTrue="1">
      <formula>ABS((AM29-AM28))&lt;0.0011</formula>
    </cfRule>
    <cfRule type="cellIs" dxfId="193" priority="194" operator="greaterThan">
      <formula>0.1</formula>
    </cfRule>
    <cfRule type="cellIs" dxfId="192" priority="195" operator="lessThan">
      <formula>0</formula>
    </cfRule>
  </conditionalFormatting>
  <conditionalFormatting sqref="AN32">
    <cfRule type="expression" dxfId="191" priority="190" stopIfTrue="1">
      <formula>ABS((AN29-AN28))&lt;0.0011</formula>
    </cfRule>
    <cfRule type="cellIs" dxfId="190" priority="191" operator="greaterThan">
      <formula>0.1</formula>
    </cfRule>
    <cfRule type="cellIs" dxfId="189" priority="192" operator="lessThan">
      <formula>0</formula>
    </cfRule>
  </conditionalFormatting>
  <conditionalFormatting sqref="AO32">
    <cfRule type="expression" dxfId="188" priority="187" stopIfTrue="1">
      <formula>ABS((AO29-AO28))&lt;0.0011</formula>
    </cfRule>
    <cfRule type="cellIs" dxfId="187" priority="188" operator="greaterThan">
      <formula>0.1</formula>
    </cfRule>
    <cfRule type="cellIs" dxfId="186" priority="189" operator="lessThan">
      <formula>0</formula>
    </cfRule>
  </conditionalFormatting>
  <conditionalFormatting sqref="AP32">
    <cfRule type="expression" dxfId="185" priority="184" stopIfTrue="1">
      <formula>ABS((AP29-AP28))&lt;0.0011</formula>
    </cfRule>
    <cfRule type="cellIs" dxfId="184" priority="185" operator="greaterThan">
      <formula>0.1</formula>
    </cfRule>
    <cfRule type="cellIs" dxfId="183" priority="186" operator="lessThan">
      <formula>0</formula>
    </cfRule>
  </conditionalFormatting>
  <conditionalFormatting sqref="AQ32">
    <cfRule type="expression" dxfId="182" priority="181" stopIfTrue="1">
      <formula>ABS((AQ29-AQ28))&lt;0.0011</formula>
    </cfRule>
    <cfRule type="cellIs" dxfId="181" priority="182" operator="greaterThan">
      <formula>0.1</formula>
    </cfRule>
    <cfRule type="cellIs" dxfId="180" priority="183" operator="lessThan">
      <formula>0</formula>
    </cfRule>
  </conditionalFormatting>
  <conditionalFormatting sqref="AR32">
    <cfRule type="expression" dxfId="179" priority="178" stopIfTrue="1">
      <formula>ABS((AR29-AR28))&lt;0.0011</formula>
    </cfRule>
    <cfRule type="cellIs" dxfId="178" priority="179" operator="greaterThan">
      <formula>0.15</formula>
    </cfRule>
    <cfRule type="cellIs" dxfId="177" priority="180" operator="lessThan">
      <formula>0</formula>
    </cfRule>
  </conditionalFormatting>
  <conditionalFormatting sqref="AS32">
    <cfRule type="expression" dxfId="176" priority="175" stopIfTrue="1">
      <formula>ABS((AS29-AS28))&lt;0.0011</formula>
    </cfRule>
    <cfRule type="cellIs" dxfId="175" priority="176" operator="greaterThan">
      <formula>0.15</formula>
    </cfRule>
    <cfRule type="cellIs" dxfId="174" priority="177" operator="lessThan">
      <formula>0</formula>
    </cfRule>
  </conditionalFormatting>
  <conditionalFormatting sqref="AT32">
    <cfRule type="expression" dxfId="173" priority="172" stopIfTrue="1">
      <formula>ABS((AT29-AT28))&lt;0.0011</formula>
    </cfRule>
    <cfRule type="cellIs" dxfId="172" priority="173" operator="greaterThan">
      <formula>0.1</formula>
    </cfRule>
    <cfRule type="cellIs" dxfId="171" priority="174" operator="lessThan">
      <formula>0</formula>
    </cfRule>
  </conditionalFormatting>
  <conditionalFormatting sqref="AU32">
    <cfRule type="expression" dxfId="170" priority="169" stopIfTrue="1">
      <formula>ABS((AU29-AU28))&lt;0.0011</formula>
    </cfRule>
    <cfRule type="cellIs" dxfId="169" priority="170" operator="greaterThan">
      <formula>0.1</formula>
    </cfRule>
    <cfRule type="cellIs" dxfId="168" priority="171" operator="lessThan">
      <formula>0</formula>
    </cfRule>
  </conditionalFormatting>
  <conditionalFormatting sqref="AV32">
    <cfRule type="expression" dxfId="167" priority="166" stopIfTrue="1">
      <formula>ABS((AV29-AV28))&lt;0.0011</formula>
    </cfRule>
    <cfRule type="cellIs" dxfId="166" priority="167" operator="greaterThan">
      <formula>0.1</formula>
    </cfRule>
    <cfRule type="cellIs" dxfId="165" priority="168" operator="lessThan">
      <formula>0</formula>
    </cfRule>
  </conditionalFormatting>
  <conditionalFormatting sqref="AW32">
    <cfRule type="expression" dxfId="164" priority="163" stopIfTrue="1">
      <formula>ABS((AW29-AW28))&lt;0.0011</formula>
    </cfRule>
    <cfRule type="cellIs" dxfId="163" priority="164" operator="greaterThan">
      <formula>0.1</formula>
    </cfRule>
    <cfRule type="cellIs" dxfId="162" priority="165" operator="lessThan">
      <formula>0</formula>
    </cfRule>
  </conditionalFormatting>
  <conditionalFormatting sqref="AX32">
    <cfRule type="expression" dxfId="161" priority="160" stopIfTrue="1">
      <formula>ABS((AX29-AX28))&lt;0.0011</formula>
    </cfRule>
    <cfRule type="cellIs" dxfId="160" priority="161" operator="greaterThan">
      <formula>0.1</formula>
    </cfRule>
    <cfRule type="cellIs" dxfId="159" priority="162" operator="lessThan">
      <formula>0</formula>
    </cfRule>
  </conditionalFormatting>
  <conditionalFormatting sqref="AY32">
    <cfRule type="expression" dxfId="158" priority="157" stopIfTrue="1">
      <formula>ABS((AY29-AY28))&lt;0.0011</formula>
    </cfRule>
    <cfRule type="cellIs" dxfId="157" priority="158" operator="greaterThan">
      <formula>0.1</formula>
    </cfRule>
    <cfRule type="cellIs" dxfId="156" priority="159" operator="lessThan">
      <formula>0</formula>
    </cfRule>
  </conditionalFormatting>
  <conditionalFormatting sqref="AZ32">
    <cfRule type="expression" dxfId="155" priority="154" stopIfTrue="1">
      <formula>ABS((AZ29-AZ28))&lt;0.0011</formula>
    </cfRule>
    <cfRule type="cellIs" dxfId="154" priority="155" operator="greaterThan">
      <formula>0.1</formula>
    </cfRule>
    <cfRule type="cellIs" dxfId="153" priority="156" operator="lessThan">
      <formula>0</formula>
    </cfRule>
  </conditionalFormatting>
  <conditionalFormatting sqref="BA32">
    <cfRule type="expression" dxfId="152" priority="151" stopIfTrue="1">
      <formula>ABS((BA29-BA28))&lt;0.0011</formula>
    </cfRule>
    <cfRule type="cellIs" dxfId="151" priority="152" operator="greaterThan">
      <formula>0.1</formula>
    </cfRule>
    <cfRule type="cellIs" dxfId="150" priority="153" operator="lessThan">
      <formula>0</formula>
    </cfRule>
  </conditionalFormatting>
  <conditionalFormatting sqref="BB32">
    <cfRule type="expression" dxfId="149" priority="148" stopIfTrue="1">
      <formula>ABS((BB29-BB28))&lt;0.0011</formula>
    </cfRule>
    <cfRule type="cellIs" dxfId="148" priority="149" operator="greaterThan">
      <formula>0.1</formula>
    </cfRule>
    <cfRule type="cellIs" dxfId="147" priority="150" operator="lessThan">
      <formula>0</formula>
    </cfRule>
  </conditionalFormatting>
  <conditionalFormatting sqref="BC32">
    <cfRule type="expression" dxfId="146" priority="145" stopIfTrue="1">
      <formula>ABS((BC29-BC28))&lt;0.0011</formula>
    </cfRule>
    <cfRule type="cellIs" dxfId="145" priority="146" operator="greaterThan">
      <formula>0.1</formula>
    </cfRule>
    <cfRule type="cellIs" dxfId="144" priority="147" operator="lessThan">
      <formula>0</formula>
    </cfRule>
  </conditionalFormatting>
  <conditionalFormatting sqref="BD32">
    <cfRule type="expression" dxfId="143" priority="142" stopIfTrue="1">
      <formula>ABS((BD29-BD28))&lt;0.0011</formula>
    </cfRule>
    <cfRule type="cellIs" dxfId="142" priority="143" operator="greaterThan">
      <formula>0.1</formula>
    </cfRule>
    <cfRule type="cellIs" dxfId="141" priority="144" operator="lessThan">
      <formula>0</formula>
    </cfRule>
  </conditionalFormatting>
  <conditionalFormatting sqref="BE32">
    <cfRule type="expression" dxfId="140" priority="139" stopIfTrue="1">
      <formula>ABS((BE29-BE28))&lt;0.0011</formula>
    </cfRule>
    <cfRule type="cellIs" dxfId="139" priority="140" operator="greaterThan">
      <formula>0.1</formula>
    </cfRule>
    <cfRule type="cellIs" dxfId="138" priority="141" operator="lessThan">
      <formula>0</formula>
    </cfRule>
  </conditionalFormatting>
  <conditionalFormatting sqref="BF32">
    <cfRule type="expression" dxfId="137" priority="136" stopIfTrue="1">
      <formula>ABS((BF29-BF28))&lt;0.0011</formula>
    </cfRule>
    <cfRule type="cellIs" dxfId="136" priority="137" operator="greaterThan">
      <formula>0.1</formula>
    </cfRule>
    <cfRule type="cellIs" dxfId="135" priority="138" operator="lessThan">
      <formula>0</formula>
    </cfRule>
  </conditionalFormatting>
  <conditionalFormatting sqref="BG32">
    <cfRule type="expression" dxfId="134" priority="133" stopIfTrue="1">
      <formula>ABS((BG29-BG28))&lt;0.0011</formula>
    </cfRule>
    <cfRule type="cellIs" dxfId="133" priority="134" operator="greaterThan">
      <formula>0.1</formula>
    </cfRule>
    <cfRule type="cellIs" dxfId="132" priority="135" operator="lessThan">
      <formula>0</formula>
    </cfRule>
  </conditionalFormatting>
  <conditionalFormatting sqref="BH32">
    <cfRule type="expression" dxfId="131" priority="130" stopIfTrue="1">
      <formula>ABS((BH29-BH28))&lt;0.0011</formula>
    </cfRule>
    <cfRule type="cellIs" dxfId="130" priority="131" operator="greaterThan">
      <formula>0.1</formula>
    </cfRule>
    <cfRule type="cellIs" dxfId="129" priority="132" operator="lessThan">
      <formula>0</formula>
    </cfRule>
  </conditionalFormatting>
  <conditionalFormatting sqref="BI32">
    <cfRule type="expression" dxfId="128" priority="127" stopIfTrue="1">
      <formula>ABS((BI29-BI28))&lt;0.0011</formula>
    </cfRule>
    <cfRule type="cellIs" dxfId="127" priority="128" operator="greaterThan">
      <formula>0.1</formula>
    </cfRule>
    <cfRule type="cellIs" dxfId="126" priority="129" operator="lessThan">
      <formula>0</formula>
    </cfRule>
  </conditionalFormatting>
  <conditionalFormatting sqref="BJ32">
    <cfRule type="expression" dxfId="125" priority="124" stopIfTrue="1">
      <formula>ABS((BJ29-BJ28))&lt;0.0011</formula>
    </cfRule>
    <cfRule type="cellIs" dxfId="124" priority="125" operator="greaterThan">
      <formula>0.1</formula>
    </cfRule>
    <cfRule type="cellIs" dxfId="123" priority="126" operator="lessThan">
      <formula>0</formula>
    </cfRule>
  </conditionalFormatting>
  <conditionalFormatting sqref="W37">
    <cfRule type="expression" dxfId="122" priority="121" stopIfTrue="1">
      <formula>ABS((W34-W33))&lt;0.0011</formula>
    </cfRule>
    <cfRule type="cellIs" dxfId="121" priority="122" operator="greaterThan">
      <formula>0.1</formula>
    </cfRule>
    <cfRule type="cellIs" dxfId="120" priority="123" operator="lessThan">
      <formula>0</formula>
    </cfRule>
  </conditionalFormatting>
  <conditionalFormatting sqref="V37">
    <cfRule type="expression" dxfId="119" priority="118" stopIfTrue="1">
      <formula>ABS((V34-V33))&lt;0.0011</formula>
    </cfRule>
    <cfRule type="cellIs" dxfId="118" priority="119" operator="greaterThan">
      <formula>0.1</formula>
    </cfRule>
    <cfRule type="cellIs" dxfId="117" priority="120" operator="lessThan">
      <formula>0</formula>
    </cfRule>
  </conditionalFormatting>
  <conditionalFormatting sqref="X37">
    <cfRule type="expression" dxfId="116" priority="115" stopIfTrue="1">
      <formula>ABS((X34-X33))&lt;0.0011</formula>
    </cfRule>
    <cfRule type="cellIs" dxfId="115" priority="116" operator="greaterThan">
      <formula>0.1</formula>
    </cfRule>
    <cfRule type="cellIs" dxfId="114" priority="117" operator="lessThan">
      <formula>0</formula>
    </cfRule>
  </conditionalFormatting>
  <conditionalFormatting sqref="Y37">
    <cfRule type="expression" dxfId="113" priority="112" stopIfTrue="1">
      <formula>ABS((Y34-Y33))&lt;0.0011</formula>
    </cfRule>
    <cfRule type="cellIs" dxfId="112" priority="113" operator="greaterThan">
      <formula>0.1</formula>
    </cfRule>
    <cfRule type="cellIs" dxfId="111" priority="114" operator="lessThan">
      <formula>0</formula>
    </cfRule>
  </conditionalFormatting>
  <conditionalFormatting sqref="Z37">
    <cfRule type="expression" dxfId="110" priority="109" stopIfTrue="1">
      <formula>ABS((Z34-Z33))&lt;0.0011</formula>
    </cfRule>
    <cfRule type="cellIs" dxfId="109" priority="110" operator="greaterThan">
      <formula>0.1</formula>
    </cfRule>
    <cfRule type="cellIs" dxfId="108" priority="111" operator="lessThan">
      <formula>0</formula>
    </cfRule>
  </conditionalFormatting>
  <conditionalFormatting sqref="AA37">
    <cfRule type="expression" dxfId="107" priority="106" stopIfTrue="1">
      <formula>ABS((AA34-AA33))&lt;0.0011</formula>
    </cfRule>
    <cfRule type="cellIs" dxfId="106" priority="107" operator="greaterThan">
      <formula>0.1</formula>
    </cfRule>
    <cfRule type="cellIs" dxfId="105" priority="108" operator="lessThan">
      <formula>0</formula>
    </cfRule>
  </conditionalFormatting>
  <conditionalFormatting sqref="AB37">
    <cfRule type="expression" dxfId="104" priority="103" stopIfTrue="1">
      <formula>ABS((AB34-AB33))&lt;0.0011</formula>
    </cfRule>
    <cfRule type="cellIs" dxfId="103" priority="104" operator="greaterThan">
      <formula>0.1</formula>
    </cfRule>
    <cfRule type="cellIs" dxfId="102" priority="105" operator="lessThan">
      <formula>0</formula>
    </cfRule>
  </conditionalFormatting>
  <conditionalFormatting sqref="AC37">
    <cfRule type="expression" dxfId="101" priority="100" stopIfTrue="1">
      <formula>ABS((AC34-AC33))&lt;0.0011</formula>
    </cfRule>
    <cfRule type="cellIs" dxfId="100" priority="101" operator="greaterThan">
      <formula>0.1</formula>
    </cfRule>
    <cfRule type="cellIs" dxfId="99" priority="102" operator="lessThan">
      <formula>0</formula>
    </cfRule>
  </conditionalFormatting>
  <conditionalFormatting sqref="AD37">
    <cfRule type="expression" dxfId="98" priority="97" stopIfTrue="1">
      <formula>ABS((AD34-AD33))&lt;0.0011</formula>
    </cfRule>
    <cfRule type="cellIs" dxfId="97" priority="98" operator="greaterThan">
      <formula>0.1</formula>
    </cfRule>
    <cfRule type="cellIs" dxfId="96" priority="99" operator="lessThan">
      <formula>0</formula>
    </cfRule>
  </conditionalFormatting>
  <conditionalFormatting sqref="AE37">
    <cfRule type="expression" dxfId="95" priority="94" stopIfTrue="1">
      <formula>ABS((AE34-AE33))&lt;0.0011</formula>
    </cfRule>
    <cfRule type="cellIs" dxfId="94" priority="95" operator="greaterThan">
      <formula>0.1</formula>
    </cfRule>
    <cfRule type="cellIs" dxfId="93" priority="96" operator="lessThan">
      <formula>0</formula>
    </cfRule>
  </conditionalFormatting>
  <conditionalFormatting sqref="AF37">
    <cfRule type="expression" dxfId="92" priority="91" stopIfTrue="1">
      <formula>ABS((AF34-AF33))&lt;0.0011</formula>
    </cfRule>
    <cfRule type="cellIs" dxfId="91" priority="92" operator="greaterThan">
      <formula>0.1</formula>
    </cfRule>
    <cfRule type="cellIs" dxfId="90" priority="93" operator="lessThan">
      <formula>0</formula>
    </cfRule>
  </conditionalFormatting>
  <conditionalFormatting sqref="AG37">
    <cfRule type="expression" dxfId="89" priority="88" stopIfTrue="1">
      <formula>ABS((AG34-AG33))&lt;0.0011</formula>
    </cfRule>
    <cfRule type="cellIs" dxfId="88" priority="89" operator="greaterThan">
      <formula>0.1</formula>
    </cfRule>
    <cfRule type="cellIs" dxfId="87" priority="90" operator="lessThan">
      <formula>0</formula>
    </cfRule>
  </conditionalFormatting>
  <conditionalFormatting sqref="AH37">
    <cfRule type="expression" dxfId="86" priority="85" stopIfTrue="1">
      <formula>ABS((AH34-AH33))&lt;0.0011</formula>
    </cfRule>
    <cfRule type="cellIs" dxfId="85" priority="86" operator="greaterThan">
      <formula>0.1</formula>
    </cfRule>
    <cfRule type="cellIs" dxfId="84" priority="87" operator="lessThan">
      <formula>0</formula>
    </cfRule>
  </conditionalFormatting>
  <conditionalFormatting sqref="AI37">
    <cfRule type="expression" dxfId="83" priority="82" stopIfTrue="1">
      <formula>ABS((AI34-AI33))&lt;0.0011</formula>
    </cfRule>
    <cfRule type="cellIs" dxfId="82" priority="83" operator="greaterThan">
      <formula>0.1</formula>
    </cfRule>
    <cfRule type="cellIs" dxfId="81" priority="84" operator="lessThan">
      <formula>0</formula>
    </cfRule>
  </conditionalFormatting>
  <conditionalFormatting sqref="AJ37">
    <cfRule type="expression" dxfId="80" priority="79" stopIfTrue="1">
      <formula>ABS((AJ34-AJ33))&lt;0.0011</formula>
    </cfRule>
    <cfRule type="cellIs" dxfId="79" priority="80" operator="greaterThan">
      <formula>0.15</formula>
    </cfRule>
    <cfRule type="cellIs" dxfId="78" priority="81" operator="lessThan">
      <formula>0</formula>
    </cfRule>
  </conditionalFormatting>
  <conditionalFormatting sqref="AK37">
    <cfRule type="expression" dxfId="77" priority="76" stopIfTrue="1">
      <formula>ABS((AK34-AK33))&lt;0.0011</formula>
    </cfRule>
    <cfRule type="cellIs" dxfId="76" priority="77" operator="greaterThan">
      <formula>0.1</formula>
    </cfRule>
    <cfRule type="cellIs" dxfId="75" priority="78" operator="lessThan">
      <formula>0</formula>
    </cfRule>
  </conditionalFormatting>
  <conditionalFormatting sqref="AL37">
    <cfRule type="expression" dxfId="74" priority="73" stopIfTrue="1">
      <formula>ABS((AL34-AL33))&lt;0.0011</formula>
    </cfRule>
    <cfRule type="cellIs" dxfId="73" priority="74" operator="greaterThan">
      <formula>0.1</formula>
    </cfRule>
    <cfRule type="cellIs" dxfId="72" priority="75" operator="lessThan">
      <formula>0</formula>
    </cfRule>
  </conditionalFormatting>
  <conditionalFormatting sqref="AM37">
    <cfRule type="expression" dxfId="71" priority="70" stopIfTrue="1">
      <formula>ABS((AM34-AM33))&lt;0.0011</formula>
    </cfRule>
    <cfRule type="cellIs" dxfId="70" priority="71" operator="greaterThan">
      <formula>0.1</formula>
    </cfRule>
    <cfRule type="cellIs" dxfId="69" priority="72" operator="lessThan">
      <formula>0</formula>
    </cfRule>
  </conditionalFormatting>
  <conditionalFormatting sqref="AN37">
    <cfRule type="expression" dxfId="68" priority="67" stopIfTrue="1">
      <formula>ABS((AN34-AN33))&lt;0.0011</formula>
    </cfRule>
    <cfRule type="cellIs" dxfId="67" priority="68" operator="greaterThan">
      <formula>0.1</formula>
    </cfRule>
    <cfRule type="cellIs" dxfId="66" priority="69" operator="lessThan">
      <formula>0</formula>
    </cfRule>
  </conditionalFormatting>
  <conditionalFormatting sqref="AO37">
    <cfRule type="expression" dxfId="65" priority="64" stopIfTrue="1">
      <formula>ABS((AO34-AO33))&lt;0.0011</formula>
    </cfRule>
    <cfRule type="cellIs" dxfId="64" priority="65" operator="greaterThan">
      <formula>0.1</formula>
    </cfRule>
    <cfRule type="cellIs" dxfId="63" priority="66" operator="lessThan">
      <formula>0</formula>
    </cfRule>
  </conditionalFormatting>
  <conditionalFormatting sqref="AP37">
    <cfRule type="expression" dxfId="62" priority="61" stopIfTrue="1">
      <formula>ABS((AP34-AP33))&lt;0.0011</formula>
    </cfRule>
    <cfRule type="cellIs" dxfId="61" priority="62" operator="greaterThan">
      <formula>0.1</formula>
    </cfRule>
    <cfRule type="cellIs" dxfId="60" priority="63" operator="lessThan">
      <formula>0</formula>
    </cfRule>
  </conditionalFormatting>
  <conditionalFormatting sqref="AQ37">
    <cfRule type="expression" dxfId="59" priority="58" stopIfTrue="1">
      <formula>ABS((AQ34-AQ33))&lt;0.0011</formula>
    </cfRule>
    <cfRule type="cellIs" dxfId="58" priority="59" operator="greaterThan">
      <formula>0.1</formula>
    </cfRule>
    <cfRule type="cellIs" dxfId="57" priority="60" operator="lessThan">
      <formula>0</formula>
    </cfRule>
  </conditionalFormatting>
  <conditionalFormatting sqref="AR37">
    <cfRule type="expression" dxfId="56" priority="55" stopIfTrue="1">
      <formula>ABS((AR34-AR33))&lt;0.0011</formula>
    </cfRule>
    <cfRule type="cellIs" dxfId="55" priority="56" operator="greaterThan">
      <formula>0.15</formula>
    </cfRule>
    <cfRule type="cellIs" dxfId="54" priority="57" operator="lessThan">
      <formula>0</formula>
    </cfRule>
  </conditionalFormatting>
  <conditionalFormatting sqref="AS37">
    <cfRule type="expression" dxfId="53" priority="52" stopIfTrue="1">
      <formula>ABS((AS34-AS33))&lt;0.0011</formula>
    </cfRule>
    <cfRule type="cellIs" dxfId="52" priority="53" operator="greaterThan">
      <formula>0.15</formula>
    </cfRule>
    <cfRule type="cellIs" dxfId="51" priority="54" operator="lessThan">
      <formula>0</formula>
    </cfRule>
  </conditionalFormatting>
  <conditionalFormatting sqref="AT37">
    <cfRule type="expression" dxfId="50" priority="49" stopIfTrue="1">
      <formula>ABS((AT34-AT33))&lt;0.0011</formula>
    </cfRule>
    <cfRule type="cellIs" dxfId="49" priority="50" operator="greaterThan">
      <formula>0.1</formula>
    </cfRule>
    <cfRule type="cellIs" dxfId="48" priority="51" operator="lessThan">
      <formula>0</formula>
    </cfRule>
  </conditionalFormatting>
  <conditionalFormatting sqref="AU37">
    <cfRule type="expression" dxfId="47" priority="46" stopIfTrue="1">
      <formula>ABS((AU34-AU33))&lt;0.0011</formula>
    </cfRule>
    <cfRule type="cellIs" dxfId="46" priority="47" operator="greaterThan">
      <formula>0.1</formula>
    </cfRule>
    <cfRule type="cellIs" dxfId="45" priority="48" operator="lessThan">
      <formula>0</formula>
    </cfRule>
  </conditionalFormatting>
  <conditionalFormatting sqref="AV37">
    <cfRule type="expression" dxfId="44" priority="43" stopIfTrue="1">
      <formula>ABS((AV34-AV33))&lt;0.0011</formula>
    </cfRule>
    <cfRule type="cellIs" dxfId="43" priority="44" operator="greaterThan">
      <formula>0.1</formula>
    </cfRule>
    <cfRule type="cellIs" dxfId="42" priority="45" operator="lessThan">
      <formula>0</formula>
    </cfRule>
  </conditionalFormatting>
  <conditionalFormatting sqref="AW37">
    <cfRule type="expression" dxfId="41" priority="40" stopIfTrue="1">
      <formula>ABS((AW34-AW33))&lt;0.0011</formula>
    </cfRule>
    <cfRule type="cellIs" dxfId="40" priority="41" operator="greaterThan">
      <formula>0.1</formula>
    </cfRule>
    <cfRule type="cellIs" dxfId="39" priority="42" operator="lessThan">
      <formula>0</formula>
    </cfRule>
  </conditionalFormatting>
  <conditionalFormatting sqref="AX37">
    <cfRule type="expression" dxfId="38" priority="37" stopIfTrue="1">
      <formula>ABS((AX34-AX33))&lt;0.0011</formula>
    </cfRule>
    <cfRule type="cellIs" dxfId="37" priority="38" operator="greaterThan">
      <formula>0.1</formula>
    </cfRule>
    <cfRule type="cellIs" dxfId="36" priority="39" operator="lessThan">
      <formula>0</formula>
    </cfRule>
  </conditionalFormatting>
  <conditionalFormatting sqref="AY37">
    <cfRule type="expression" dxfId="35" priority="34" stopIfTrue="1">
      <formula>ABS((AY34-AY33))&lt;0.0011</formula>
    </cfRule>
    <cfRule type="cellIs" dxfId="34" priority="35" operator="greaterThan">
      <formula>0.1</formula>
    </cfRule>
    <cfRule type="cellIs" dxfId="33" priority="36" operator="lessThan">
      <formula>0</formula>
    </cfRule>
  </conditionalFormatting>
  <conditionalFormatting sqref="AZ37">
    <cfRule type="expression" dxfId="32" priority="31" stopIfTrue="1">
      <formula>ABS((AZ34-AZ33))&lt;0.0011</formula>
    </cfRule>
    <cfRule type="cellIs" dxfId="31" priority="32" operator="greaterThan">
      <formula>0.1</formula>
    </cfRule>
    <cfRule type="cellIs" dxfId="30" priority="33" operator="lessThan">
      <formula>0</formula>
    </cfRule>
  </conditionalFormatting>
  <conditionalFormatting sqref="BA37">
    <cfRule type="expression" dxfId="29" priority="28" stopIfTrue="1">
      <formula>ABS((BA34-BA33))&lt;0.0011</formula>
    </cfRule>
    <cfRule type="cellIs" dxfId="28" priority="29" operator="greaterThan">
      <formula>0.1</formula>
    </cfRule>
    <cfRule type="cellIs" dxfId="27" priority="30" operator="lessThan">
      <formula>0</formula>
    </cfRule>
  </conditionalFormatting>
  <conditionalFormatting sqref="BB37">
    <cfRule type="expression" dxfId="26" priority="25" stopIfTrue="1">
      <formula>ABS((BB34-BB33))&lt;0.0011</formula>
    </cfRule>
    <cfRule type="cellIs" dxfId="25" priority="26" operator="greaterThan">
      <formula>0.1</formula>
    </cfRule>
    <cfRule type="cellIs" dxfId="24" priority="27" operator="lessThan">
      <formula>0</formula>
    </cfRule>
  </conditionalFormatting>
  <conditionalFormatting sqref="BC37">
    <cfRule type="expression" dxfId="23" priority="22" stopIfTrue="1">
      <formula>ABS((BC34-BC33))&lt;0.0011</formula>
    </cfRule>
    <cfRule type="cellIs" dxfId="22" priority="23" operator="greaterThan">
      <formula>0.1</formula>
    </cfRule>
    <cfRule type="cellIs" dxfId="21" priority="24" operator="lessThan">
      <formula>0</formula>
    </cfRule>
  </conditionalFormatting>
  <conditionalFormatting sqref="BD37">
    <cfRule type="expression" dxfId="20" priority="19" stopIfTrue="1">
      <formula>ABS((BD34-BD33))&lt;0.0011</formula>
    </cfRule>
    <cfRule type="cellIs" dxfId="19" priority="20" operator="greaterThan">
      <formula>0.1</formula>
    </cfRule>
    <cfRule type="cellIs" dxfId="18" priority="21" operator="lessThan">
      <formula>0</formula>
    </cfRule>
  </conditionalFormatting>
  <conditionalFormatting sqref="BE37">
    <cfRule type="expression" dxfId="17" priority="16" stopIfTrue="1">
      <formula>ABS((BE34-BE33))&lt;0.0011</formula>
    </cfRule>
    <cfRule type="cellIs" dxfId="16" priority="17" operator="greaterThan">
      <formula>0.1</formula>
    </cfRule>
    <cfRule type="cellIs" dxfId="15" priority="18" operator="lessThan">
      <formula>0</formula>
    </cfRule>
  </conditionalFormatting>
  <conditionalFormatting sqref="BF37">
    <cfRule type="expression" dxfId="14" priority="13" stopIfTrue="1">
      <formula>ABS((BF34-BF33))&lt;0.0011</formula>
    </cfRule>
    <cfRule type="cellIs" dxfId="13" priority="14" operator="greaterThan">
      <formula>0.1</formula>
    </cfRule>
    <cfRule type="cellIs" dxfId="12" priority="15" operator="lessThan">
      <formula>0</formula>
    </cfRule>
  </conditionalFormatting>
  <conditionalFormatting sqref="BG37">
    <cfRule type="expression" dxfId="11" priority="10" stopIfTrue="1">
      <formula>ABS((BG34-BG33))&lt;0.0011</formula>
    </cfRule>
    <cfRule type="cellIs" dxfId="10" priority="11" operator="greaterThan">
      <formula>0.1</formula>
    </cfRule>
    <cfRule type="cellIs" dxfId="9" priority="12" operator="lessThan">
      <formula>0</formula>
    </cfRule>
  </conditionalFormatting>
  <conditionalFormatting sqref="BH37">
    <cfRule type="expression" dxfId="8" priority="7" stopIfTrue="1">
      <formula>ABS((BH34-BH33))&lt;0.0011</formula>
    </cfRule>
    <cfRule type="cellIs" dxfId="7" priority="8" operator="greaterThan">
      <formula>0.1</formula>
    </cfRule>
    <cfRule type="cellIs" dxfId="6" priority="9" operator="lessThan">
      <formula>0</formula>
    </cfRule>
  </conditionalFormatting>
  <conditionalFormatting sqref="BI37">
    <cfRule type="expression" dxfId="5" priority="4" stopIfTrue="1">
      <formula>ABS((BI34-BI33))&lt;0.0011</formula>
    </cfRule>
    <cfRule type="cellIs" dxfId="4" priority="5" operator="greaterThan">
      <formula>0.1</formula>
    </cfRule>
    <cfRule type="cellIs" dxfId="3" priority="6" operator="lessThan">
      <formula>0</formula>
    </cfRule>
  </conditionalFormatting>
  <conditionalFormatting sqref="BJ37">
    <cfRule type="expression" dxfId="2" priority="1" stopIfTrue="1">
      <formula>ABS((BJ34-BJ33))&lt;0.0011</formula>
    </cfRule>
    <cfRule type="cellIs" dxfId="1" priority="2" operator="greaterThan">
      <formula>0.1</formula>
    </cfRule>
    <cfRule type="cellIs" dxfId="0" priority="3"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9"/>
  <sheetViews>
    <sheetView workbookViewId="0"/>
  </sheetViews>
  <sheetFormatPr defaultColWidth="9.140625" defaultRowHeight="12.75"/>
  <cols>
    <col min="1" max="1" width="17" style="5" customWidth="1"/>
    <col min="2" max="2" width="12" style="5" customWidth="1"/>
    <col min="3" max="3" width="11" style="18" customWidth="1"/>
    <col min="4" max="4" width="9.140625" style="18"/>
    <col min="5" max="21" width="9.140625" style="5"/>
    <col min="22" max="22" width="11" style="5" customWidth="1"/>
    <col min="23" max="16384" width="9.140625" style="5"/>
  </cols>
  <sheetData>
    <row r="1" spans="1:28" s="9" customFormat="1" ht="14.1" customHeight="1">
      <c r="A1" s="7" t="s">
        <v>23</v>
      </c>
      <c r="B1" s="8"/>
      <c r="C1" s="6"/>
      <c r="D1" s="6"/>
      <c r="E1" s="203"/>
      <c r="F1" s="28"/>
      <c r="G1" s="28"/>
      <c r="H1" s="28"/>
      <c r="I1" s="28"/>
      <c r="J1" s="28"/>
      <c r="K1" s="28"/>
      <c r="L1" s="28"/>
      <c r="M1" s="28"/>
      <c r="N1" s="28"/>
      <c r="O1" s="28"/>
      <c r="P1" s="28"/>
      <c r="Q1" s="28"/>
      <c r="R1" s="28"/>
      <c r="S1" s="28"/>
      <c r="T1" s="28"/>
      <c r="U1" s="28"/>
      <c r="V1" s="28"/>
      <c r="W1" s="28"/>
      <c r="X1" s="28"/>
      <c r="Y1" s="28"/>
      <c r="Z1" s="28"/>
      <c r="AA1" s="28"/>
      <c r="AB1" s="4"/>
    </row>
    <row r="2" spans="1:28" s="9" customFormat="1" ht="14.1" customHeight="1">
      <c r="B2" s="8"/>
      <c r="C2" s="6"/>
      <c r="D2" s="6"/>
      <c r="E2" s="203"/>
      <c r="F2" s="1"/>
      <c r="G2" s="1"/>
      <c r="H2" s="1"/>
      <c r="I2" s="1"/>
      <c r="J2" s="1"/>
      <c r="K2" s="1"/>
      <c r="L2" s="1"/>
      <c r="M2" s="1"/>
      <c r="N2" s="1"/>
      <c r="O2" s="1"/>
      <c r="P2" s="1"/>
      <c r="Q2" s="1"/>
      <c r="R2" s="1"/>
      <c r="S2" s="1"/>
      <c r="T2" s="1"/>
      <c r="U2" s="1"/>
      <c r="V2" s="1"/>
      <c r="W2" s="1"/>
      <c r="X2" s="1"/>
      <c r="Y2" s="1"/>
      <c r="Z2" s="1"/>
      <c r="AA2" s="1"/>
      <c r="AB2" s="4"/>
    </row>
    <row r="3" spans="1:28" s="10" customFormat="1" ht="14.1" customHeight="1">
      <c r="C3" s="11"/>
      <c r="D3" s="11"/>
      <c r="E3" s="12"/>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4" t="s">
        <v>2</v>
      </c>
      <c r="Y3" s="14" t="s">
        <v>2</v>
      </c>
      <c r="Z3" s="13" t="s">
        <v>2</v>
      </c>
      <c r="AA3" s="13" t="s">
        <v>2</v>
      </c>
      <c r="AB3" s="13"/>
    </row>
    <row r="4" spans="1:28" s="10" customFormat="1" ht="51">
      <c r="A4" s="11"/>
      <c r="B4" s="15"/>
      <c r="C4" s="15" t="s">
        <v>220</v>
      </c>
      <c r="D4" s="15" t="s">
        <v>3</v>
      </c>
      <c r="E4" s="37" t="s">
        <v>24</v>
      </c>
      <c r="F4" s="16" t="s">
        <v>6</v>
      </c>
      <c r="G4" s="2" t="s">
        <v>369</v>
      </c>
      <c r="H4" s="2" t="s">
        <v>19</v>
      </c>
      <c r="I4" s="2" t="s">
        <v>21</v>
      </c>
      <c r="J4" s="2" t="s">
        <v>4</v>
      </c>
      <c r="K4" s="2" t="s">
        <v>7</v>
      </c>
      <c r="L4" s="2" t="s">
        <v>5</v>
      </c>
      <c r="M4" s="15" t="s">
        <v>8</v>
      </c>
      <c r="N4" s="15" t="s">
        <v>9</v>
      </c>
      <c r="O4" s="15" t="s">
        <v>10</v>
      </c>
      <c r="P4" s="15" t="s">
        <v>11</v>
      </c>
      <c r="Q4" s="15" t="s">
        <v>12</v>
      </c>
      <c r="R4" s="15" t="s">
        <v>13</v>
      </c>
      <c r="S4" s="15" t="s">
        <v>14</v>
      </c>
      <c r="T4" s="15" t="s">
        <v>15</v>
      </c>
      <c r="U4" s="15" t="s">
        <v>16</v>
      </c>
      <c r="V4" s="15" t="s">
        <v>17</v>
      </c>
      <c r="W4" s="15" t="s">
        <v>25</v>
      </c>
      <c r="X4" s="17" t="s">
        <v>0</v>
      </c>
      <c r="Y4" s="17" t="s">
        <v>1</v>
      </c>
      <c r="Z4" s="15" t="s">
        <v>20</v>
      </c>
      <c r="AA4" s="15" t="s">
        <v>288</v>
      </c>
      <c r="AB4" s="15"/>
    </row>
    <row r="5" spans="1:28">
      <c r="C5" s="24">
        <v>2.7795153203736755</v>
      </c>
      <c r="D5" s="35">
        <v>0.15</v>
      </c>
      <c r="E5" s="35">
        <v>1037</v>
      </c>
      <c r="F5" s="36">
        <v>1E-3</v>
      </c>
      <c r="G5" s="21">
        <v>8.9999999999999998E-4</v>
      </c>
      <c r="H5" s="21">
        <v>2.5000000000000001E-3</v>
      </c>
      <c r="I5" s="21">
        <v>4.3E-3</v>
      </c>
      <c r="J5" s="21">
        <v>2.5000000000000001E-3</v>
      </c>
      <c r="K5" s="21">
        <v>1.6999999999999999E-3</v>
      </c>
      <c r="L5" s="21">
        <v>1.6000000000000001E-3</v>
      </c>
      <c r="M5" s="21">
        <v>1.6000000000000001E-3</v>
      </c>
      <c r="N5" s="21">
        <v>1.6999999999999999E-3</v>
      </c>
      <c r="O5" s="21">
        <v>1.2999999999999999E-3</v>
      </c>
      <c r="P5" s="21">
        <v>1.6000000000000001E-3</v>
      </c>
      <c r="Q5" s="21">
        <v>1.1000000000000001E-3</v>
      </c>
      <c r="R5" s="21">
        <v>1E-3</v>
      </c>
      <c r="S5" s="21">
        <v>1.1000000000000001E-3</v>
      </c>
      <c r="T5" s="21">
        <v>1.1999999999999999E-3</v>
      </c>
      <c r="U5" s="21">
        <v>1.1999999999999999E-3</v>
      </c>
      <c r="V5" s="21">
        <v>1.1999999999999999E-3</v>
      </c>
      <c r="W5" s="21">
        <v>3.2000000000000002E-3</v>
      </c>
      <c r="X5" s="21">
        <v>3.3999999999999998E-3</v>
      </c>
      <c r="Y5" s="21">
        <v>2.8E-3</v>
      </c>
      <c r="Z5" s="21">
        <v>4.7999999999999996E-3</v>
      </c>
      <c r="AA5" s="21">
        <v>1E-3</v>
      </c>
      <c r="AB5" s="21"/>
    </row>
    <row r="6" spans="1:28">
      <c r="C6" s="24">
        <v>2.7795153203736755</v>
      </c>
      <c r="D6" s="35">
        <v>0.15</v>
      </c>
      <c r="E6" s="35">
        <v>1040</v>
      </c>
      <c r="F6" s="36">
        <v>1E-3</v>
      </c>
      <c r="G6" s="21">
        <v>8.9999999999999998E-4</v>
      </c>
      <c r="H6" s="21">
        <v>2.5000000000000001E-3</v>
      </c>
      <c r="I6" s="21">
        <v>4.3E-3</v>
      </c>
      <c r="J6" s="21">
        <v>2.3999999999999998E-3</v>
      </c>
      <c r="K6" s="21">
        <v>1.6999999999999999E-3</v>
      </c>
      <c r="L6" s="21">
        <v>1.6000000000000001E-3</v>
      </c>
      <c r="M6" s="21">
        <v>1.6000000000000001E-3</v>
      </c>
      <c r="N6" s="21">
        <v>1.6999999999999999E-3</v>
      </c>
      <c r="O6" s="21">
        <v>1.2999999999999999E-3</v>
      </c>
      <c r="P6" s="21">
        <v>1.5E-3</v>
      </c>
      <c r="Q6" s="21">
        <v>1.1000000000000001E-3</v>
      </c>
      <c r="R6" s="21">
        <v>8.9999999999999998E-4</v>
      </c>
      <c r="S6" s="21">
        <v>1.1000000000000001E-3</v>
      </c>
      <c r="T6" s="21">
        <v>1.1999999999999999E-3</v>
      </c>
      <c r="U6" s="21">
        <v>1.1999999999999999E-3</v>
      </c>
      <c r="V6" s="21">
        <v>1.1999999999999999E-3</v>
      </c>
      <c r="W6" s="21">
        <v>3.2000000000000002E-3</v>
      </c>
      <c r="X6" s="21">
        <v>3.3999999999999998E-3</v>
      </c>
      <c r="Y6" s="21">
        <v>2.8E-3</v>
      </c>
      <c r="Z6" s="21">
        <v>4.7999999999999996E-3</v>
      </c>
      <c r="AA6" s="21">
        <v>1E-3</v>
      </c>
      <c r="AB6" s="21"/>
    </row>
    <row r="7" spans="1:28">
      <c r="C7" s="24">
        <v>2.7795153203736755</v>
      </c>
      <c r="D7" s="35">
        <v>0.15</v>
      </c>
      <c r="E7" s="35">
        <v>1050</v>
      </c>
      <c r="F7" s="36">
        <v>1E-3</v>
      </c>
      <c r="G7" s="21">
        <v>8.9999999999999998E-4</v>
      </c>
      <c r="H7" s="21">
        <v>2.5000000000000001E-3</v>
      </c>
      <c r="I7" s="21">
        <v>4.3E-3</v>
      </c>
      <c r="J7" s="21">
        <v>2.3999999999999998E-3</v>
      </c>
      <c r="K7" s="21">
        <v>1.6999999999999999E-3</v>
      </c>
      <c r="L7" s="21">
        <v>1.6000000000000001E-3</v>
      </c>
      <c r="M7" s="21">
        <v>1.6000000000000001E-3</v>
      </c>
      <c r="N7" s="21">
        <v>1.6999999999999999E-3</v>
      </c>
      <c r="O7" s="21">
        <v>1.2999999999999999E-3</v>
      </c>
      <c r="P7" s="21">
        <v>1.5E-3</v>
      </c>
      <c r="Q7" s="21">
        <v>1.1000000000000001E-3</v>
      </c>
      <c r="R7" s="21">
        <v>8.9999999999999998E-4</v>
      </c>
      <c r="S7" s="21">
        <v>1.1000000000000001E-3</v>
      </c>
      <c r="T7" s="21">
        <v>1.1000000000000001E-3</v>
      </c>
      <c r="U7" s="21">
        <v>1.1000000000000001E-3</v>
      </c>
      <c r="V7" s="21">
        <v>1.1999999999999999E-3</v>
      </c>
      <c r="W7" s="21">
        <v>3.0999999999999999E-3</v>
      </c>
      <c r="X7" s="21">
        <v>3.3999999999999998E-3</v>
      </c>
      <c r="Y7" s="21">
        <v>2.8E-3</v>
      </c>
      <c r="Z7" s="21">
        <v>4.7999999999999996E-3</v>
      </c>
      <c r="AA7" s="21">
        <v>1E-3</v>
      </c>
      <c r="AB7" s="21"/>
    </row>
    <row r="8" spans="1:28">
      <c r="C8" s="24">
        <v>2.7795153203736755</v>
      </c>
      <c r="D8" s="35">
        <v>0.15</v>
      </c>
      <c r="E8" s="35">
        <v>1057</v>
      </c>
      <c r="F8" s="36">
        <v>1E-3</v>
      </c>
      <c r="G8" s="21">
        <v>8.0000000000000004E-4</v>
      </c>
      <c r="H8" s="21">
        <v>2.3999999999999998E-3</v>
      </c>
      <c r="I8" s="21">
        <v>4.3E-3</v>
      </c>
      <c r="J8" s="21">
        <v>2.3999999999999998E-3</v>
      </c>
      <c r="K8" s="21">
        <v>1.6999999999999999E-3</v>
      </c>
      <c r="L8" s="21">
        <v>1.6000000000000001E-3</v>
      </c>
      <c r="M8" s="21">
        <v>1.6000000000000001E-3</v>
      </c>
      <c r="N8" s="21">
        <v>1.6999999999999999E-3</v>
      </c>
      <c r="O8" s="21">
        <v>1.2999999999999999E-3</v>
      </c>
      <c r="P8" s="21">
        <v>1.5E-3</v>
      </c>
      <c r="Q8" s="21">
        <v>1.1000000000000001E-3</v>
      </c>
      <c r="R8" s="21">
        <v>8.9999999999999998E-4</v>
      </c>
      <c r="S8" s="21">
        <v>1.1000000000000001E-3</v>
      </c>
      <c r="T8" s="21">
        <v>1.1000000000000001E-3</v>
      </c>
      <c r="U8" s="21">
        <v>1.1000000000000001E-3</v>
      </c>
      <c r="V8" s="21">
        <v>1.1999999999999999E-3</v>
      </c>
      <c r="W8" s="21">
        <v>3.0999999999999999E-3</v>
      </c>
      <c r="X8" s="21">
        <v>3.3E-3</v>
      </c>
      <c r="Y8" s="21">
        <v>2.8E-3</v>
      </c>
      <c r="Z8" s="21">
        <v>4.7000000000000002E-3</v>
      </c>
      <c r="AA8" s="21">
        <v>1E-3</v>
      </c>
      <c r="AB8" s="21"/>
    </row>
    <row r="9" spans="1:28">
      <c r="C9" s="24">
        <v>2.7795153203736755</v>
      </c>
      <c r="D9" s="35">
        <v>0.15</v>
      </c>
      <c r="E9" s="35">
        <v>1058</v>
      </c>
      <c r="F9" s="36">
        <v>1E-3</v>
      </c>
      <c r="G9" s="21">
        <v>8.0000000000000004E-4</v>
      </c>
      <c r="H9" s="21">
        <v>2.3999999999999998E-3</v>
      </c>
      <c r="I9" s="21">
        <v>4.3E-3</v>
      </c>
      <c r="J9" s="21">
        <v>2.3999999999999998E-3</v>
      </c>
      <c r="K9" s="21">
        <v>1.6999999999999999E-3</v>
      </c>
      <c r="L9" s="21">
        <v>1.6000000000000001E-3</v>
      </c>
      <c r="M9" s="21">
        <v>1.6000000000000001E-3</v>
      </c>
      <c r="N9" s="21">
        <v>1.6999999999999999E-3</v>
      </c>
      <c r="O9" s="21">
        <v>1.2999999999999999E-3</v>
      </c>
      <c r="P9" s="21">
        <v>1.5E-3</v>
      </c>
      <c r="Q9" s="21">
        <v>1.1000000000000001E-3</v>
      </c>
      <c r="R9" s="21">
        <v>8.9999999999999998E-4</v>
      </c>
      <c r="S9" s="21">
        <v>1.1000000000000001E-3</v>
      </c>
      <c r="T9" s="21">
        <v>1.1000000000000001E-3</v>
      </c>
      <c r="U9" s="21">
        <v>1.1000000000000001E-3</v>
      </c>
      <c r="V9" s="21">
        <v>1.1999999999999999E-3</v>
      </c>
      <c r="W9" s="21">
        <v>3.0999999999999999E-3</v>
      </c>
      <c r="X9" s="21">
        <v>3.3E-3</v>
      </c>
      <c r="Y9" s="21">
        <v>2.7000000000000001E-3</v>
      </c>
      <c r="Z9" s="21">
        <v>4.7000000000000002E-3</v>
      </c>
      <c r="AA9" s="21">
        <v>1E-3</v>
      </c>
      <c r="AB9" s="21"/>
    </row>
    <row r="10" spans="1:28">
      <c r="C10" s="24">
        <v>2.7795153203736755</v>
      </c>
      <c r="D10" s="35">
        <v>0.15</v>
      </c>
      <c r="E10" s="35">
        <v>1062</v>
      </c>
      <c r="F10" s="36">
        <v>1E-3</v>
      </c>
      <c r="G10" s="21">
        <v>8.0000000000000004E-4</v>
      </c>
      <c r="H10" s="21">
        <v>2.3999999999999998E-3</v>
      </c>
      <c r="I10" s="21">
        <v>4.1999999999999997E-3</v>
      </c>
      <c r="J10" s="21">
        <v>2.3999999999999998E-3</v>
      </c>
      <c r="K10" s="21">
        <v>1.6999999999999999E-3</v>
      </c>
      <c r="L10" s="21">
        <v>1.6000000000000001E-3</v>
      </c>
      <c r="M10" s="21">
        <v>1.6000000000000001E-3</v>
      </c>
      <c r="N10" s="21">
        <v>1.6999999999999999E-3</v>
      </c>
      <c r="O10" s="21">
        <v>1.2999999999999999E-3</v>
      </c>
      <c r="P10" s="21">
        <v>1.5E-3</v>
      </c>
      <c r="Q10" s="21">
        <v>1.1000000000000001E-3</v>
      </c>
      <c r="R10" s="21">
        <v>8.9999999999999998E-4</v>
      </c>
      <c r="S10" s="21">
        <v>1.1000000000000001E-3</v>
      </c>
      <c r="T10" s="21">
        <v>1.1000000000000001E-3</v>
      </c>
      <c r="U10" s="21">
        <v>1.1000000000000001E-3</v>
      </c>
      <c r="V10" s="21">
        <v>1.1999999999999999E-3</v>
      </c>
      <c r="W10" s="21">
        <v>3.0999999999999999E-3</v>
      </c>
      <c r="X10" s="21">
        <v>3.3E-3</v>
      </c>
      <c r="Y10" s="21">
        <v>2.7000000000000001E-3</v>
      </c>
      <c r="Z10" s="21">
        <v>4.7000000000000002E-3</v>
      </c>
      <c r="AA10" s="21">
        <v>1E-3</v>
      </c>
      <c r="AB10" s="21"/>
    </row>
    <row r="11" spans="1:28">
      <c r="C11" s="24">
        <v>2.7795153203736755</v>
      </c>
      <c r="D11" s="35">
        <v>0.15</v>
      </c>
      <c r="E11" s="35">
        <v>1064</v>
      </c>
      <c r="F11" s="36">
        <v>1E-3</v>
      </c>
      <c r="G11" s="21">
        <v>8.0000000000000004E-4</v>
      </c>
      <c r="H11" s="21">
        <v>2.3999999999999998E-3</v>
      </c>
      <c r="I11" s="21">
        <v>4.1999999999999997E-3</v>
      </c>
      <c r="J11" s="21">
        <v>2.3999999999999998E-3</v>
      </c>
      <c r="K11" s="21">
        <v>1.6999999999999999E-3</v>
      </c>
      <c r="L11" s="21">
        <v>1.6000000000000001E-3</v>
      </c>
      <c r="M11" s="21">
        <v>1.6000000000000001E-3</v>
      </c>
      <c r="N11" s="21">
        <v>1.6999999999999999E-3</v>
      </c>
      <c r="O11" s="21">
        <v>1.2999999999999999E-3</v>
      </c>
      <c r="P11" s="21">
        <v>1.5E-3</v>
      </c>
      <c r="Q11" s="21">
        <v>1.1000000000000001E-3</v>
      </c>
      <c r="R11" s="21">
        <v>8.9999999999999998E-4</v>
      </c>
      <c r="S11" s="21">
        <v>1.1000000000000001E-3</v>
      </c>
      <c r="T11" s="21">
        <v>1.1000000000000001E-3</v>
      </c>
      <c r="U11" s="21">
        <v>1.1000000000000001E-3</v>
      </c>
      <c r="V11" s="21">
        <v>1.1999999999999999E-3</v>
      </c>
      <c r="W11" s="21">
        <v>3.0999999999999999E-3</v>
      </c>
      <c r="X11" s="21">
        <v>3.3E-3</v>
      </c>
      <c r="Y11" s="21">
        <v>2.7000000000000001E-3</v>
      </c>
      <c r="Z11" s="21">
        <v>4.7000000000000002E-3</v>
      </c>
      <c r="AA11" s="21">
        <v>1E-3</v>
      </c>
      <c r="AB11" s="21"/>
    </row>
    <row r="12" spans="1:28">
      <c r="C12" s="20"/>
      <c r="D12" s="20"/>
      <c r="E12" s="38"/>
      <c r="F12"/>
      <c r="G12" s="19"/>
      <c r="H12" s="19"/>
      <c r="I12" s="19"/>
      <c r="J12" s="19"/>
      <c r="K12" s="19"/>
      <c r="L12" s="19"/>
      <c r="M12" s="19"/>
      <c r="N12" s="19"/>
      <c r="O12" s="19"/>
      <c r="P12" s="19"/>
      <c r="Q12" s="19"/>
      <c r="R12" s="19"/>
      <c r="S12" s="19"/>
      <c r="T12" s="19"/>
      <c r="U12" s="19"/>
      <c r="V12" s="19"/>
      <c r="W12" s="19"/>
      <c r="X12" s="19"/>
      <c r="Y12" s="19"/>
      <c r="Z12" s="19"/>
      <c r="AA12" s="19"/>
    </row>
    <row r="13" spans="1:28">
      <c r="C13" s="20"/>
      <c r="D13" s="20"/>
      <c r="E13" s="20"/>
      <c r="F13"/>
      <c r="G13" s="19"/>
      <c r="H13" s="19"/>
      <c r="I13" s="19"/>
      <c r="J13" s="19"/>
      <c r="K13" s="19"/>
      <c r="L13" s="19"/>
      <c r="M13" s="19"/>
      <c r="N13" s="19"/>
      <c r="O13" s="19"/>
      <c r="P13" s="19"/>
      <c r="Q13" s="19"/>
      <c r="R13" s="19"/>
      <c r="S13" s="19"/>
      <c r="T13" s="19"/>
      <c r="U13" s="19"/>
      <c r="V13" s="19"/>
      <c r="W13" s="19"/>
      <c r="X13" s="19"/>
      <c r="Y13" s="19"/>
      <c r="Z13" s="19"/>
      <c r="AA13" s="19"/>
    </row>
    <row r="14" spans="1:28">
      <c r="C14" s="20"/>
      <c r="D14" s="20"/>
      <c r="E14" s="20"/>
      <c r="F14"/>
      <c r="G14" s="19"/>
      <c r="H14" s="19"/>
      <c r="I14" s="19"/>
      <c r="J14" s="19"/>
      <c r="K14" s="19"/>
      <c r="L14" s="19"/>
      <c r="M14" s="19"/>
      <c r="N14" s="19"/>
      <c r="O14" s="19"/>
      <c r="P14" s="19"/>
      <c r="Q14" s="19"/>
      <c r="R14" s="19"/>
      <c r="S14" s="19"/>
      <c r="T14" s="19"/>
      <c r="U14" s="19"/>
      <c r="V14" s="19"/>
      <c r="W14" s="19"/>
      <c r="X14" s="19"/>
      <c r="Y14" s="19"/>
      <c r="Z14" s="19"/>
      <c r="AA14" s="19"/>
    </row>
    <row r="15" spans="1:28">
      <c r="C15" s="20"/>
      <c r="D15" s="20"/>
      <c r="E15" s="3"/>
      <c r="F15"/>
      <c r="G15" s="19"/>
      <c r="H15" s="19"/>
      <c r="I15" s="19"/>
      <c r="J15" s="19"/>
      <c r="K15" s="19"/>
      <c r="L15" s="19"/>
      <c r="M15" s="19"/>
      <c r="N15" s="19"/>
      <c r="O15" s="19"/>
      <c r="P15" s="19"/>
      <c r="Q15" s="19"/>
      <c r="R15" s="19"/>
      <c r="S15" s="19"/>
      <c r="T15" s="19"/>
      <c r="U15" s="19"/>
      <c r="V15" s="19"/>
      <c r="W15" s="19"/>
      <c r="X15" s="19"/>
      <c r="Y15" s="19"/>
      <c r="Z15" s="19"/>
      <c r="AA15" s="19"/>
    </row>
    <row r="16" spans="1:28">
      <c r="C16" s="20"/>
      <c r="D16" s="20"/>
      <c r="E16" s="3"/>
      <c r="F16"/>
      <c r="G16" s="19"/>
      <c r="H16" s="19"/>
      <c r="I16" s="19"/>
      <c r="J16" s="19"/>
      <c r="K16" s="19"/>
      <c r="L16" s="19"/>
      <c r="M16" s="19"/>
      <c r="N16" s="19"/>
      <c r="O16" s="19"/>
      <c r="P16" s="19"/>
      <c r="Q16" s="19"/>
      <c r="R16" s="19"/>
      <c r="S16" s="19"/>
      <c r="T16" s="19"/>
      <c r="U16" s="19"/>
      <c r="V16" s="19"/>
      <c r="W16" s="19"/>
      <c r="X16" s="19"/>
      <c r="Y16" s="19"/>
      <c r="Z16" s="19"/>
      <c r="AA16" s="19"/>
    </row>
    <row r="17" spans="3:27">
      <c r="C17" s="20"/>
      <c r="D17" s="20"/>
      <c r="E17" s="20"/>
      <c r="F17"/>
      <c r="G17" s="19"/>
      <c r="H17" s="19"/>
      <c r="I17" s="19"/>
      <c r="J17" s="19"/>
      <c r="K17" s="19"/>
      <c r="L17" s="19"/>
      <c r="M17" s="19"/>
      <c r="N17" s="19"/>
      <c r="O17" s="19"/>
      <c r="P17" s="19"/>
      <c r="Q17" s="19"/>
      <c r="R17" s="19"/>
      <c r="S17" s="19"/>
      <c r="T17" s="19"/>
      <c r="U17" s="19"/>
      <c r="V17" s="19"/>
      <c r="W17" s="19"/>
      <c r="X17" s="19"/>
      <c r="Y17" s="19"/>
      <c r="Z17" s="19"/>
      <c r="AA17" s="19"/>
    </row>
    <row r="18" spans="3:27">
      <c r="C18" s="20"/>
      <c r="D18" s="20"/>
      <c r="E18" s="20"/>
      <c r="F18"/>
      <c r="G18" s="19"/>
      <c r="H18" s="19"/>
      <c r="I18" s="19"/>
      <c r="J18" s="19"/>
      <c r="K18" s="19"/>
      <c r="L18" s="19"/>
      <c r="M18" s="19"/>
      <c r="N18" s="19"/>
      <c r="O18" s="19"/>
      <c r="P18" s="19"/>
      <c r="Q18" s="19"/>
      <c r="R18" s="19"/>
      <c r="S18" s="19"/>
      <c r="T18" s="19"/>
      <c r="U18" s="19"/>
      <c r="V18" s="19"/>
      <c r="W18" s="19"/>
      <c r="X18" s="19"/>
      <c r="Y18" s="19"/>
      <c r="Z18" s="19"/>
      <c r="AA18" s="19"/>
    </row>
    <row r="19" spans="3:27">
      <c r="C19" s="20"/>
      <c r="D19" s="20"/>
      <c r="E19" s="3"/>
      <c r="F19"/>
      <c r="G19" s="19"/>
      <c r="H19" s="19"/>
      <c r="I19" s="19"/>
      <c r="J19" s="19"/>
      <c r="K19" s="19"/>
      <c r="L19" s="19"/>
      <c r="M19" s="19"/>
      <c r="N19" s="19"/>
      <c r="O19" s="19"/>
      <c r="P19" s="19"/>
      <c r="Q19" s="19"/>
      <c r="R19" s="19"/>
      <c r="S19" s="19"/>
      <c r="T19" s="19"/>
      <c r="U19" s="19"/>
      <c r="V19" s="19"/>
      <c r="W19" s="19"/>
      <c r="X19" s="19"/>
      <c r="Y19" s="19"/>
      <c r="Z19" s="19"/>
      <c r="AA19" s="19"/>
    </row>
    <row r="20" spans="3:27">
      <c r="C20" s="20"/>
      <c r="D20" s="20"/>
      <c r="E20" s="3"/>
      <c r="F20"/>
      <c r="G20" s="19"/>
      <c r="H20" s="19"/>
      <c r="I20" s="19"/>
      <c r="J20" s="19"/>
      <c r="K20" s="19"/>
      <c r="L20" s="19"/>
      <c r="M20" s="19"/>
      <c r="N20" s="19"/>
      <c r="O20" s="19"/>
      <c r="P20" s="19"/>
      <c r="Q20" s="19"/>
      <c r="R20" s="19"/>
      <c r="S20" s="19"/>
      <c r="T20" s="19"/>
      <c r="U20" s="19"/>
      <c r="V20" s="19"/>
      <c r="W20" s="19"/>
      <c r="X20" s="19"/>
      <c r="Y20" s="19"/>
      <c r="Z20" s="19"/>
      <c r="AA20" s="19"/>
    </row>
    <row r="21" spans="3:27">
      <c r="C21" s="20"/>
      <c r="D21" s="20"/>
      <c r="E21" s="20"/>
      <c r="F21" s="19"/>
      <c r="G21" s="19"/>
      <c r="H21" s="19"/>
      <c r="I21" s="19"/>
      <c r="J21" s="19"/>
      <c r="K21" s="19"/>
      <c r="L21" s="19"/>
      <c r="M21" s="19"/>
      <c r="N21" s="19"/>
      <c r="O21" s="19"/>
      <c r="P21" s="19"/>
      <c r="Q21" s="19"/>
      <c r="R21" s="19"/>
      <c r="S21" s="19"/>
      <c r="T21" s="19"/>
      <c r="U21" s="19"/>
      <c r="V21" s="19"/>
      <c r="W21" s="19"/>
      <c r="X21" s="19"/>
      <c r="Y21" s="19"/>
      <c r="Z21" s="19"/>
      <c r="AA21" s="19"/>
    </row>
    <row r="22" spans="3:27">
      <c r="C22" s="20"/>
      <c r="D22" s="20"/>
      <c r="E22" s="20"/>
      <c r="F22" s="19"/>
      <c r="G22" s="19"/>
      <c r="H22" s="19"/>
      <c r="I22" s="19"/>
      <c r="J22" s="19"/>
      <c r="K22" s="19"/>
      <c r="L22" s="19"/>
      <c r="M22" s="19"/>
      <c r="N22" s="19"/>
      <c r="O22" s="19"/>
      <c r="P22" s="19"/>
      <c r="Q22" s="19"/>
      <c r="R22" s="19"/>
      <c r="S22" s="19"/>
      <c r="T22" s="19"/>
      <c r="U22" s="19"/>
      <c r="V22" s="19"/>
      <c r="W22" s="19"/>
      <c r="X22" s="19"/>
      <c r="Y22" s="19"/>
      <c r="Z22" s="19"/>
      <c r="AA22" s="19"/>
    </row>
    <row r="23" spans="3:27">
      <c r="C23" s="20"/>
      <c r="D23" s="20"/>
      <c r="E23" s="20"/>
      <c r="F23" s="19"/>
      <c r="G23" s="19"/>
      <c r="H23" s="19"/>
      <c r="I23" s="19"/>
      <c r="J23" s="19"/>
      <c r="K23" s="19"/>
      <c r="L23" s="19"/>
      <c r="M23" s="19"/>
      <c r="N23" s="19"/>
      <c r="O23" s="19"/>
      <c r="P23" s="19"/>
      <c r="Q23" s="19"/>
      <c r="R23" s="19"/>
      <c r="S23" s="19"/>
      <c r="T23" s="19"/>
      <c r="U23" s="19"/>
      <c r="V23" s="19"/>
      <c r="W23" s="19"/>
      <c r="X23" s="19"/>
      <c r="Y23" s="19"/>
      <c r="Z23" s="19"/>
      <c r="AA23" s="19"/>
    </row>
    <row r="24" spans="3:27">
      <c r="C24" s="20"/>
      <c r="D24" s="20"/>
      <c r="E24" s="20"/>
      <c r="F24" s="19"/>
      <c r="G24" s="19"/>
      <c r="H24" s="19"/>
      <c r="I24" s="19"/>
      <c r="J24" s="19"/>
      <c r="K24" s="19"/>
      <c r="L24" s="19"/>
      <c r="M24" s="19"/>
      <c r="N24" s="19"/>
      <c r="O24" s="19"/>
      <c r="P24" s="19"/>
      <c r="Q24" s="19"/>
      <c r="R24" s="19"/>
      <c r="S24" s="19"/>
      <c r="T24" s="19"/>
      <c r="U24" s="19"/>
      <c r="V24" s="19"/>
      <c r="W24" s="19"/>
      <c r="X24" s="19"/>
      <c r="Y24" s="19"/>
      <c r="Z24" s="19"/>
      <c r="AA24" s="19"/>
    </row>
    <row r="25" spans="3:27">
      <c r="C25" s="20"/>
      <c r="D25" s="20"/>
      <c r="E25" s="20"/>
      <c r="F25" s="19"/>
      <c r="G25" s="19"/>
      <c r="H25" s="19"/>
      <c r="I25" s="19"/>
      <c r="J25" s="19"/>
      <c r="K25" s="19"/>
      <c r="L25" s="19"/>
      <c r="M25" s="19"/>
      <c r="N25" s="19"/>
      <c r="O25" s="19"/>
      <c r="P25" s="19"/>
      <c r="Q25" s="19"/>
      <c r="R25" s="19"/>
      <c r="S25" s="19"/>
      <c r="T25" s="19"/>
      <c r="U25" s="19"/>
      <c r="V25" s="19"/>
      <c r="W25" s="19"/>
      <c r="X25" s="19"/>
      <c r="Y25" s="19"/>
      <c r="Z25" s="19"/>
      <c r="AA25" s="19"/>
    </row>
    <row r="26" spans="3:27">
      <c r="C26" s="20"/>
      <c r="D26" s="20"/>
      <c r="E26" s="3"/>
      <c r="F26" s="19"/>
      <c r="G26" s="19"/>
      <c r="H26" s="19"/>
      <c r="I26" s="19"/>
      <c r="J26" s="19"/>
      <c r="K26" s="19"/>
      <c r="L26" s="19"/>
      <c r="M26" s="19"/>
      <c r="N26" s="19"/>
      <c r="O26" s="19"/>
      <c r="P26" s="19"/>
      <c r="Q26" s="19"/>
      <c r="R26" s="19"/>
      <c r="S26" s="19"/>
      <c r="T26" s="19"/>
      <c r="U26" s="19"/>
      <c r="V26" s="19"/>
      <c r="W26" s="19"/>
      <c r="X26" s="19"/>
      <c r="Y26" s="19"/>
      <c r="Z26" s="19"/>
      <c r="AA26" s="19"/>
    </row>
    <row r="27" spans="3:27">
      <c r="C27" s="20"/>
      <c r="D27" s="20"/>
      <c r="E27" s="3"/>
      <c r="F27" s="19"/>
      <c r="G27" s="19"/>
      <c r="H27" s="19"/>
      <c r="I27" s="19"/>
      <c r="J27" s="19"/>
      <c r="K27" s="19"/>
      <c r="L27" s="19"/>
      <c r="M27" s="19"/>
      <c r="N27" s="19"/>
      <c r="O27" s="19"/>
      <c r="P27" s="19"/>
      <c r="Q27" s="19"/>
      <c r="R27" s="19"/>
      <c r="S27" s="19"/>
      <c r="T27" s="19"/>
      <c r="U27" s="19"/>
      <c r="V27" s="19"/>
      <c r="W27" s="19"/>
      <c r="X27" s="19"/>
      <c r="Y27" s="19"/>
      <c r="Z27" s="19"/>
      <c r="AA27" s="19"/>
    </row>
    <row r="28" spans="3:27">
      <c r="E28" s="20"/>
      <c r="F28" s="19"/>
      <c r="G28" s="19"/>
      <c r="H28" s="19"/>
      <c r="I28" s="19"/>
      <c r="J28" s="19"/>
      <c r="K28" s="19"/>
      <c r="L28" s="19"/>
      <c r="M28" s="19"/>
      <c r="N28" s="19"/>
      <c r="O28" s="19"/>
      <c r="P28" s="19"/>
      <c r="Q28" s="19"/>
      <c r="R28" s="19"/>
      <c r="S28" s="19"/>
      <c r="T28" s="19"/>
      <c r="U28" s="19"/>
      <c r="V28" s="19"/>
      <c r="W28" s="19"/>
      <c r="X28" s="19"/>
      <c r="Y28" s="19"/>
      <c r="Z28" s="19"/>
      <c r="AA28" s="19"/>
    </row>
    <row r="29" spans="3:27">
      <c r="E29" s="3"/>
      <c r="F29" s="19"/>
      <c r="G29" s="19"/>
      <c r="H29" s="19"/>
      <c r="I29" s="19"/>
      <c r="J29" s="19"/>
      <c r="K29" s="19"/>
      <c r="L29" s="19"/>
      <c r="M29" s="19"/>
      <c r="N29" s="19"/>
      <c r="O29" s="19"/>
      <c r="P29" s="19"/>
      <c r="Q29" s="19"/>
      <c r="R29" s="19"/>
      <c r="S29" s="19"/>
      <c r="T29" s="19"/>
      <c r="U29" s="19"/>
      <c r="V29" s="19"/>
      <c r="W29" s="19"/>
      <c r="X29" s="19"/>
      <c r="Y29" s="19"/>
      <c r="Z29" s="19"/>
      <c r="AA29" s="19"/>
    </row>
  </sheetData>
  <phoneticPr fontId="2" type="noConversion"/>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9"/>
  <sheetViews>
    <sheetView workbookViewId="0"/>
  </sheetViews>
  <sheetFormatPr defaultColWidth="11.42578125" defaultRowHeight="12.75"/>
  <cols>
    <col min="1" max="2" width="11.42578125" style="94" customWidth="1"/>
    <col min="3" max="3" width="20" style="95" customWidth="1"/>
    <col min="4" max="4" width="28.85546875" style="96" customWidth="1"/>
    <col min="5" max="5" width="15.5703125" style="95" customWidth="1"/>
    <col min="6" max="9" width="11.42578125" style="95" customWidth="1"/>
    <col min="10" max="10" width="11.42578125" style="97" customWidth="1"/>
    <col min="11" max="11" width="11.42578125" style="95" customWidth="1"/>
    <col min="12" max="12" width="13" style="95" customWidth="1"/>
    <col min="13" max="16" width="11.42578125" style="95" customWidth="1"/>
    <col min="17" max="17" width="14.42578125" style="95" customWidth="1"/>
    <col min="18" max="24" width="11.42578125" style="95" customWidth="1"/>
    <col min="25" max="16384" width="11.42578125" style="98"/>
  </cols>
  <sheetData>
    <row r="1" spans="1:24">
      <c r="A1" s="93" t="s">
        <v>224</v>
      </c>
    </row>
    <row r="2" spans="1:24">
      <c r="A2" s="93" t="s">
        <v>225</v>
      </c>
      <c r="J2" s="58" t="s">
        <v>226</v>
      </c>
      <c r="K2" s="39"/>
      <c r="L2" s="39"/>
      <c r="M2" s="39"/>
      <c r="N2" s="99"/>
    </row>
    <row r="3" spans="1:24">
      <c r="A3" s="93"/>
      <c r="J3" s="58" t="s">
        <v>227</v>
      </c>
      <c r="K3" s="39"/>
      <c r="L3" s="39"/>
      <c r="M3" s="39"/>
      <c r="N3" s="40"/>
    </row>
    <row r="4" spans="1:24" s="45" customFormat="1">
      <c r="A4" s="41" t="s">
        <v>228</v>
      </c>
      <c r="B4" s="42"/>
      <c r="C4" s="43">
        <v>42846</v>
      </c>
      <c r="D4" s="88" t="s">
        <v>229</v>
      </c>
      <c r="E4" s="44"/>
      <c r="F4" s="44"/>
      <c r="G4" s="44"/>
      <c r="H4" s="44"/>
      <c r="I4" s="44"/>
      <c r="J4" s="50" t="s">
        <v>230</v>
      </c>
      <c r="K4" s="100"/>
      <c r="L4" s="100"/>
      <c r="M4" s="101"/>
      <c r="N4" s="99"/>
      <c r="O4" s="44"/>
      <c r="P4" s="44"/>
      <c r="Q4" s="44"/>
      <c r="R4" s="95"/>
      <c r="S4" s="95"/>
      <c r="T4" s="44"/>
      <c r="U4" s="44"/>
      <c r="V4" s="44"/>
      <c r="W4" s="44"/>
      <c r="X4" s="44"/>
    </row>
    <row r="6" spans="1:24" ht="18">
      <c r="A6" s="46" t="s">
        <v>231</v>
      </c>
      <c r="M6" s="47"/>
      <c r="Q6" s="102"/>
      <c r="R6" s="103"/>
      <c r="S6" s="103"/>
    </row>
    <row r="7" spans="1:24" ht="16.5" customHeight="1">
      <c r="A7" s="48" t="s">
        <v>232</v>
      </c>
      <c r="M7" s="47"/>
    </row>
    <row r="8" spans="1:24" ht="16.5" customHeight="1">
      <c r="A8" s="48"/>
      <c r="B8" s="93" t="s">
        <v>233</v>
      </c>
      <c r="M8" s="47"/>
    </row>
    <row r="9" spans="1:24" ht="16.5" customHeight="1">
      <c r="A9" s="48"/>
      <c r="B9" s="93" t="s">
        <v>277</v>
      </c>
      <c r="M9" s="47"/>
    </row>
    <row r="10" spans="1:24" ht="16.5" customHeight="1">
      <c r="A10" s="48" t="s">
        <v>278</v>
      </c>
      <c r="M10" s="47"/>
      <c r="Q10" s="102"/>
      <c r="R10" s="103"/>
      <c r="S10" s="103"/>
    </row>
    <row r="11" spans="1:24" s="55" customFormat="1" ht="20.25" customHeight="1">
      <c r="A11" s="48" t="s">
        <v>234</v>
      </c>
      <c r="B11" s="49"/>
      <c r="C11" s="50"/>
      <c r="D11" s="89"/>
      <c r="E11" s="50"/>
      <c r="F11" s="50"/>
      <c r="G11" s="50"/>
      <c r="H11" s="50"/>
      <c r="I11" s="50"/>
      <c r="J11" s="51"/>
      <c r="K11" s="50"/>
      <c r="L11" s="50"/>
      <c r="M11" s="52"/>
      <c r="N11" s="50"/>
      <c r="O11" s="50"/>
      <c r="P11" s="50"/>
      <c r="Q11" s="53"/>
      <c r="R11" s="54"/>
      <c r="S11" s="54"/>
      <c r="T11" s="50"/>
      <c r="U11" s="50"/>
      <c r="V11" s="50"/>
      <c r="W11" s="50"/>
      <c r="X11" s="50"/>
    </row>
    <row r="12" spans="1:24" s="63" customFormat="1" ht="19.5" customHeight="1">
      <c r="A12" s="56" t="s">
        <v>235</v>
      </c>
      <c r="B12" s="57"/>
      <c r="C12" s="58"/>
      <c r="D12" s="90"/>
      <c r="E12" s="58"/>
      <c r="F12" s="58"/>
      <c r="G12" s="58"/>
      <c r="H12" s="58"/>
      <c r="I12" s="58"/>
      <c r="J12" s="59"/>
      <c r="K12" s="58"/>
      <c r="L12" s="58"/>
      <c r="M12" s="60"/>
      <c r="N12" s="58"/>
      <c r="O12" s="58"/>
      <c r="P12" s="58"/>
      <c r="Q12" s="61"/>
      <c r="R12" s="62"/>
      <c r="S12" s="62"/>
      <c r="T12" s="58"/>
      <c r="U12" s="58"/>
      <c r="V12" s="58"/>
      <c r="W12" s="58"/>
      <c r="X12" s="58"/>
    </row>
    <row r="13" spans="1:24" s="63" customFormat="1" ht="19.5" customHeight="1">
      <c r="A13" s="56" t="s">
        <v>236</v>
      </c>
      <c r="B13" s="57"/>
      <c r="C13" s="58"/>
      <c r="D13" s="90"/>
      <c r="E13" s="58"/>
      <c r="F13" s="58"/>
      <c r="G13" s="58"/>
      <c r="H13" s="58"/>
      <c r="I13" s="58"/>
      <c r="J13" s="59"/>
      <c r="K13" s="58"/>
      <c r="L13" s="58"/>
      <c r="M13" s="60"/>
      <c r="N13" s="58"/>
      <c r="O13" s="58"/>
      <c r="P13" s="58"/>
      <c r="Q13" s="61"/>
      <c r="R13" s="62"/>
      <c r="S13" s="62"/>
      <c r="T13" s="58"/>
      <c r="U13" s="58"/>
      <c r="V13" s="58"/>
      <c r="W13" s="58"/>
      <c r="X13" s="58"/>
    </row>
    <row r="14" spans="1:24" s="63" customFormat="1" ht="19.5" customHeight="1">
      <c r="A14" s="57"/>
      <c r="B14" s="57"/>
      <c r="C14" s="58"/>
      <c r="D14" s="90"/>
      <c r="E14" s="58"/>
      <c r="F14" s="58"/>
      <c r="G14" s="58"/>
      <c r="H14" s="58"/>
      <c r="I14" s="58"/>
      <c r="J14" s="59"/>
      <c r="K14" s="58"/>
      <c r="L14" s="58"/>
      <c r="M14" s="60"/>
      <c r="N14" s="58"/>
      <c r="O14" s="58"/>
      <c r="P14" s="58"/>
      <c r="Q14" s="61"/>
      <c r="T14" s="58"/>
      <c r="U14" s="58"/>
      <c r="V14" s="58"/>
      <c r="W14" s="58"/>
      <c r="X14" s="58"/>
    </row>
    <row r="15" spans="1:24" s="65" customFormat="1" ht="19.5" customHeight="1">
      <c r="A15" s="64"/>
      <c r="B15" s="64"/>
      <c r="D15" s="91"/>
      <c r="E15" s="66"/>
      <c r="F15" s="66"/>
      <c r="G15" s="66"/>
      <c r="H15" s="66"/>
      <c r="I15" s="66"/>
      <c r="J15" s="67"/>
      <c r="K15" s="66"/>
      <c r="L15" s="66"/>
      <c r="M15" s="68"/>
      <c r="N15" s="69"/>
      <c r="O15" s="69"/>
      <c r="P15" s="66"/>
      <c r="Q15" s="70" t="s">
        <v>237</v>
      </c>
      <c r="R15" s="70" t="s">
        <v>238</v>
      </c>
      <c r="S15" s="70" t="s">
        <v>239</v>
      </c>
      <c r="T15" s="66"/>
      <c r="U15" s="66"/>
      <c r="V15" s="66"/>
      <c r="W15" s="66"/>
      <c r="X15" s="66"/>
    </row>
    <row r="16" spans="1:24" s="72" customFormat="1" ht="63.75">
      <c r="A16" s="71"/>
      <c r="B16" s="71"/>
      <c r="C16" s="72" t="s">
        <v>240</v>
      </c>
      <c r="D16" s="92" t="s">
        <v>241</v>
      </c>
      <c r="E16" s="72" t="s">
        <v>242</v>
      </c>
      <c r="F16" s="72" t="s">
        <v>243</v>
      </c>
      <c r="J16" s="73"/>
      <c r="M16" s="72" t="s">
        <v>244</v>
      </c>
      <c r="N16" s="74" t="s">
        <v>245</v>
      </c>
      <c r="O16" s="72" t="s">
        <v>246</v>
      </c>
      <c r="P16" s="74" t="s">
        <v>247</v>
      </c>
      <c r="Q16" s="72" t="s">
        <v>248</v>
      </c>
      <c r="R16" s="75" t="s">
        <v>249</v>
      </c>
      <c r="S16" s="75" t="s">
        <v>249</v>
      </c>
      <c r="V16" s="76" t="s">
        <v>250</v>
      </c>
    </row>
    <row r="17" spans="1:24" s="78" customFormat="1" ht="63.75">
      <c r="A17" s="77" t="s">
        <v>251</v>
      </c>
      <c r="B17" s="77" t="s">
        <v>252</v>
      </c>
      <c r="C17" s="78" t="s">
        <v>253</v>
      </c>
      <c r="D17" s="78" t="s">
        <v>254</v>
      </c>
      <c r="E17" s="78" t="s">
        <v>255</v>
      </c>
      <c r="F17" s="78" t="s">
        <v>256</v>
      </c>
      <c r="G17" s="78" t="s">
        <v>257</v>
      </c>
      <c r="H17" s="78" t="s">
        <v>258</v>
      </c>
      <c r="I17" s="78" t="s">
        <v>259</v>
      </c>
      <c r="J17" s="79" t="s">
        <v>260</v>
      </c>
      <c r="K17" s="78" t="s">
        <v>261</v>
      </c>
      <c r="L17" s="78" t="s">
        <v>262</v>
      </c>
      <c r="M17" s="80" t="s">
        <v>263</v>
      </c>
      <c r="N17" s="78" t="s">
        <v>264</v>
      </c>
      <c r="O17" s="78" t="s">
        <v>265</v>
      </c>
      <c r="P17" s="78" t="s">
        <v>266</v>
      </c>
      <c r="Q17" s="81" t="s">
        <v>267</v>
      </c>
      <c r="R17" s="82" t="s">
        <v>268</v>
      </c>
      <c r="S17" s="82" t="s">
        <v>269</v>
      </c>
      <c r="T17" s="78" t="s">
        <v>270</v>
      </c>
      <c r="U17" s="78" t="s">
        <v>271</v>
      </c>
      <c r="V17" s="78" t="s">
        <v>272</v>
      </c>
      <c r="W17" s="78" t="s">
        <v>273</v>
      </c>
      <c r="X17" s="78" t="s">
        <v>273</v>
      </c>
    </row>
    <row r="18" spans="1:24" s="85" customFormat="1">
      <c r="A18" s="83" t="s">
        <v>303</v>
      </c>
      <c r="B18" s="84"/>
      <c r="C18" s="104" t="s">
        <v>325</v>
      </c>
      <c r="D18" s="105" t="s">
        <v>326</v>
      </c>
      <c r="E18" s="106" t="s">
        <v>327</v>
      </c>
      <c r="F18" s="107">
        <v>-9999</v>
      </c>
      <c r="G18" s="108">
        <v>1</v>
      </c>
      <c r="H18" s="109">
        <v>3</v>
      </c>
      <c r="I18" s="106" t="s">
        <v>350</v>
      </c>
      <c r="J18" s="110">
        <v>-9999</v>
      </c>
      <c r="K18" s="110">
        <v>-9999</v>
      </c>
      <c r="L18" s="106" t="s">
        <v>351</v>
      </c>
      <c r="M18" s="109">
        <v>2017</v>
      </c>
      <c r="N18" s="109">
        <v>12</v>
      </c>
      <c r="O18" s="109">
        <v>23</v>
      </c>
      <c r="P18" s="109">
        <v>357</v>
      </c>
      <c r="Q18" s="111">
        <v>220</v>
      </c>
      <c r="R18" s="113" t="s">
        <v>353</v>
      </c>
      <c r="S18" s="113" t="s">
        <v>354</v>
      </c>
      <c r="T18" s="106" t="s">
        <v>274</v>
      </c>
      <c r="U18" s="106" t="s">
        <v>355</v>
      </c>
      <c r="V18" s="106" t="s">
        <v>275</v>
      </c>
      <c r="W18" s="111"/>
      <c r="X18" s="111"/>
    </row>
    <row r="19" spans="1:24">
      <c r="A19" s="83" t="s">
        <v>304</v>
      </c>
      <c r="C19" s="104" t="s">
        <v>325</v>
      </c>
      <c r="D19" s="105" t="s">
        <v>330</v>
      </c>
      <c r="E19" s="106" t="s">
        <v>327</v>
      </c>
      <c r="F19" s="107">
        <v>-9999</v>
      </c>
      <c r="G19" s="108">
        <v>1</v>
      </c>
      <c r="H19" s="109">
        <v>5</v>
      </c>
      <c r="I19" s="106" t="s">
        <v>350</v>
      </c>
      <c r="J19" s="110">
        <v>-9999</v>
      </c>
      <c r="K19" s="110">
        <v>-9999</v>
      </c>
      <c r="L19" s="106" t="s">
        <v>351</v>
      </c>
      <c r="M19" s="109">
        <v>2017</v>
      </c>
      <c r="N19" s="109">
        <v>12</v>
      </c>
      <c r="O19" s="109">
        <v>26</v>
      </c>
      <c r="P19" s="109">
        <v>360</v>
      </c>
      <c r="Q19" s="111">
        <v>135</v>
      </c>
      <c r="R19" s="113" t="s">
        <v>356</v>
      </c>
      <c r="S19" s="113" t="s">
        <v>357</v>
      </c>
      <c r="T19" s="106" t="s">
        <v>274</v>
      </c>
      <c r="U19" s="106" t="s">
        <v>355</v>
      </c>
      <c r="V19" s="106" t="s">
        <v>275</v>
      </c>
      <c r="W19" s="111"/>
      <c r="X19" s="111"/>
    </row>
    <row r="20" spans="1:24">
      <c r="A20" s="83" t="s">
        <v>305</v>
      </c>
      <c r="C20" s="104" t="s">
        <v>325</v>
      </c>
      <c r="D20" s="105" t="s">
        <v>342</v>
      </c>
      <c r="E20" s="106" t="s">
        <v>327</v>
      </c>
      <c r="F20" s="107">
        <v>-9999</v>
      </c>
      <c r="G20" s="108">
        <v>1</v>
      </c>
      <c r="H20" s="109">
        <v>33</v>
      </c>
      <c r="I20" s="106" t="s">
        <v>350</v>
      </c>
      <c r="J20" s="110">
        <v>-9999</v>
      </c>
      <c r="K20" s="110">
        <v>-9999</v>
      </c>
      <c r="L20" s="106" t="s">
        <v>351</v>
      </c>
      <c r="M20" s="109">
        <v>2018</v>
      </c>
      <c r="N20" s="109">
        <v>1</v>
      </c>
      <c r="O20" s="109">
        <v>21</v>
      </c>
      <c r="P20" s="109">
        <v>21</v>
      </c>
      <c r="Q20" s="111">
        <v>816</v>
      </c>
      <c r="R20" s="113" t="s">
        <v>362</v>
      </c>
      <c r="S20" s="113" t="s">
        <v>363</v>
      </c>
      <c r="T20" s="106" t="s">
        <v>274</v>
      </c>
      <c r="U20" s="106" t="s">
        <v>355</v>
      </c>
      <c r="V20" s="106" t="s">
        <v>275</v>
      </c>
      <c r="W20" s="111"/>
      <c r="X20" s="111"/>
    </row>
    <row r="21" spans="1:24">
      <c r="A21" s="83" t="s">
        <v>306</v>
      </c>
      <c r="C21" s="104" t="s">
        <v>325</v>
      </c>
      <c r="D21" s="105" t="s">
        <v>346</v>
      </c>
      <c r="E21" s="106" t="s">
        <v>327</v>
      </c>
      <c r="F21" s="107">
        <v>-9999</v>
      </c>
      <c r="G21" s="108">
        <v>1</v>
      </c>
      <c r="H21" s="109">
        <v>34</v>
      </c>
      <c r="I21" s="106" t="s">
        <v>350</v>
      </c>
      <c r="J21" s="110">
        <v>-9999</v>
      </c>
      <c r="K21" s="110">
        <v>-9999</v>
      </c>
      <c r="L21" s="106" t="s">
        <v>351</v>
      </c>
      <c r="M21" s="109">
        <v>2018</v>
      </c>
      <c r="N21" s="109">
        <v>1</v>
      </c>
      <c r="O21" s="109">
        <v>24</v>
      </c>
      <c r="P21" s="109">
        <v>24</v>
      </c>
      <c r="Q21" s="111">
        <v>148</v>
      </c>
      <c r="R21" s="113" t="s">
        <v>364</v>
      </c>
      <c r="S21" s="113" t="s">
        <v>365</v>
      </c>
      <c r="T21" s="106" t="s">
        <v>274</v>
      </c>
      <c r="U21" s="106" t="s">
        <v>355</v>
      </c>
      <c r="V21" s="106" t="s">
        <v>275</v>
      </c>
      <c r="W21" s="111"/>
      <c r="X21" s="111"/>
    </row>
    <row r="22" spans="1:24">
      <c r="A22" s="83" t="s">
        <v>307</v>
      </c>
      <c r="C22" s="104" t="s">
        <v>325</v>
      </c>
      <c r="D22" s="105" t="s">
        <v>328</v>
      </c>
      <c r="E22" s="106" t="s">
        <v>327</v>
      </c>
      <c r="F22" s="104" t="s">
        <v>276</v>
      </c>
      <c r="G22" s="109">
        <v>1040</v>
      </c>
      <c r="H22" s="109">
        <v>3</v>
      </c>
      <c r="I22" s="106" t="s">
        <v>352</v>
      </c>
      <c r="J22" s="109">
        <v>0</v>
      </c>
      <c r="K22" s="109">
        <v>4356</v>
      </c>
      <c r="L22" s="106" t="s">
        <v>351</v>
      </c>
      <c r="M22" s="109">
        <v>2017</v>
      </c>
      <c r="N22" s="109">
        <v>12</v>
      </c>
      <c r="O22" s="109">
        <v>23</v>
      </c>
      <c r="P22" s="109">
        <v>357</v>
      </c>
      <c r="Q22" s="111">
        <v>220</v>
      </c>
      <c r="R22" s="113" t="s">
        <v>353</v>
      </c>
      <c r="S22" s="113" t="s">
        <v>354</v>
      </c>
      <c r="T22" s="106" t="s">
        <v>274</v>
      </c>
      <c r="U22" s="106" t="s">
        <v>355</v>
      </c>
      <c r="V22" s="106" t="s">
        <v>275</v>
      </c>
      <c r="W22" s="111"/>
      <c r="X22" s="111"/>
    </row>
    <row r="23" spans="1:24">
      <c r="A23" s="83" t="s">
        <v>308</v>
      </c>
      <c r="C23" s="104" t="s">
        <v>325</v>
      </c>
      <c r="D23" s="105" t="s">
        <v>329</v>
      </c>
      <c r="E23" s="106" t="s">
        <v>327</v>
      </c>
      <c r="F23" s="104" t="s">
        <v>276</v>
      </c>
      <c r="G23" s="109">
        <v>1037</v>
      </c>
      <c r="H23" s="109">
        <v>3</v>
      </c>
      <c r="I23" s="106" t="s">
        <v>352</v>
      </c>
      <c r="J23" s="109">
        <v>0</v>
      </c>
      <c r="K23" s="109">
        <v>4356</v>
      </c>
      <c r="L23" s="106" t="s">
        <v>351</v>
      </c>
      <c r="M23" s="109">
        <v>2017</v>
      </c>
      <c r="N23" s="109">
        <v>12</v>
      </c>
      <c r="O23" s="109">
        <v>23</v>
      </c>
      <c r="P23" s="109">
        <v>357</v>
      </c>
      <c r="Q23" s="111">
        <v>220</v>
      </c>
      <c r="R23" s="113" t="s">
        <v>353</v>
      </c>
      <c r="S23" s="113" t="s">
        <v>354</v>
      </c>
      <c r="T23" s="106" t="s">
        <v>274</v>
      </c>
      <c r="U23" s="106" t="s">
        <v>355</v>
      </c>
      <c r="V23" s="106" t="s">
        <v>275</v>
      </c>
      <c r="W23" s="111"/>
      <c r="X23" s="111"/>
    </row>
    <row r="24" spans="1:24">
      <c r="A24" s="83" t="s">
        <v>309</v>
      </c>
      <c r="C24" s="104" t="s">
        <v>325</v>
      </c>
      <c r="D24" s="105" t="s">
        <v>331</v>
      </c>
      <c r="E24" s="106" t="s">
        <v>327</v>
      </c>
      <c r="F24" s="107">
        <v>-9999</v>
      </c>
      <c r="G24" s="109">
        <v>1040</v>
      </c>
      <c r="H24" s="109">
        <v>5</v>
      </c>
      <c r="I24" s="109">
        <v>12</v>
      </c>
      <c r="J24" s="109">
        <v>5</v>
      </c>
      <c r="K24" s="109">
        <v>3526</v>
      </c>
      <c r="L24" s="106" t="s">
        <v>351</v>
      </c>
      <c r="M24" s="109">
        <v>2017</v>
      </c>
      <c r="N24" s="109">
        <v>12</v>
      </c>
      <c r="O24" s="109">
        <v>26</v>
      </c>
      <c r="P24" s="109">
        <v>360</v>
      </c>
      <c r="Q24" s="111">
        <v>135</v>
      </c>
      <c r="R24" s="113" t="s">
        <v>356</v>
      </c>
      <c r="S24" s="113" t="s">
        <v>357</v>
      </c>
      <c r="T24" s="106" t="s">
        <v>274</v>
      </c>
      <c r="U24" s="106" t="s">
        <v>355</v>
      </c>
      <c r="V24" s="106" t="s">
        <v>275</v>
      </c>
      <c r="W24" s="111"/>
      <c r="X24" s="111"/>
    </row>
    <row r="25" spans="1:24">
      <c r="A25" s="83" t="s">
        <v>310</v>
      </c>
      <c r="C25" s="104" t="s">
        <v>325</v>
      </c>
      <c r="D25" s="105" t="s">
        <v>332</v>
      </c>
      <c r="E25" s="106" t="s">
        <v>327</v>
      </c>
      <c r="F25" s="104" t="s">
        <v>276</v>
      </c>
      <c r="G25" s="109">
        <v>1037</v>
      </c>
      <c r="H25" s="109">
        <v>5</v>
      </c>
      <c r="I25" s="109">
        <v>10</v>
      </c>
      <c r="J25" s="109">
        <v>70</v>
      </c>
      <c r="K25" s="109">
        <v>3526</v>
      </c>
      <c r="L25" s="106" t="s">
        <v>351</v>
      </c>
      <c r="M25" s="109">
        <v>2017</v>
      </c>
      <c r="N25" s="109">
        <v>12</v>
      </c>
      <c r="O25" s="109">
        <v>26</v>
      </c>
      <c r="P25" s="109">
        <v>360</v>
      </c>
      <c r="Q25" s="111">
        <v>135</v>
      </c>
      <c r="R25" s="113" t="s">
        <v>356</v>
      </c>
      <c r="S25" s="113" t="s">
        <v>357</v>
      </c>
      <c r="T25" s="106" t="s">
        <v>274</v>
      </c>
      <c r="U25" s="106" t="s">
        <v>355</v>
      </c>
      <c r="V25" s="106" t="s">
        <v>275</v>
      </c>
      <c r="W25" s="111"/>
      <c r="X25" s="111"/>
    </row>
    <row r="26" spans="1:24">
      <c r="A26" s="83" t="s">
        <v>311</v>
      </c>
      <c r="C26" s="104" t="s">
        <v>325</v>
      </c>
      <c r="D26" s="105" t="s">
        <v>333</v>
      </c>
      <c r="E26" s="106" t="s">
        <v>327</v>
      </c>
      <c r="F26" s="104" t="s">
        <v>276</v>
      </c>
      <c r="G26" s="109">
        <v>1062</v>
      </c>
      <c r="H26" s="109">
        <v>5</v>
      </c>
      <c r="I26" s="109">
        <v>10</v>
      </c>
      <c r="J26" s="109">
        <v>70</v>
      </c>
      <c r="K26" s="109">
        <v>3526</v>
      </c>
      <c r="L26" s="106" t="s">
        <v>351</v>
      </c>
      <c r="M26" s="109">
        <v>2017</v>
      </c>
      <c r="N26" s="109">
        <v>12</v>
      </c>
      <c r="O26" s="109">
        <v>26</v>
      </c>
      <c r="P26" s="109">
        <v>360</v>
      </c>
      <c r="Q26" s="111">
        <v>135</v>
      </c>
      <c r="R26" s="113" t="s">
        <v>356</v>
      </c>
      <c r="S26" s="113" t="s">
        <v>357</v>
      </c>
      <c r="T26" s="106" t="s">
        <v>274</v>
      </c>
      <c r="U26" s="106" t="s">
        <v>355</v>
      </c>
      <c r="V26" s="106" t="s">
        <v>275</v>
      </c>
      <c r="W26" s="111"/>
      <c r="X26" s="111"/>
    </row>
    <row r="27" spans="1:24">
      <c r="A27" s="83" t="s">
        <v>312</v>
      </c>
      <c r="C27" s="104" t="s">
        <v>325</v>
      </c>
      <c r="D27" s="105" t="s">
        <v>335</v>
      </c>
      <c r="E27" s="106" t="s">
        <v>327</v>
      </c>
      <c r="F27" s="107">
        <v>-9999</v>
      </c>
      <c r="G27" s="109">
        <v>1057</v>
      </c>
      <c r="H27" s="109">
        <v>6</v>
      </c>
      <c r="I27" s="109">
        <v>11</v>
      </c>
      <c r="J27" s="200">
        <v>41674</v>
      </c>
      <c r="K27" s="109">
        <v>3980</v>
      </c>
      <c r="L27" s="106" t="s">
        <v>351</v>
      </c>
      <c r="M27" s="109">
        <v>2017</v>
      </c>
      <c r="N27" s="109">
        <v>12</v>
      </c>
      <c r="O27" s="109">
        <v>27</v>
      </c>
      <c r="P27" s="109">
        <v>361</v>
      </c>
      <c r="Q27" s="111">
        <v>1808</v>
      </c>
      <c r="R27" s="113" t="s">
        <v>358</v>
      </c>
      <c r="S27" s="113" t="s">
        <v>359</v>
      </c>
      <c r="T27" s="106" t="s">
        <v>274</v>
      </c>
      <c r="U27" s="106" t="s">
        <v>355</v>
      </c>
      <c r="V27" s="106" t="s">
        <v>275</v>
      </c>
      <c r="W27" s="111"/>
      <c r="X27" s="111"/>
    </row>
    <row r="28" spans="1:24">
      <c r="A28" s="83" t="s">
        <v>313</v>
      </c>
      <c r="C28" s="104" t="s">
        <v>325</v>
      </c>
      <c r="D28" s="105" t="s">
        <v>336</v>
      </c>
      <c r="E28" s="106" t="s">
        <v>327</v>
      </c>
      <c r="F28" s="104" t="s">
        <v>276</v>
      </c>
      <c r="G28" s="109">
        <v>1040</v>
      </c>
      <c r="H28" s="109">
        <v>6</v>
      </c>
      <c r="I28" s="109">
        <v>7</v>
      </c>
      <c r="J28" s="109">
        <v>32</v>
      </c>
      <c r="K28" s="109">
        <v>3980</v>
      </c>
      <c r="L28" s="106" t="s">
        <v>351</v>
      </c>
      <c r="M28" s="109">
        <v>2017</v>
      </c>
      <c r="N28" s="109">
        <v>12</v>
      </c>
      <c r="O28" s="109">
        <v>27</v>
      </c>
      <c r="P28" s="109">
        <v>361</v>
      </c>
      <c r="Q28" s="111">
        <v>1808</v>
      </c>
      <c r="R28" s="113" t="s">
        <v>358</v>
      </c>
      <c r="S28" s="113" t="s">
        <v>359</v>
      </c>
      <c r="T28" s="106" t="s">
        <v>274</v>
      </c>
      <c r="U28" s="106" t="s">
        <v>355</v>
      </c>
      <c r="V28" s="106" t="s">
        <v>275</v>
      </c>
      <c r="W28" s="111"/>
      <c r="X28" s="111"/>
    </row>
    <row r="29" spans="1:24">
      <c r="A29" s="83" t="s">
        <v>314</v>
      </c>
      <c r="C29" s="104" t="s">
        <v>325</v>
      </c>
      <c r="D29" s="105" t="s">
        <v>337</v>
      </c>
      <c r="E29" s="106" t="s">
        <v>327</v>
      </c>
      <c r="F29" s="104" t="s">
        <v>276</v>
      </c>
      <c r="G29" s="109">
        <v>1037</v>
      </c>
      <c r="H29" s="109">
        <v>6</v>
      </c>
      <c r="I29" s="109">
        <v>7</v>
      </c>
      <c r="J29" s="109">
        <v>32</v>
      </c>
      <c r="K29" s="109">
        <v>3980</v>
      </c>
      <c r="L29" s="106" t="s">
        <v>351</v>
      </c>
      <c r="M29" s="109">
        <v>2017</v>
      </c>
      <c r="N29" s="109">
        <v>12</v>
      </c>
      <c r="O29" s="109">
        <v>27</v>
      </c>
      <c r="P29" s="109">
        <v>361</v>
      </c>
      <c r="Q29" s="111">
        <v>1808</v>
      </c>
      <c r="R29" s="113" t="s">
        <v>358</v>
      </c>
      <c r="S29" s="113" t="s">
        <v>359</v>
      </c>
      <c r="T29" s="106" t="s">
        <v>274</v>
      </c>
      <c r="U29" s="106" t="s">
        <v>355</v>
      </c>
      <c r="V29" s="106" t="s">
        <v>275</v>
      </c>
      <c r="W29" s="111"/>
      <c r="X29" s="111"/>
    </row>
    <row r="30" spans="1:24">
      <c r="A30" s="83" t="s">
        <v>315</v>
      </c>
      <c r="C30" s="104" t="s">
        <v>325</v>
      </c>
      <c r="D30" s="105" t="s">
        <v>338</v>
      </c>
      <c r="E30" s="106" t="s">
        <v>327</v>
      </c>
      <c r="F30" s="107">
        <v>-9999</v>
      </c>
      <c r="G30" s="108">
        <v>1</v>
      </c>
      <c r="H30" s="109">
        <v>31</v>
      </c>
      <c r="I30" s="106" t="s">
        <v>350</v>
      </c>
      <c r="J30" s="110">
        <v>-9999</v>
      </c>
      <c r="K30" s="110">
        <v>-9999</v>
      </c>
      <c r="L30" s="106" t="s">
        <v>351</v>
      </c>
      <c r="M30" s="109">
        <v>2018</v>
      </c>
      <c r="N30" s="109">
        <v>1</v>
      </c>
      <c r="O30" s="109">
        <v>16</v>
      </c>
      <c r="P30" s="109">
        <v>16</v>
      </c>
      <c r="Q30" s="111">
        <v>410</v>
      </c>
      <c r="R30" s="113" t="s">
        <v>360</v>
      </c>
      <c r="S30" s="113" t="s">
        <v>361</v>
      </c>
      <c r="T30" s="106" t="s">
        <v>274</v>
      </c>
      <c r="U30" s="106" t="s">
        <v>355</v>
      </c>
      <c r="V30" s="106" t="s">
        <v>275</v>
      </c>
      <c r="W30" s="111"/>
      <c r="X30" s="111"/>
    </row>
    <row r="31" spans="1:24">
      <c r="A31" s="83" t="s">
        <v>316</v>
      </c>
      <c r="C31" s="104" t="s">
        <v>325</v>
      </c>
      <c r="D31" s="105" t="s">
        <v>339</v>
      </c>
      <c r="E31" s="106" t="s">
        <v>327</v>
      </c>
      <c r="F31" s="104" t="s">
        <v>276</v>
      </c>
      <c r="G31" s="109">
        <v>1040</v>
      </c>
      <c r="H31" s="109">
        <v>31</v>
      </c>
      <c r="I31" s="109">
        <v>12</v>
      </c>
      <c r="J31" s="200">
        <v>41674</v>
      </c>
      <c r="K31" s="109">
        <v>4200</v>
      </c>
      <c r="L31" s="106" t="s">
        <v>351</v>
      </c>
      <c r="M31" s="109">
        <v>2018</v>
      </c>
      <c r="N31" s="109">
        <v>1</v>
      </c>
      <c r="O31" s="109">
        <v>16</v>
      </c>
      <c r="P31" s="109">
        <v>16</v>
      </c>
      <c r="Q31" s="111">
        <v>410</v>
      </c>
      <c r="R31" s="113" t="s">
        <v>360</v>
      </c>
      <c r="S31" s="113" t="s">
        <v>361</v>
      </c>
      <c r="T31" s="106" t="s">
        <v>274</v>
      </c>
      <c r="U31" s="106" t="s">
        <v>355</v>
      </c>
      <c r="V31" s="106" t="s">
        <v>275</v>
      </c>
      <c r="W31" s="111"/>
      <c r="X31" s="111"/>
    </row>
    <row r="32" spans="1:24">
      <c r="A32" s="83" t="s">
        <v>317</v>
      </c>
      <c r="C32" s="104" t="s">
        <v>325</v>
      </c>
      <c r="D32" s="105" t="s">
        <v>340</v>
      </c>
      <c r="E32" s="106" t="s">
        <v>327</v>
      </c>
      <c r="F32" s="104" t="s">
        <v>276</v>
      </c>
      <c r="G32" s="109">
        <v>1037</v>
      </c>
      <c r="H32" s="109">
        <v>31</v>
      </c>
      <c r="I32" s="109">
        <v>12</v>
      </c>
      <c r="J32" s="200">
        <v>41674</v>
      </c>
      <c r="K32" s="109">
        <v>4200</v>
      </c>
      <c r="L32" s="106" t="s">
        <v>351</v>
      </c>
      <c r="M32" s="109">
        <v>2018</v>
      </c>
      <c r="N32" s="109">
        <v>1</v>
      </c>
      <c r="O32" s="109">
        <v>16</v>
      </c>
      <c r="P32" s="109">
        <v>16</v>
      </c>
      <c r="Q32" s="111">
        <v>410</v>
      </c>
      <c r="R32" s="113" t="s">
        <v>360</v>
      </c>
      <c r="S32" s="113" t="s">
        <v>361</v>
      </c>
      <c r="T32" s="106" t="s">
        <v>274</v>
      </c>
      <c r="U32" s="106" t="s">
        <v>355</v>
      </c>
      <c r="V32" s="106" t="s">
        <v>275</v>
      </c>
      <c r="W32" s="111"/>
      <c r="X32" s="111"/>
    </row>
    <row r="33" spans="1:24">
      <c r="A33" s="83" t="s">
        <v>318</v>
      </c>
      <c r="C33" s="104" t="s">
        <v>325</v>
      </c>
      <c r="D33" s="105" t="s">
        <v>341</v>
      </c>
      <c r="E33" s="106" t="s">
        <v>327</v>
      </c>
      <c r="F33" s="107">
        <v>-9999</v>
      </c>
      <c r="G33" s="109">
        <v>1057</v>
      </c>
      <c r="H33" s="109">
        <v>31</v>
      </c>
      <c r="I33" s="109">
        <v>6</v>
      </c>
      <c r="J33" s="109">
        <v>40</v>
      </c>
      <c r="K33" s="109">
        <v>4200</v>
      </c>
      <c r="L33" s="106" t="s">
        <v>351</v>
      </c>
      <c r="M33" s="109">
        <v>2018</v>
      </c>
      <c r="N33" s="109">
        <v>1</v>
      </c>
      <c r="O33" s="109">
        <v>16</v>
      </c>
      <c r="P33" s="109">
        <v>16</v>
      </c>
      <c r="Q33" s="111">
        <v>410</v>
      </c>
      <c r="R33" s="113" t="s">
        <v>360</v>
      </c>
      <c r="S33" s="113" t="s">
        <v>361</v>
      </c>
      <c r="T33" s="106" t="s">
        <v>274</v>
      </c>
      <c r="U33" s="106" t="s">
        <v>355</v>
      </c>
      <c r="V33" s="106" t="s">
        <v>275</v>
      </c>
      <c r="W33" s="111"/>
      <c r="X33" s="111"/>
    </row>
    <row r="34" spans="1:24">
      <c r="A34" s="83" t="s">
        <v>319</v>
      </c>
      <c r="C34" s="104" t="s">
        <v>325</v>
      </c>
      <c r="D34" s="105" t="s">
        <v>343</v>
      </c>
      <c r="E34" s="106" t="s">
        <v>327</v>
      </c>
      <c r="F34" s="107">
        <v>-9999</v>
      </c>
      <c r="G34" s="109">
        <v>1040</v>
      </c>
      <c r="H34" s="109">
        <v>33</v>
      </c>
      <c r="I34" s="109">
        <v>12</v>
      </c>
      <c r="J34" s="200">
        <v>41674</v>
      </c>
      <c r="K34" s="109">
        <v>4700</v>
      </c>
      <c r="L34" s="106" t="s">
        <v>351</v>
      </c>
      <c r="M34" s="109">
        <v>2018</v>
      </c>
      <c r="N34" s="109">
        <v>1</v>
      </c>
      <c r="O34" s="109">
        <v>21</v>
      </c>
      <c r="P34" s="109">
        <v>21</v>
      </c>
      <c r="Q34" s="111">
        <v>816</v>
      </c>
      <c r="R34" s="113" t="s">
        <v>362</v>
      </c>
      <c r="S34" s="113" t="s">
        <v>363</v>
      </c>
      <c r="T34" s="106" t="s">
        <v>274</v>
      </c>
      <c r="U34" s="106" t="s">
        <v>355</v>
      </c>
      <c r="V34" s="106" t="s">
        <v>275</v>
      </c>
      <c r="W34" s="111"/>
      <c r="X34" s="111"/>
    </row>
    <row r="35" spans="1:24">
      <c r="A35" s="83" t="s">
        <v>320</v>
      </c>
      <c r="C35" s="104" t="s">
        <v>325</v>
      </c>
      <c r="D35" s="105" t="s">
        <v>344</v>
      </c>
      <c r="E35" s="106" t="s">
        <v>327</v>
      </c>
      <c r="F35" s="104" t="s">
        <v>276</v>
      </c>
      <c r="G35" s="109">
        <v>1050</v>
      </c>
      <c r="H35" s="109">
        <v>33</v>
      </c>
      <c r="I35" s="109">
        <v>7</v>
      </c>
      <c r="J35" s="109">
        <v>80</v>
      </c>
      <c r="K35" s="109">
        <v>4700</v>
      </c>
      <c r="L35" s="106" t="s">
        <v>351</v>
      </c>
      <c r="M35" s="109">
        <v>2018</v>
      </c>
      <c r="N35" s="109">
        <v>1</v>
      </c>
      <c r="O35" s="109">
        <v>21</v>
      </c>
      <c r="P35" s="109">
        <v>21</v>
      </c>
      <c r="Q35" s="111">
        <v>816</v>
      </c>
      <c r="R35" s="113" t="s">
        <v>362</v>
      </c>
      <c r="S35" s="113" t="s">
        <v>363</v>
      </c>
      <c r="T35" s="106" t="s">
        <v>274</v>
      </c>
      <c r="U35" s="106" t="s">
        <v>355</v>
      </c>
      <c r="V35" s="106" t="s">
        <v>275</v>
      </c>
      <c r="W35" s="111"/>
      <c r="X35" s="111"/>
    </row>
    <row r="36" spans="1:24">
      <c r="A36" s="83" t="s">
        <v>321</v>
      </c>
      <c r="C36" s="104" t="s">
        <v>325</v>
      </c>
      <c r="D36" s="105" t="s">
        <v>345</v>
      </c>
      <c r="E36" s="106" t="s">
        <v>327</v>
      </c>
      <c r="F36" s="104" t="s">
        <v>276</v>
      </c>
      <c r="G36" s="109">
        <v>1057</v>
      </c>
      <c r="H36" s="109">
        <v>33</v>
      </c>
      <c r="I36" s="109">
        <v>7</v>
      </c>
      <c r="J36" s="109">
        <v>80</v>
      </c>
      <c r="K36" s="109">
        <v>4700</v>
      </c>
      <c r="L36" s="106" t="s">
        <v>351</v>
      </c>
      <c r="M36" s="109">
        <v>2018</v>
      </c>
      <c r="N36" s="109">
        <v>1</v>
      </c>
      <c r="O36" s="109">
        <v>21</v>
      </c>
      <c r="P36" s="109">
        <v>21</v>
      </c>
      <c r="Q36" s="111">
        <v>816</v>
      </c>
      <c r="R36" s="113" t="s">
        <v>362</v>
      </c>
      <c r="S36" s="113" t="s">
        <v>363</v>
      </c>
      <c r="T36" s="106" t="s">
        <v>274</v>
      </c>
      <c r="U36" s="106" t="s">
        <v>355</v>
      </c>
      <c r="V36" s="106" t="s">
        <v>275</v>
      </c>
      <c r="W36" s="111"/>
      <c r="X36" s="111"/>
    </row>
    <row r="37" spans="1:24">
      <c r="A37" s="83" t="s">
        <v>322</v>
      </c>
      <c r="C37" s="104" t="s">
        <v>325</v>
      </c>
      <c r="D37" s="201" t="s">
        <v>347</v>
      </c>
      <c r="E37" s="106" t="s">
        <v>327</v>
      </c>
      <c r="F37" s="107">
        <v>-9999</v>
      </c>
      <c r="G37" s="109">
        <v>1040</v>
      </c>
      <c r="H37" s="109">
        <v>34</v>
      </c>
      <c r="I37" s="109">
        <v>12</v>
      </c>
      <c r="J37" s="200">
        <v>41674</v>
      </c>
      <c r="K37" s="109">
        <v>4553</v>
      </c>
      <c r="L37" s="106" t="s">
        <v>351</v>
      </c>
      <c r="M37" s="109">
        <v>2018</v>
      </c>
      <c r="N37" s="109">
        <v>1</v>
      </c>
      <c r="O37" s="109">
        <v>24</v>
      </c>
      <c r="P37" s="109">
        <v>24</v>
      </c>
      <c r="Q37" s="111">
        <v>148</v>
      </c>
      <c r="R37" s="113" t="s">
        <v>364</v>
      </c>
      <c r="S37" s="113" t="s">
        <v>365</v>
      </c>
      <c r="T37" s="106" t="s">
        <v>274</v>
      </c>
      <c r="U37" s="106" t="s">
        <v>355</v>
      </c>
      <c r="V37" s="106" t="s">
        <v>275</v>
      </c>
      <c r="W37" s="111"/>
      <c r="X37" s="111"/>
    </row>
    <row r="38" spans="1:24">
      <c r="A38" s="83" t="s">
        <v>323</v>
      </c>
      <c r="C38" s="104" t="s">
        <v>325</v>
      </c>
      <c r="D38" s="201" t="s">
        <v>348</v>
      </c>
      <c r="E38" s="106" t="s">
        <v>327</v>
      </c>
      <c r="F38" s="104" t="s">
        <v>276</v>
      </c>
      <c r="G38" s="109">
        <v>1058</v>
      </c>
      <c r="H38" s="109">
        <v>34</v>
      </c>
      <c r="I38" s="109">
        <v>11</v>
      </c>
      <c r="J38" s="109">
        <v>75</v>
      </c>
      <c r="K38" s="109">
        <v>4553</v>
      </c>
      <c r="L38" s="106" t="s">
        <v>351</v>
      </c>
      <c r="M38" s="109">
        <v>2018</v>
      </c>
      <c r="N38" s="109">
        <v>1</v>
      </c>
      <c r="O38" s="109">
        <v>24</v>
      </c>
      <c r="P38" s="109">
        <v>24</v>
      </c>
      <c r="Q38" s="111">
        <v>148</v>
      </c>
      <c r="R38" s="113" t="s">
        <v>364</v>
      </c>
      <c r="S38" s="113" t="s">
        <v>365</v>
      </c>
      <c r="T38" s="106" t="s">
        <v>274</v>
      </c>
      <c r="U38" s="106" t="s">
        <v>355</v>
      </c>
      <c r="V38" s="106" t="s">
        <v>275</v>
      </c>
      <c r="W38" s="111"/>
      <c r="X38" s="111"/>
    </row>
    <row r="39" spans="1:24">
      <c r="A39" s="83" t="s">
        <v>324</v>
      </c>
      <c r="C39" s="104" t="s">
        <v>325</v>
      </c>
      <c r="D39" s="201" t="s">
        <v>349</v>
      </c>
      <c r="E39" s="106" t="s">
        <v>327</v>
      </c>
      <c r="F39" s="104" t="s">
        <v>276</v>
      </c>
      <c r="G39" s="109">
        <v>1064</v>
      </c>
      <c r="H39" s="109">
        <v>34</v>
      </c>
      <c r="I39" s="109">
        <v>11</v>
      </c>
      <c r="J39" s="109">
        <v>75</v>
      </c>
      <c r="K39" s="109">
        <v>4553</v>
      </c>
      <c r="L39" s="106" t="s">
        <v>351</v>
      </c>
      <c r="M39" s="109">
        <v>2018</v>
      </c>
      <c r="N39" s="109">
        <v>1</v>
      </c>
      <c r="O39" s="109">
        <v>24</v>
      </c>
      <c r="P39" s="109">
        <v>24</v>
      </c>
      <c r="Q39" s="111">
        <v>148</v>
      </c>
      <c r="R39" s="113" t="s">
        <v>364</v>
      </c>
      <c r="S39" s="113" t="s">
        <v>365</v>
      </c>
      <c r="T39" s="106" t="s">
        <v>274</v>
      </c>
      <c r="U39" s="106" t="s">
        <v>355</v>
      </c>
      <c r="V39" s="106" t="s">
        <v>275</v>
      </c>
      <c r="W39" s="111"/>
      <c r="X39" s="111"/>
    </row>
    <row r="40" spans="1:24">
      <c r="R40" s="112"/>
      <c r="S40" s="112"/>
      <c r="T40" s="86"/>
      <c r="U40" s="86"/>
      <c r="V40" s="87"/>
    </row>
    <row r="41" spans="1:24">
      <c r="R41" s="112"/>
      <c r="S41" s="112"/>
      <c r="T41" s="86"/>
      <c r="U41" s="86"/>
      <c r="V41" s="87"/>
    </row>
    <row r="42" spans="1:24">
      <c r="R42" s="112"/>
      <c r="S42" s="112"/>
      <c r="T42" s="86"/>
      <c r="U42" s="86"/>
      <c r="V42" s="87"/>
    </row>
    <row r="43" spans="1:24">
      <c r="C43" s="202" t="s">
        <v>368</v>
      </c>
      <c r="R43" s="112"/>
      <c r="S43" s="112"/>
      <c r="T43" s="86"/>
      <c r="U43" s="86"/>
      <c r="V43" s="87"/>
    </row>
    <row r="44" spans="1:24">
      <c r="R44" s="112"/>
      <c r="S44" s="112"/>
      <c r="T44" s="86"/>
      <c r="U44" s="86"/>
      <c r="V44" s="87"/>
    </row>
    <row r="45" spans="1:24">
      <c r="C45" s="104" t="s">
        <v>325</v>
      </c>
      <c r="D45" s="105" t="s">
        <v>334</v>
      </c>
      <c r="E45" s="106" t="s">
        <v>327</v>
      </c>
      <c r="F45" s="107">
        <v>-9999</v>
      </c>
      <c r="G45" s="108">
        <v>1</v>
      </c>
      <c r="H45" s="109">
        <v>6</v>
      </c>
      <c r="I45" s="106" t="s">
        <v>350</v>
      </c>
      <c r="J45" s="110">
        <v>-9999</v>
      </c>
      <c r="K45" s="110">
        <v>-9999</v>
      </c>
      <c r="L45" s="106" t="s">
        <v>351</v>
      </c>
      <c r="M45" s="109">
        <v>2017</v>
      </c>
      <c r="N45" s="109">
        <v>12</v>
      </c>
      <c r="O45" s="109">
        <v>27</v>
      </c>
      <c r="P45" s="109">
        <v>361</v>
      </c>
      <c r="Q45" s="111">
        <v>1808</v>
      </c>
      <c r="R45" s="113" t="s">
        <v>358</v>
      </c>
      <c r="S45" s="113" t="s">
        <v>359</v>
      </c>
      <c r="T45" s="106" t="s">
        <v>274</v>
      </c>
      <c r="U45" s="106" t="s">
        <v>355</v>
      </c>
      <c r="V45" s="106" t="s">
        <v>275</v>
      </c>
      <c r="W45" s="111"/>
      <c r="X45" s="111"/>
    </row>
    <row r="46" spans="1:24">
      <c r="T46" s="86"/>
      <c r="U46" s="86"/>
      <c r="V46" s="87"/>
    </row>
    <row r="47" spans="1:24">
      <c r="T47" s="86"/>
      <c r="U47" s="86"/>
      <c r="V47" s="87"/>
    </row>
    <row r="48" spans="1:24">
      <c r="T48" s="86"/>
      <c r="U48" s="86"/>
      <c r="V48" s="87"/>
    </row>
    <row r="49" spans="20:22">
      <c r="T49" s="86"/>
      <c r="U49" s="86"/>
      <c r="V49" s="87"/>
    </row>
    <row r="50" spans="20:22">
      <c r="T50" s="86"/>
      <c r="U50" s="86"/>
      <c r="V50" s="87"/>
    </row>
    <row r="51" spans="20:22">
      <c r="T51" s="86"/>
      <c r="U51" s="86"/>
      <c r="V51" s="87"/>
    </row>
    <row r="52" spans="20:22">
      <c r="T52" s="86"/>
      <c r="U52" s="86"/>
      <c r="V52" s="87"/>
    </row>
    <row r="53" spans="20:22">
      <c r="T53" s="86"/>
      <c r="U53" s="86"/>
      <c r="V53" s="87"/>
    </row>
    <row r="54" spans="20:22">
      <c r="T54" s="86"/>
      <c r="U54" s="86"/>
      <c r="V54" s="87"/>
    </row>
    <row r="55" spans="20:22">
      <c r="T55" s="86"/>
      <c r="U55" s="86"/>
      <c r="V55" s="87"/>
    </row>
    <row r="56" spans="20:22">
      <c r="T56" s="86"/>
      <c r="U56" s="86"/>
      <c r="V56" s="87"/>
    </row>
    <row r="57" spans="20:22">
      <c r="T57" s="86"/>
      <c r="U57" s="86"/>
      <c r="V57" s="87"/>
    </row>
    <row r="58" spans="20:22">
      <c r="T58" s="86"/>
      <c r="U58" s="86"/>
      <c r="V58" s="87"/>
    </row>
    <row r="59" spans="20:22">
      <c r="T59" s="86"/>
      <c r="U59" s="86"/>
      <c r="V59" s="87"/>
    </row>
    <row r="60" spans="20:22">
      <c r="T60" s="86"/>
      <c r="U60" s="86"/>
      <c r="V60" s="87"/>
    </row>
    <row r="61" spans="20:22">
      <c r="T61" s="86"/>
      <c r="U61" s="86"/>
      <c r="V61" s="87"/>
    </row>
    <row r="62" spans="20:22">
      <c r="T62" s="86"/>
      <c r="U62" s="86"/>
      <c r="V62" s="87"/>
    </row>
    <row r="63" spans="20:22">
      <c r="T63" s="86"/>
      <c r="U63" s="86"/>
      <c r="V63" s="87"/>
    </row>
    <row r="64" spans="20:22">
      <c r="T64" s="86"/>
      <c r="U64" s="86"/>
      <c r="V64" s="87"/>
    </row>
    <row r="65" spans="20:22">
      <c r="T65" s="86"/>
      <c r="U65" s="86"/>
      <c r="V65" s="87"/>
    </row>
    <row r="66" spans="20:22">
      <c r="T66" s="86"/>
      <c r="U66" s="86"/>
      <c r="V66" s="87"/>
    </row>
    <row r="67" spans="20:22">
      <c r="T67" s="86"/>
      <c r="U67" s="86"/>
      <c r="V67" s="87"/>
    </row>
    <row r="68" spans="20:22">
      <c r="T68" s="86"/>
      <c r="U68" s="86"/>
      <c r="V68" s="87"/>
    </row>
    <row r="69" spans="20:22">
      <c r="T69" s="86"/>
      <c r="U69" s="86"/>
      <c r="V69" s="87"/>
    </row>
  </sheetData>
  <phoneticPr fontId="2" type="noConversion"/>
  <pageMargins left="0.75" right="0.75" top="1" bottom="1" header="0.5" footer="0.5"/>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O104"/>
  <sheetViews>
    <sheetView workbookViewId="0"/>
  </sheetViews>
  <sheetFormatPr defaultColWidth="10.85546875" defaultRowHeight="15"/>
  <cols>
    <col min="1" max="1" width="24.5703125" style="26" customWidth="1"/>
    <col min="2" max="2" width="17.140625" style="26" customWidth="1"/>
    <col min="3" max="3" width="20.42578125" style="26" customWidth="1"/>
    <col min="4" max="4" width="17.85546875" style="26" customWidth="1"/>
    <col min="5" max="11" width="10.85546875" style="26"/>
    <col min="12" max="12" width="16" style="26" customWidth="1"/>
    <col min="13" max="13" width="16.28515625" style="26" customWidth="1"/>
    <col min="14" max="14" width="55.140625" style="26" customWidth="1"/>
    <col min="15" max="16384" width="10.85546875" style="26"/>
  </cols>
  <sheetData>
    <row r="2" spans="1:15" ht="18.95" customHeight="1">
      <c r="A2" s="25" t="s">
        <v>183</v>
      </c>
    </row>
    <row r="4" spans="1:15" ht="17.100000000000001" customHeight="1">
      <c r="B4" s="22" t="s">
        <v>155</v>
      </c>
      <c r="C4" s="22" t="s">
        <v>158</v>
      </c>
      <c r="D4" s="22"/>
      <c r="E4" s="22"/>
    </row>
    <row r="5" spans="1:15" ht="32.1" customHeight="1">
      <c r="B5" s="23" t="s">
        <v>156</v>
      </c>
      <c r="C5" s="23" t="s">
        <v>157</v>
      </c>
      <c r="D5" s="22" t="s">
        <v>69</v>
      </c>
      <c r="E5" s="22" t="s">
        <v>70</v>
      </c>
      <c r="M5" s="23" t="s">
        <v>168</v>
      </c>
      <c r="N5" s="22" t="s">
        <v>138</v>
      </c>
      <c r="O5" s="22" t="s">
        <v>70</v>
      </c>
    </row>
    <row r="6" spans="1:15" ht="14.1" customHeight="1">
      <c r="A6" s="22" t="s">
        <v>68</v>
      </c>
      <c r="B6" s="26" t="s">
        <v>13</v>
      </c>
      <c r="C6" s="26" t="s">
        <v>13</v>
      </c>
      <c r="D6" s="26" t="s">
        <v>67</v>
      </c>
      <c r="M6" s="26" t="s">
        <v>81</v>
      </c>
      <c r="N6" s="26" t="s">
        <v>82</v>
      </c>
      <c r="O6" s="26" t="s">
        <v>177</v>
      </c>
    </row>
    <row r="7" spans="1:15" ht="14.1" customHeight="1">
      <c r="B7" s="26" t="s">
        <v>71</v>
      </c>
      <c r="C7" s="26" t="s">
        <v>18</v>
      </c>
      <c r="D7" s="26" t="s">
        <v>72</v>
      </c>
      <c r="E7" s="26" t="s">
        <v>73</v>
      </c>
      <c r="M7" s="26" t="s">
        <v>104</v>
      </c>
      <c r="N7" s="26" t="s">
        <v>105</v>
      </c>
      <c r="O7" s="26" t="s">
        <v>106</v>
      </c>
    </row>
    <row r="8" spans="1:15" ht="14.1" customHeight="1">
      <c r="B8" s="26" t="s">
        <v>57</v>
      </c>
      <c r="C8" s="26" t="s">
        <v>7</v>
      </c>
      <c r="D8" s="26" t="s">
        <v>74</v>
      </c>
      <c r="M8" s="26" t="s">
        <v>173</v>
      </c>
      <c r="N8" s="26" t="s">
        <v>179</v>
      </c>
      <c r="O8" s="26" t="s">
        <v>107</v>
      </c>
    </row>
    <row r="9" spans="1:15" ht="14.1" customHeight="1">
      <c r="B9" s="26" t="s">
        <v>12</v>
      </c>
      <c r="C9" s="26" t="s">
        <v>78</v>
      </c>
      <c r="D9" s="26" t="s">
        <v>79</v>
      </c>
      <c r="M9" s="26" t="s">
        <v>174</v>
      </c>
      <c r="N9" s="26" t="s">
        <v>180</v>
      </c>
      <c r="O9" s="26" t="s">
        <v>167</v>
      </c>
    </row>
    <row r="10" spans="1:15" ht="14.1" customHeight="1">
      <c r="B10" s="26" t="s">
        <v>14</v>
      </c>
      <c r="C10" s="26" t="s">
        <v>14</v>
      </c>
      <c r="D10" s="26" t="s">
        <v>80</v>
      </c>
      <c r="M10" s="26" t="s">
        <v>108</v>
      </c>
      <c r="N10" s="26" t="s">
        <v>109</v>
      </c>
      <c r="O10" s="26" t="s">
        <v>110</v>
      </c>
    </row>
    <row r="11" spans="1:15" ht="14.1" customHeight="1">
      <c r="B11" s="26" t="s">
        <v>5</v>
      </c>
      <c r="C11" s="26" t="s">
        <v>5</v>
      </c>
      <c r="D11" s="26" t="s">
        <v>211</v>
      </c>
      <c r="M11" s="26" t="s">
        <v>175</v>
      </c>
      <c r="N11" s="26" t="s">
        <v>181</v>
      </c>
      <c r="O11" s="26" t="s">
        <v>171</v>
      </c>
    </row>
    <row r="12" spans="1:15" ht="14.1" customHeight="1">
      <c r="B12" s="26" t="s">
        <v>58</v>
      </c>
      <c r="C12" s="26" t="s">
        <v>11</v>
      </c>
      <c r="D12" s="26" t="s">
        <v>91</v>
      </c>
      <c r="M12" s="26" t="s">
        <v>111</v>
      </c>
      <c r="N12" s="26" t="s">
        <v>112</v>
      </c>
      <c r="O12" s="26" t="s">
        <v>170</v>
      </c>
    </row>
    <row r="13" spans="1:15" ht="14.1" customHeight="1">
      <c r="B13" s="26" t="s">
        <v>4</v>
      </c>
      <c r="C13" s="26" t="s">
        <v>4</v>
      </c>
      <c r="D13" s="26" t="s">
        <v>60</v>
      </c>
      <c r="M13" s="26" t="s">
        <v>176</v>
      </c>
      <c r="N13" s="26" t="s">
        <v>182</v>
      </c>
      <c r="O13" s="26" t="s">
        <v>166</v>
      </c>
    </row>
    <row r="14" spans="1:15" ht="14.1" customHeight="1">
      <c r="B14" s="26" t="s">
        <v>123</v>
      </c>
      <c r="C14" s="26" t="s">
        <v>56</v>
      </c>
      <c r="D14" s="26" t="s">
        <v>128</v>
      </c>
      <c r="E14" s="26" t="s">
        <v>132</v>
      </c>
      <c r="M14" s="26" t="s">
        <v>162</v>
      </c>
      <c r="N14" s="26" t="s">
        <v>113</v>
      </c>
      <c r="O14" s="26" t="s">
        <v>114</v>
      </c>
    </row>
    <row r="15" spans="1:15" ht="14.1" customHeight="1">
      <c r="B15" s="26" t="s">
        <v>125</v>
      </c>
      <c r="C15" s="26" t="s">
        <v>126</v>
      </c>
      <c r="D15" s="26" t="s">
        <v>129</v>
      </c>
      <c r="E15" s="26" t="s">
        <v>133</v>
      </c>
      <c r="M15" s="26" t="s">
        <v>163</v>
      </c>
      <c r="N15" s="26" t="s">
        <v>115</v>
      </c>
      <c r="O15" s="26" t="s">
        <v>116</v>
      </c>
    </row>
    <row r="16" spans="1:15" ht="14.1" customHeight="1">
      <c r="B16" s="26" t="s">
        <v>124</v>
      </c>
      <c r="C16" s="26" t="s">
        <v>127</v>
      </c>
      <c r="D16" s="26" t="s">
        <v>130</v>
      </c>
      <c r="E16" s="26" t="s">
        <v>284</v>
      </c>
      <c r="M16" s="26" t="s">
        <v>161</v>
      </c>
      <c r="N16" s="26" t="s">
        <v>117</v>
      </c>
      <c r="O16" s="26" t="s">
        <v>118</v>
      </c>
    </row>
    <row r="17" spans="1:15" ht="14.1" customHeight="1">
      <c r="B17" s="26" t="s">
        <v>15</v>
      </c>
      <c r="C17" s="26" t="s">
        <v>15</v>
      </c>
      <c r="D17" s="26" t="s">
        <v>64</v>
      </c>
      <c r="M17" s="26" t="s">
        <v>160</v>
      </c>
      <c r="N17" s="26" t="s">
        <v>119</v>
      </c>
      <c r="O17" s="26" t="s">
        <v>120</v>
      </c>
    </row>
    <row r="18" spans="1:15" ht="14.1" customHeight="1">
      <c r="M18" s="26" t="s">
        <v>164</v>
      </c>
      <c r="N18" s="26" t="s">
        <v>121</v>
      </c>
      <c r="O18" s="26" t="s">
        <v>34</v>
      </c>
    </row>
    <row r="19" spans="1:15" ht="14.1" customHeight="1">
      <c r="M19" s="26" t="s">
        <v>159</v>
      </c>
      <c r="N19" s="26" t="s">
        <v>122</v>
      </c>
      <c r="O19" s="26" t="s">
        <v>172</v>
      </c>
    </row>
    <row r="20" spans="1:15" ht="14.1" customHeight="1">
      <c r="A20" s="22" t="s">
        <v>139</v>
      </c>
      <c r="B20" s="26" t="s">
        <v>75</v>
      </c>
      <c r="C20" s="26" t="s">
        <v>6</v>
      </c>
      <c r="D20" s="26" t="s">
        <v>59</v>
      </c>
      <c r="M20" s="26" t="s">
        <v>169</v>
      </c>
      <c r="N20" s="26" t="s">
        <v>131</v>
      </c>
      <c r="O20" s="26" t="s">
        <v>178</v>
      </c>
    </row>
    <row r="21" spans="1:15" ht="14.1" customHeight="1">
      <c r="B21" s="26" t="s">
        <v>76</v>
      </c>
      <c r="C21" s="26" t="s">
        <v>19</v>
      </c>
      <c r="D21" s="26" t="s">
        <v>77</v>
      </c>
    </row>
    <row r="22" spans="1:15" ht="14.1" customHeight="1">
      <c r="B22" s="26" t="s">
        <v>83</v>
      </c>
      <c r="C22" s="26" t="s">
        <v>85</v>
      </c>
      <c r="D22" s="26" t="s">
        <v>87</v>
      </c>
    </row>
    <row r="23" spans="1:15" ht="14.1" customHeight="1">
      <c r="B23" s="26" t="s">
        <v>84</v>
      </c>
      <c r="C23" s="26" t="s">
        <v>86</v>
      </c>
      <c r="D23" s="26" t="s">
        <v>88</v>
      </c>
    </row>
    <row r="24" spans="1:15" ht="14.1" customHeight="1">
      <c r="B24" s="26" t="s">
        <v>92</v>
      </c>
      <c r="C24" s="26" t="s">
        <v>94</v>
      </c>
      <c r="D24" s="26" t="s">
        <v>96</v>
      </c>
    </row>
    <row r="25" spans="1:15" ht="14.1" customHeight="1">
      <c r="B25" s="26" t="s">
        <v>93</v>
      </c>
      <c r="C25" s="26" t="s">
        <v>95</v>
      </c>
      <c r="D25" s="26" t="s">
        <v>97</v>
      </c>
    </row>
    <row r="26" spans="1:15" ht="14.1" customHeight="1">
      <c r="B26" s="26" t="s">
        <v>279</v>
      </c>
      <c r="C26" s="26" t="s">
        <v>134</v>
      </c>
      <c r="D26" s="26" t="s">
        <v>135</v>
      </c>
    </row>
    <row r="27" spans="1:15" ht="14.1" customHeight="1">
      <c r="C27" s="26" t="s">
        <v>136</v>
      </c>
      <c r="D27" s="26" t="s">
        <v>137</v>
      </c>
    </row>
    <row r="28" spans="1:15" ht="14.1" customHeight="1"/>
    <row r="29" spans="1:15" ht="14.1" customHeight="1"/>
    <row r="30" spans="1:15" ht="14.1" customHeight="1"/>
    <row r="31" spans="1:15" ht="14.1" customHeight="1">
      <c r="A31" s="22" t="s">
        <v>140</v>
      </c>
      <c r="B31" s="27" t="s">
        <v>16</v>
      </c>
      <c r="C31" s="27" t="s">
        <v>16</v>
      </c>
      <c r="D31" s="27" t="s">
        <v>65</v>
      </c>
    </row>
    <row r="32" spans="1:15" ht="14.1" customHeight="1">
      <c r="B32" s="27" t="s">
        <v>8</v>
      </c>
      <c r="C32" s="27" t="s">
        <v>8</v>
      </c>
      <c r="D32" s="27" t="s">
        <v>61</v>
      </c>
    </row>
    <row r="33" spans="1:5" ht="14.1" customHeight="1">
      <c r="B33" s="27" t="s">
        <v>98</v>
      </c>
      <c r="C33" s="27" t="s">
        <v>21</v>
      </c>
      <c r="D33" s="27" t="s">
        <v>102</v>
      </c>
      <c r="E33" s="26" t="s">
        <v>103</v>
      </c>
    </row>
    <row r="34" spans="1:5" ht="14.1" customHeight="1">
      <c r="B34" s="27" t="s">
        <v>99</v>
      </c>
      <c r="C34" s="27" t="s">
        <v>20</v>
      </c>
      <c r="D34" s="27" t="s">
        <v>101</v>
      </c>
      <c r="E34" s="26" t="s">
        <v>100</v>
      </c>
    </row>
    <row r="35" spans="1:5" ht="14.1" customHeight="1">
      <c r="B35" s="27" t="s">
        <v>9</v>
      </c>
      <c r="C35" s="27" t="s">
        <v>9</v>
      </c>
      <c r="D35" s="27" t="s">
        <v>62</v>
      </c>
    </row>
    <row r="36" spans="1:5" ht="14.1" customHeight="1">
      <c r="B36" s="27" t="s">
        <v>10</v>
      </c>
      <c r="C36" s="27" t="s">
        <v>10</v>
      </c>
      <c r="D36" s="27" t="s">
        <v>63</v>
      </c>
    </row>
    <row r="37" spans="1:5" ht="14.1" customHeight="1">
      <c r="B37" s="27"/>
      <c r="C37" s="27"/>
      <c r="D37" s="27"/>
    </row>
    <row r="38" spans="1:5" ht="14.1" customHeight="1">
      <c r="A38" s="22" t="s">
        <v>141</v>
      </c>
      <c r="B38" s="27" t="s">
        <v>89</v>
      </c>
      <c r="C38" s="27" t="s">
        <v>17</v>
      </c>
      <c r="D38" s="27" t="s">
        <v>90</v>
      </c>
    </row>
    <row r="39" spans="1:5">
      <c r="B39" s="27"/>
      <c r="C39" s="27"/>
      <c r="D39" s="27"/>
    </row>
    <row r="40" spans="1:5">
      <c r="B40" s="27"/>
      <c r="C40" s="27"/>
      <c r="D40" s="27"/>
    </row>
    <row r="41" spans="1:5" ht="18.95" customHeight="1">
      <c r="A41" s="25" t="s">
        <v>192</v>
      </c>
    </row>
    <row r="42" spans="1:5" ht="15.95" customHeight="1">
      <c r="A42" s="26" t="s">
        <v>213</v>
      </c>
    </row>
    <row r="43" spans="1:5" ht="15.95" customHeight="1">
      <c r="A43" s="26" t="s">
        <v>214</v>
      </c>
    </row>
    <row r="44" spans="1:5" ht="18.95" customHeight="1">
      <c r="A44" s="22"/>
    </row>
    <row r="45" spans="1:5" ht="18.95" customHeight="1">
      <c r="A45" s="25" t="s">
        <v>193</v>
      </c>
    </row>
    <row r="46" spans="1:5" ht="15.95" customHeight="1">
      <c r="A46" s="26" t="s">
        <v>184</v>
      </c>
    </row>
    <row r="47" spans="1:5" ht="15.95" customHeight="1">
      <c r="A47" s="26" t="s">
        <v>185</v>
      </c>
    </row>
    <row r="48" spans="1:5" ht="15.95" customHeight="1">
      <c r="A48" s="26" t="s">
        <v>186</v>
      </c>
    </row>
    <row r="49" spans="1:1" ht="15.95" customHeight="1">
      <c r="A49" s="26" t="s">
        <v>215</v>
      </c>
    </row>
    <row r="50" spans="1:1" ht="15.95" customHeight="1">
      <c r="A50" s="26" t="s">
        <v>216</v>
      </c>
    </row>
    <row r="51" spans="1:1" ht="15.95" customHeight="1"/>
    <row r="52" spans="1:1" ht="18.95" customHeight="1">
      <c r="A52" s="25" t="s">
        <v>194</v>
      </c>
    </row>
    <row r="53" spans="1:1" ht="15.95" customHeight="1">
      <c r="A53" s="26" t="s">
        <v>187</v>
      </c>
    </row>
    <row r="54" spans="1:1" ht="15.95" customHeight="1">
      <c r="A54" s="26" t="s">
        <v>188</v>
      </c>
    </row>
    <row r="55" spans="1:1" ht="15.95" customHeight="1">
      <c r="A55" s="26" t="s">
        <v>189</v>
      </c>
    </row>
    <row r="56" spans="1:1" ht="15.95" customHeight="1">
      <c r="A56" s="26" t="s">
        <v>190</v>
      </c>
    </row>
    <row r="57" spans="1:1" ht="15.95" customHeight="1">
      <c r="A57" s="26" t="s">
        <v>191</v>
      </c>
    </row>
    <row r="58" spans="1:1" ht="15.95" customHeight="1"/>
    <row r="59" spans="1:1" ht="18.95" customHeight="1">
      <c r="A59" s="25" t="s">
        <v>286</v>
      </c>
    </row>
    <row r="60" spans="1:1" ht="15.95" customHeight="1">
      <c r="A60" s="26" t="s">
        <v>218</v>
      </c>
    </row>
    <row r="61" spans="1:1" ht="15.95" customHeight="1">
      <c r="A61" s="26" t="s">
        <v>217</v>
      </c>
    </row>
    <row r="62" spans="1:1" ht="15.95" customHeight="1"/>
    <row r="63" spans="1:1" ht="15.95" customHeight="1">
      <c r="A63" s="26" t="s">
        <v>285</v>
      </c>
    </row>
    <row r="65" spans="1:1" ht="18.95" customHeight="1">
      <c r="A65" s="25" t="s">
        <v>221</v>
      </c>
    </row>
    <row r="66" spans="1:1" ht="15.95" customHeight="1">
      <c r="A66" s="26" t="s">
        <v>222</v>
      </c>
    </row>
    <row r="67" spans="1:1">
      <c r="A67" s="26" t="s">
        <v>223</v>
      </c>
    </row>
    <row r="69" spans="1:1" ht="18.95" customHeight="1">
      <c r="A69" s="25" t="s">
        <v>195</v>
      </c>
    </row>
    <row r="70" spans="1:1" ht="15.95" customHeight="1">
      <c r="A70" s="26" t="s">
        <v>206</v>
      </c>
    </row>
    <row r="71" spans="1:1" ht="15.95" customHeight="1"/>
    <row r="72" spans="1:1" ht="15.95" customHeight="1">
      <c r="A72" s="26" t="s">
        <v>196</v>
      </c>
    </row>
    <row r="73" spans="1:1" ht="15.95" customHeight="1">
      <c r="A73" s="26" t="s">
        <v>207</v>
      </c>
    </row>
    <row r="74" spans="1:1" ht="15.95" customHeight="1"/>
    <row r="75" spans="1:1" ht="15.95" customHeight="1">
      <c r="A75" s="26" t="s">
        <v>197</v>
      </c>
    </row>
    <row r="76" spans="1:1" ht="15.95" customHeight="1">
      <c r="A76" s="26" t="s">
        <v>198</v>
      </c>
    </row>
    <row r="77" spans="1:1" ht="15.95" customHeight="1">
      <c r="A77" s="26" t="s">
        <v>199</v>
      </c>
    </row>
    <row r="78" spans="1:1" ht="15.95" customHeight="1"/>
    <row r="79" spans="1:1" ht="15.95" customHeight="1">
      <c r="A79" s="26" t="s">
        <v>200</v>
      </c>
    </row>
    <row r="80" spans="1:1" ht="15.95" customHeight="1">
      <c r="A80" s="26" t="s">
        <v>201</v>
      </c>
    </row>
    <row r="81" spans="1:5" ht="15.95" customHeight="1">
      <c r="A81" s="26" t="s">
        <v>202</v>
      </c>
    </row>
    <row r="82" spans="1:5" ht="15.95" customHeight="1"/>
    <row r="83" spans="1:5" ht="15.95" customHeight="1">
      <c r="A83" s="26" t="s">
        <v>203</v>
      </c>
    </row>
    <row r="84" spans="1:5" ht="15.95" customHeight="1">
      <c r="A84" s="26" t="s">
        <v>204</v>
      </c>
    </row>
    <row r="85" spans="1:5" ht="15.95" customHeight="1">
      <c r="A85" s="26" t="s">
        <v>205</v>
      </c>
    </row>
    <row r="86" spans="1:5" ht="15.95" customHeight="1"/>
    <row r="87" spans="1:5" ht="18.95" customHeight="1">
      <c r="A87" s="25" t="s">
        <v>208</v>
      </c>
    </row>
    <row r="88" spans="1:5" ht="15.95" customHeight="1">
      <c r="A88" s="32" t="s">
        <v>291</v>
      </c>
      <c r="D88" s="30"/>
      <c r="E88" s="31"/>
    </row>
    <row r="89" spans="1:5" ht="15.95" customHeight="1">
      <c r="A89" s="33" t="s">
        <v>292</v>
      </c>
    </row>
    <row r="90" spans="1:5" ht="15.95" customHeight="1">
      <c r="A90" s="34"/>
    </row>
    <row r="91" spans="1:5" ht="15.95" customHeight="1">
      <c r="A91" s="34" t="s">
        <v>293</v>
      </c>
    </row>
    <row r="92" spans="1:5" ht="15.95" customHeight="1">
      <c r="A92" s="34" t="s">
        <v>294</v>
      </c>
      <c r="D92" s="29"/>
    </row>
    <row r="93" spans="1:5" ht="15.95" customHeight="1">
      <c r="A93" s="33" t="s">
        <v>295</v>
      </c>
    </row>
    <row r="94" spans="1:5" ht="15.95" customHeight="1">
      <c r="A94" s="34" t="s">
        <v>296</v>
      </c>
    </row>
    <row r="95" spans="1:5" ht="15.95" customHeight="1">
      <c r="A95" s="34" t="s">
        <v>297</v>
      </c>
    </row>
    <row r="96" spans="1:5" ht="15.95" customHeight="1">
      <c r="A96" s="32" t="s">
        <v>210</v>
      </c>
    </row>
    <row r="97" spans="1:1">
      <c r="A97" s="32" t="s">
        <v>209</v>
      </c>
    </row>
    <row r="98" spans="1:1">
      <c r="A98" s="32" t="s">
        <v>298</v>
      </c>
    </row>
    <row r="99" spans="1:1">
      <c r="A99" s="32" t="s">
        <v>209</v>
      </c>
    </row>
    <row r="100" spans="1:1">
      <c r="A100" s="33"/>
    </row>
    <row r="101" spans="1:1">
      <c r="A101" s="32" t="s">
        <v>299</v>
      </c>
    </row>
    <row r="102" spans="1:1">
      <c r="A102" s="32" t="s">
        <v>300</v>
      </c>
    </row>
    <row r="103" spans="1:1">
      <c r="A103" s="32" t="s">
        <v>219</v>
      </c>
    </row>
    <row r="104" spans="1:1">
      <c r="A104" s="32" t="s">
        <v>301</v>
      </c>
    </row>
  </sheetData>
  <hyperlinks>
    <hyperlink ref="A93" r:id="rId1" xr:uid="{00000000-0004-0000-1300-000000000000}"/>
  </hyperlinks>
  <pageMargins left="0.75" right="0.75" top="1" bottom="1" header="0.5" footer="0.5"/>
  <pageSetup orientation="portrait" horizontalDpi="4294967292" verticalDpi="4294967292"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Report</vt:lpstr>
      <vt:lpstr>Replicate filter precision</vt:lpstr>
      <vt:lpstr>Effective LOQ</vt:lpstr>
      <vt:lpstr>SS from clients</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Thomas</dc:creator>
  <cp:lastModifiedBy>csthoma1</cp:lastModifiedBy>
  <cp:lastPrinted>2017-02-22T16:29:27Z</cp:lastPrinted>
  <dcterms:created xsi:type="dcterms:W3CDTF">2003-07-28T19:31:27Z</dcterms:created>
  <dcterms:modified xsi:type="dcterms:W3CDTF">2018-04-17T17:47:21Z</dcterms:modified>
</cp:coreProperties>
</file>