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5924"/>
  <workbookPr showInkAnnotation="0" autoCompressPictures="0"/>
  <mc:AlternateContent xmlns:mc="http://schemas.openxmlformats.org/markup-compatibility/2006">
    <mc:Choice Requires="x15">
      <x15ac:absPath xmlns:x15ac="http://schemas.microsoft.com/office/spreadsheetml/2010/11/ac" url="/Users/nils/Documents/UMaine/Lab/data/PS89/"/>
    </mc:Choice>
  </mc:AlternateContent>
  <bookViews>
    <workbookView xWindow="35800" yWindow="740" windowWidth="28800" windowHeight="17460"/>
  </bookViews>
  <sheets>
    <sheet name="Report" sheetId="47" r:id="rId1"/>
    <sheet name="Analysis precision" sheetId="58" r:id="rId2"/>
    <sheet name="Replicate filter precision" sheetId="59" r:id="rId3"/>
    <sheet name="SS from clients" sheetId="45" r:id="rId4"/>
    <sheet name="information" sheetId="56" r:id="rId5"/>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1" i="58" l="1"/>
  <c r="G10" i="58"/>
  <c r="G12" i="58"/>
  <c r="AV12" i="58"/>
  <c r="G16" i="58"/>
  <c r="G15" i="58"/>
  <c r="G17" i="58"/>
  <c r="AV17" i="58"/>
  <c r="C3" i="58"/>
  <c r="G11" i="59"/>
  <c r="G10" i="59"/>
  <c r="G12" i="59"/>
  <c r="AV12" i="59"/>
  <c r="G16" i="59"/>
  <c r="G15" i="59"/>
  <c r="G17" i="59"/>
  <c r="AV17" i="59"/>
  <c r="G21" i="59"/>
  <c r="G20" i="59"/>
  <c r="G22" i="59"/>
  <c r="AV22" i="59"/>
  <c r="G26" i="59"/>
  <c r="G25" i="59"/>
  <c r="G27" i="59"/>
  <c r="AV27" i="59"/>
  <c r="G31" i="59"/>
  <c r="G30" i="59"/>
  <c r="G32" i="59"/>
  <c r="AV32" i="59"/>
  <c r="C3" i="59"/>
  <c r="H11" i="59"/>
  <c r="H10" i="59"/>
  <c r="H12" i="59"/>
  <c r="I11" i="59"/>
  <c r="I10" i="59"/>
  <c r="I12" i="59"/>
  <c r="J11" i="59"/>
  <c r="J10" i="59"/>
  <c r="J12" i="59"/>
  <c r="K11" i="59"/>
  <c r="K10" i="59"/>
  <c r="K12" i="59"/>
  <c r="L11" i="59"/>
  <c r="L10" i="59"/>
  <c r="L12" i="59"/>
  <c r="M11" i="59"/>
  <c r="M10" i="59"/>
  <c r="M12" i="59"/>
  <c r="N11" i="59"/>
  <c r="N10" i="59"/>
  <c r="N12" i="59"/>
  <c r="O11" i="59"/>
  <c r="O10" i="59"/>
  <c r="O12" i="59"/>
  <c r="P11" i="59"/>
  <c r="P10" i="59"/>
  <c r="P12" i="59"/>
  <c r="Q11" i="59"/>
  <c r="Q10" i="59"/>
  <c r="Q12" i="59"/>
  <c r="R11" i="59"/>
  <c r="R10" i="59"/>
  <c r="R12" i="59"/>
  <c r="AW12" i="59"/>
  <c r="H16" i="59"/>
  <c r="H15" i="59"/>
  <c r="H17" i="59"/>
  <c r="I16" i="59"/>
  <c r="I15" i="59"/>
  <c r="I17" i="59"/>
  <c r="J16" i="59"/>
  <c r="J15" i="59"/>
  <c r="J17" i="59"/>
  <c r="K16" i="59"/>
  <c r="K15" i="59"/>
  <c r="K17" i="59"/>
  <c r="L16" i="59"/>
  <c r="L15" i="59"/>
  <c r="L17" i="59"/>
  <c r="M16" i="59"/>
  <c r="M15" i="59"/>
  <c r="M17" i="59"/>
  <c r="N16" i="59"/>
  <c r="N15" i="59"/>
  <c r="N17" i="59"/>
  <c r="O16" i="59"/>
  <c r="O15" i="59"/>
  <c r="O17" i="59"/>
  <c r="P16" i="59"/>
  <c r="P15" i="59"/>
  <c r="P17" i="59"/>
  <c r="Q16" i="59"/>
  <c r="Q15" i="59"/>
  <c r="Q17" i="59"/>
  <c r="R16" i="59"/>
  <c r="R15" i="59"/>
  <c r="R17" i="59"/>
  <c r="AW17" i="59"/>
  <c r="H21" i="59"/>
  <c r="H20" i="59"/>
  <c r="H22" i="59"/>
  <c r="I21" i="59"/>
  <c r="I20" i="59"/>
  <c r="I22" i="59"/>
  <c r="J21" i="59"/>
  <c r="J20" i="59"/>
  <c r="J22" i="59"/>
  <c r="K21" i="59"/>
  <c r="K20" i="59"/>
  <c r="K22" i="59"/>
  <c r="L21" i="59"/>
  <c r="L20" i="59"/>
  <c r="L22" i="59"/>
  <c r="M21" i="59"/>
  <c r="M20" i="59"/>
  <c r="M22" i="59"/>
  <c r="N21" i="59"/>
  <c r="N20" i="59"/>
  <c r="N22" i="59"/>
  <c r="O21" i="59"/>
  <c r="O20" i="59"/>
  <c r="O22" i="59"/>
  <c r="P21" i="59"/>
  <c r="P20" i="59"/>
  <c r="P22" i="59"/>
  <c r="Q21" i="59"/>
  <c r="Q20" i="59"/>
  <c r="Q22" i="59"/>
  <c r="R21" i="59"/>
  <c r="R20" i="59"/>
  <c r="R22" i="59"/>
  <c r="AW22" i="59"/>
  <c r="H26" i="59"/>
  <c r="H25" i="59"/>
  <c r="H27" i="59"/>
  <c r="I26" i="59"/>
  <c r="I25" i="59"/>
  <c r="I27" i="59"/>
  <c r="J26" i="59"/>
  <c r="J25" i="59"/>
  <c r="J27" i="59"/>
  <c r="K26" i="59"/>
  <c r="K25" i="59"/>
  <c r="K27" i="59"/>
  <c r="L26" i="59"/>
  <c r="L25" i="59"/>
  <c r="L27" i="59"/>
  <c r="M26" i="59"/>
  <c r="M25" i="59"/>
  <c r="M27" i="59"/>
  <c r="N26" i="59"/>
  <c r="N25" i="59"/>
  <c r="N27" i="59"/>
  <c r="O26" i="59"/>
  <c r="O25" i="59"/>
  <c r="O27" i="59"/>
  <c r="P26" i="59"/>
  <c r="P25" i="59"/>
  <c r="P27" i="59"/>
  <c r="Q26" i="59"/>
  <c r="Q25" i="59"/>
  <c r="Q27" i="59"/>
  <c r="R26" i="59"/>
  <c r="R25" i="59"/>
  <c r="R27" i="59"/>
  <c r="AW27" i="59"/>
  <c r="H31" i="59"/>
  <c r="H30" i="59"/>
  <c r="H32" i="59"/>
  <c r="I31" i="59"/>
  <c r="I30" i="59"/>
  <c r="I32" i="59"/>
  <c r="J31" i="59"/>
  <c r="J30" i="59"/>
  <c r="J32" i="59"/>
  <c r="K31" i="59"/>
  <c r="K30" i="59"/>
  <c r="K32" i="59"/>
  <c r="L31" i="59"/>
  <c r="L30" i="59"/>
  <c r="L32" i="59"/>
  <c r="M31" i="59"/>
  <c r="M30" i="59"/>
  <c r="M32" i="59"/>
  <c r="N31" i="59"/>
  <c r="N30" i="59"/>
  <c r="N32" i="59"/>
  <c r="O31" i="59"/>
  <c r="O30" i="59"/>
  <c r="O32" i="59"/>
  <c r="P31" i="59"/>
  <c r="P30" i="59"/>
  <c r="P32" i="59"/>
  <c r="Q31" i="59"/>
  <c r="Q30" i="59"/>
  <c r="Q32" i="59"/>
  <c r="R31" i="59"/>
  <c r="R30" i="59"/>
  <c r="R32" i="59"/>
  <c r="AW32" i="59"/>
  <c r="C2" i="59"/>
  <c r="C1" i="59"/>
  <c r="AU31" i="59"/>
  <c r="AU30" i="59"/>
  <c r="AU32" i="59"/>
  <c r="AT31" i="59"/>
  <c r="AT30" i="59"/>
  <c r="AT32" i="59"/>
  <c r="AS31" i="59"/>
  <c r="AS30" i="59"/>
  <c r="AS32" i="59"/>
  <c r="AR31" i="59"/>
  <c r="AR30" i="59"/>
  <c r="AR32" i="59"/>
  <c r="AQ31" i="59"/>
  <c r="AQ30" i="59"/>
  <c r="AQ32" i="59"/>
  <c r="AP31" i="59"/>
  <c r="AP30" i="59"/>
  <c r="AP32" i="59"/>
  <c r="AO31" i="59"/>
  <c r="AO30" i="59"/>
  <c r="AO32" i="59"/>
  <c r="AN31" i="59"/>
  <c r="AN30" i="59"/>
  <c r="AN32" i="59"/>
  <c r="AM31" i="59"/>
  <c r="AM30" i="59"/>
  <c r="AM32" i="59"/>
  <c r="AL31" i="59"/>
  <c r="AL30" i="59"/>
  <c r="AL32" i="59"/>
  <c r="AK31" i="59"/>
  <c r="AK30" i="59"/>
  <c r="AK32" i="59"/>
  <c r="AJ31" i="59"/>
  <c r="AJ30" i="59"/>
  <c r="AJ32" i="59"/>
  <c r="AI31" i="59"/>
  <c r="AI30" i="59"/>
  <c r="AI32" i="59"/>
  <c r="AH31" i="59"/>
  <c r="AH30" i="59"/>
  <c r="AH32" i="59"/>
  <c r="AG31" i="59"/>
  <c r="AG30" i="59"/>
  <c r="AG32" i="59"/>
  <c r="AF31" i="59"/>
  <c r="AF30" i="59"/>
  <c r="AF32" i="59"/>
  <c r="AE31" i="59"/>
  <c r="AE30" i="59"/>
  <c r="AE32" i="59"/>
  <c r="AD31" i="59"/>
  <c r="AD30" i="59"/>
  <c r="AD32" i="59"/>
  <c r="AC31" i="59"/>
  <c r="AC30" i="59"/>
  <c r="AC32" i="59"/>
  <c r="AB31" i="59"/>
  <c r="AB30" i="59"/>
  <c r="AB32" i="59"/>
  <c r="AA31" i="59"/>
  <c r="AA30" i="59"/>
  <c r="AA32" i="59"/>
  <c r="Z31" i="59"/>
  <c r="Z30" i="59"/>
  <c r="Z32" i="59"/>
  <c r="Y31" i="59"/>
  <c r="Y30" i="59"/>
  <c r="Y32" i="59"/>
  <c r="X31" i="59"/>
  <c r="X30" i="59"/>
  <c r="X32" i="59"/>
  <c r="W31" i="59"/>
  <c r="W30" i="59"/>
  <c r="W32" i="59"/>
  <c r="V31" i="59"/>
  <c r="V30" i="59"/>
  <c r="V32" i="59"/>
  <c r="U31" i="59"/>
  <c r="U30" i="59"/>
  <c r="U32" i="59"/>
  <c r="T31" i="59"/>
  <c r="T30" i="59"/>
  <c r="T32" i="59"/>
  <c r="S31" i="59"/>
  <c r="S30" i="59"/>
  <c r="S32" i="59"/>
  <c r="AU26" i="59"/>
  <c r="AU25" i="59"/>
  <c r="AU27" i="59"/>
  <c r="AT26" i="59"/>
  <c r="AT25" i="59"/>
  <c r="AT27" i="59"/>
  <c r="AS26" i="59"/>
  <c r="AS25" i="59"/>
  <c r="AS27" i="59"/>
  <c r="AR26" i="59"/>
  <c r="AR25" i="59"/>
  <c r="AR27" i="59"/>
  <c r="AQ26" i="59"/>
  <c r="AQ25" i="59"/>
  <c r="AQ27" i="59"/>
  <c r="AP26" i="59"/>
  <c r="AP25" i="59"/>
  <c r="AP27" i="59"/>
  <c r="AO26" i="59"/>
  <c r="AO25" i="59"/>
  <c r="AO27" i="59"/>
  <c r="AN26" i="59"/>
  <c r="AN25" i="59"/>
  <c r="AN27" i="59"/>
  <c r="AM26" i="59"/>
  <c r="AM25" i="59"/>
  <c r="AM27" i="59"/>
  <c r="AL26" i="59"/>
  <c r="AL25" i="59"/>
  <c r="AL27" i="59"/>
  <c r="AK26" i="59"/>
  <c r="AK25" i="59"/>
  <c r="AK27" i="59"/>
  <c r="AJ26" i="59"/>
  <c r="AJ25" i="59"/>
  <c r="AJ27" i="59"/>
  <c r="AI26" i="59"/>
  <c r="AI25" i="59"/>
  <c r="AI27" i="59"/>
  <c r="AH26" i="59"/>
  <c r="AH25" i="59"/>
  <c r="AH27" i="59"/>
  <c r="AG26" i="59"/>
  <c r="AG25" i="59"/>
  <c r="AG27" i="59"/>
  <c r="AF26" i="59"/>
  <c r="AF25" i="59"/>
  <c r="AF27" i="59"/>
  <c r="AE26" i="59"/>
  <c r="AE25" i="59"/>
  <c r="AE27" i="59"/>
  <c r="AD26" i="59"/>
  <c r="AD25" i="59"/>
  <c r="AD27" i="59"/>
  <c r="AC26" i="59"/>
  <c r="AC25" i="59"/>
  <c r="AC27" i="59"/>
  <c r="AB26" i="59"/>
  <c r="AB25" i="59"/>
  <c r="AB27" i="59"/>
  <c r="AA26" i="59"/>
  <c r="AA25" i="59"/>
  <c r="AA27" i="59"/>
  <c r="Z26" i="59"/>
  <c r="Z25" i="59"/>
  <c r="Z27" i="59"/>
  <c r="Y26" i="59"/>
  <c r="Y25" i="59"/>
  <c r="Y27" i="59"/>
  <c r="X26" i="59"/>
  <c r="X25" i="59"/>
  <c r="X27" i="59"/>
  <c r="W26" i="59"/>
  <c r="W25" i="59"/>
  <c r="W27" i="59"/>
  <c r="V26" i="59"/>
  <c r="V25" i="59"/>
  <c r="V27" i="59"/>
  <c r="U26" i="59"/>
  <c r="U25" i="59"/>
  <c r="U27" i="59"/>
  <c r="T26" i="59"/>
  <c r="T25" i="59"/>
  <c r="T27" i="59"/>
  <c r="S26" i="59"/>
  <c r="S25" i="59"/>
  <c r="S27" i="59"/>
  <c r="AU21" i="59"/>
  <c r="AU20" i="59"/>
  <c r="AU22" i="59"/>
  <c r="AT21" i="59"/>
  <c r="AT20" i="59"/>
  <c r="AT22" i="59"/>
  <c r="AS21" i="59"/>
  <c r="AS20" i="59"/>
  <c r="AS22" i="59"/>
  <c r="AR21" i="59"/>
  <c r="AR20" i="59"/>
  <c r="AR22" i="59"/>
  <c r="AQ21" i="59"/>
  <c r="AQ20" i="59"/>
  <c r="AQ22" i="59"/>
  <c r="AP21" i="59"/>
  <c r="AP20" i="59"/>
  <c r="AP22" i="59"/>
  <c r="AO21" i="59"/>
  <c r="AO20" i="59"/>
  <c r="AO22" i="59"/>
  <c r="AN21" i="59"/>
  <c r="AN20" i="59"/>
  <c r="AN22" i="59"/>
  <c r="AM21" i="59"/>
  <c r="AM20" i="59"/>
  <c r="AM22" i="59"/>
  <c r="AL21" i="59"/>
  <c r="AL20" i="59"/>
  <c r="AL22" i="59"/>
  <c r="AK21" i="59"/>
  <c r="AK20" i="59"/>
  <c r="AK22" i="59"/>
  <c r="AJ21" i="59"/>
  <c r="AJ20" i="59"/>
  <c r="AJ22" i="59"/>
  <c r="AI21" i="59"/>
  <c r="AI20" i="59"/>
  <c r="AI22" i="59"/>
  <c r="AH21" i="59"/>
  <c r="AH20" i="59"/>
  <c r="AH22" i="59"/>
  <c r="AG21" i="59"/>
  <c r="AG20" i="59"/>
  <c r="AG22" i="59"/>
  <c r="AF21" i="59"/>
  <c r="AF20" i="59"/>
  <c r="AF22" i="59"/>
  <c r="AE21" i="59"/>
  <c r="AE20" i="59"/>
  <c r="AE22" i="59"/>
  <c r="AD21" i="59"/>
  <c r="AD20" i="59"/>
  <c r="AD22" i="59"/>
  <c r="AC21" i="59"/>
  <c r="AC20" i="59"/>
  <c r="AC22" i="59"/>
  <c r="AB21" i="59"/>
  <c r="AB20" i="59"/>
  <c r="AB22" i="59"/>
  <c r="AA21" i="59"/>
  <c r="AA20" i="59"/>
  <c r="AA22" i="59"/>
  <c r="Z21" i="59"/>
  <c r="Z20" i="59"/>
  <c r="Z22" i="59"/>
  <c r="Y21" i="59"/>
  <c r="Y20" i="59"/>
  <c r="Y22" i="59"/>
  <c r="X21" i="59"/>
  <c r="X20" i="59"/>
  <c r="X22" i="59"/>
  <c r="W21" i="59"/>
  <c r="W20" i="59"/>
  <c r="W22" i="59"/>
  <c r="V21" i="59"/>
  <c r="V20" i="59"/>
  <c r="V22" i="59"/>
  <c r="U21" i="59"/>
  <c r="U20" i="59"/>
  <c r="U22" i="59"/>
  <c r="T21" i="59"/>
  <c r="T20" i="59"/>
  <c r="T22" i="59"/>
  <c r="S21" i="59"/>
  <c r="S20" i="59"/>
  <c r="S22" i="59"/>
  <c r="AU16" i="59"/>
  <c r="AU15" i="59"/>
  <c r="AU17" i="59"/>
  <c r="AT16" i="59"/>
  <c r="AT15" i="59"/>
  <c r="AT17" i="59"/>
  <c r="AS16" i="59"/>
  <c r="AS15" i="59"/>
  <c r="AS17" i="59"/>
  <c r="AR16" i="59"/>
  <c r="AR15" i="59"/>
  <c r="AR17" i="59"/>
  <c r="AQ16" i="59"/>
  <c r="AQ15" i="59"/>
  <c r="AQ17" i="59"/>
  <c r="AP16" i="59"/>
  <c r="AP15" i="59"/>
  <c r="AP17" i="59"/>
  <c r="AO16" i="59"/>
  <c r="AO15" i="59"/>
  <c r="AO17" i="59"/>
  <c r="AN16" i="59"/>
  <c r="AN15" i="59"/>
  <c r="AN17" i="59"/>
  <c r="AM16" i="59"/>
  <c r="AM15" i="59"/>
  <c r="AM17" i="59"/>
  <c r="AL16" i="59"/>
  <c r="AL15" i="59"/>
  <c r="AL17" i="59"/>
  <c r="AK16" i="59"/>
  <c r="AK15" i="59"/>
  <c r="AK17" i="59"/>
  <c r="AJ16" i="59"/>
  <c r="AJ15" i="59"/>
  <c r="AJ17" i="59"/>
  <c r="AI16" i="59"/>
  <c r="AI15" i="59"/>
  <c r="AI17" i="59"/>
  <c r="AH16" i="59"/>
  <c r="AH15" i="59"/>
  <c r="AH17" i="59"/>
  <c r="AG16" i="59"/>
  <c r="AG15" i="59"/>
  <c r="AG17" i="59"/>
  <c r="AF16" i="59"/>
  <c r="AF15" i="59"/>
  <c r="AF17" i="59"/>
  <c r="AE16" i="59"/>
  <c r="AE15" i="59"/>
  <c r="AE17" i="59"/>
  <c r="AD16" i="59"/>
  <c r="AD15" i="59"/>
  <c r="AD17" i="59"/>
  <c r="AC16" i="59"/>
  <c r="AC15" i="59"/>
  <c r="AC17" i="59"/>
  <c r="AB16" i="59"/>
  <c r="AB15" i="59"/>
  <c r="AB17" i="59"/>
  <c r="AA16" i="59"/>
  <c r="AA15" i="59"/>
  <c r="AA17" i="59"/>
  <c r="Z16" i="59"/>
  <c r="Z15" i="59"/>
  <c r="Z17" i="59"/>
  <c r="Y16" i="59"/>
  <c r="Y15" i="59"/>
  <c r="Y17" i="59"/>
  <c r="X16" i="59"/>
  <c r="X15" i="59"/>
  <c r="X17" i="59"/>
  <c r="W16" i="59"/>
  <c r="W15" i="59"/>
  <c r="W17" i="59"/>
  <c r="V16" i="59"/>
  <c r="V15" i="59"/>
  <c r="V17" i="59"/>
  <c r="U16" i="59"/>
  <c r="U15" i="59"/>
  <c r="U17" i="59"/>
  <c r="T16" i="59"/>
  <c r="T15" i="59"/>
  <c r="T17" i="59"/>
  <c r="S16" i="59"/>
  <c r="S15" i="59"/>
  <c r="S17" i="59"/>
  <c r="AU11" i="59"/>
  <c r="AU10" i="59"/>
  <c r="AU12" i="59"/>
  <c r="AT11" i="59"/>
  <c r="AT10" i="59"/>
  <c r="AT12" i="59"/>
  <c r="AS11" i="59"/>
  <c r="AS10" i="59"/>
  <c r="AS12" i="59"/>
  <c r="AR11" i="59"/>
  <c r="AR10" i="59"/>
  <c r="AR12" i="59"/>
  <c r="AQ11" i="59"/>
  <c r="AQ10" i="59"/>
  <c r="AQ12" i="59"/>
  <c r="AP11" i="59"/>
  <c r="AP10" i="59"/>
  <c r="AP12" i="59"/>
  <c r="AO11" i="59"/>
  <c r="AO10" i="59"/>
  <c r="AO12" i="59"/>
  <c r="AN11" i="59"/>
  <c r="AN10" i="59"/>
  <c r="AN12" i="59"/>
  <c r="AM11" i="59"/>
  <c r="AM10" i="59"/>
  <c r="AM12" i="59"/>
  <c r="AL11" i="59"/>
  <c r="AL10" i="59"/>
  <c r="AL12" i="59"/>
  <c r="AK11" i="59"/>
  <c r="AK10" i="59"/>
  <c r="AK12" i="59"/>
  <c r="AJ11" i="59"/>
  <c r="AJ10" i="59"/>
  <c r="AJ12" i="59"/>
  <c r="AI11" i="59"/>
  <c r="AI10" i="59"/>
  <c r="AI12" i="59"/>
  <c r="AH11" i="59"/>
  <c r="AH10" i="59"/>
  <c r="AH12" i="59"/>
  <c r="AG11" i="59"/>
  <c r="AG10" i="59"/>
  <c r="AG12" i="59"/>
  <c r="AF11" i="59"/>
  <c r="AF10" i="59"/>
  <c r="AF12" i="59"/>
  <c r="AE11" i="59"/>
  <c r="AE10" i="59"/>
  <c r="AE12" i="59"/>
  <c r="AD11" i="59"/>
  <c r="AD10" i="59"/>
  <c r="AD12" i="59"/>
  <c r="AC11" i="59"/>
  <c r="AC10" i="59"/>
  <c r="AC12" i="59"/>
  <c r="AB11" i="59"/>
  <c r="AB10" i="59"/>
  <c r="AB12" i="59"/>
  <c r="AA11" i="59"/>
  <c r="AA10" i="59"/>
  <c r="AA12" i="59"/>
  <c r="Z11" i="59"/>
  <c r="Z10" i="59"/>
  <c r="Z12" i="59"/>
  <c r="Y11" i="59"/>
  <c r="Y10" i="59"/>
  <c r="Y12" i="59"/>
  <c r="X11" i="59"/>
  <c r="X10" i="59"/>
  <c r="X12" i="59"/>
  <c r="W11" i="59"/>
  <c r="W10" i="59"/>
  <c r="W12" i="59"/>
  <c r="V11" i="59"/>
  <c r="V10" i="59"/>
  <c r="V12" i="59"/>
  <c r="U11" i="59"/>
  <c r="U10" i="59"/>
  <c r="U12" i="59"/>
  <c r="T11" i="59"/>
  <c r="T10" i="59"/>
  <c r="T12" i="59"/>
  <c r="S11" i="59"/>
  <c r="S10" i="59"/>
  <c r="S12" i="59"/>
  <c r="H11" i="58"/>
  <c r="H10" i="58"/>
  <c r="H12" i="58"/>
  <c r="I11" i="58"/>
  <c r="I10" i="58"/>
  <c r="I12" i="58"/>
  <c r="J11" i="58"/>
  <c r="J10" i="58"/>
  <c r="J12" i="58"/>
  <c r="K11" i="58"/>
  <c r="K10" i="58"/>
  <c r="K12" i="58"/>
  <c r="L11" i="58"/>
  <c r="L10" i="58"/>
  <c r="L12" i="58"/>
  <c r="M11" i="58"/>
  <c r="M10" i="58"/>
  <c r="M12" i="58"/>
  <c r="N11" i="58"/>
  <c r="N10" i="58"/>
  <c r="N12" i="58"/>
  <c r="O11" i="58"/>
  <c r="O10" i="58"/>
  <c r="O12" i="58"/>
  <c r="P11" i="58"/>
  <c r="P10" i="58"/>
  <c r="P12" i="58"/>
  <c r="Q11" i="58"/>
  <c r="Q10" i="58"/>
  <c r="Q12" i="58"/>
  <c r="R11" i="58"/>
  <c r="R10" i="58"/>
  <c r="R12" i="58"/>
  <c r="AW12" i="58"/>
  <c r="H16" i="58"/>
  <c r="H15" i="58"/>
  <c r="H17" i="58"/>
  <c r="I16" i="58"/>
  <c r="I15" i="58"/>
  <c r="I17" i="58"/>
  <c r="J16" i="58"/>
  <c r="J15" i="58"/>
  <c r="J17" i="58"/>
  <c r="K16" i="58"/>
  <c r="K15" i="58"/>
  <c r="K17" i="58"/>
  <c r="L16" i="58"/>
  <c r="L15" i="58"/>
  <c r="L17" i="58"/>
  <c r="M16" i="58"/>
  <c r="M15" i="58"/>
  <c r="M17" i="58"/>
  <c r="N16" i="58"/>
  <c r="N15" i="58"/>
  <c r="N17" i="58"/>
  <c r="O16" i="58"/>
  <c r="O15" i="58"/>
  <c r="O17" i="58"/>
  <c r="P16" i="58"/>
  <c r="P15" i="58"/>
  <c r="P17" i="58"/>
  <c r="Q16" i="58"/>
  <c r="Q15" i="58"/>
  <c r="Q17" i="58"/>
  <c r="R16" i="58"/>
  <c r="R15" i="58"/>
  <c r="R17" i="58"/>
  <c r="AW17" i="58"/>
  <c r="C2" i="58"/>
  <c r="C1" i="58"/>
  <c r="AU16" i="58"/>
  <c r="AU15" i="58"/>
  <c r="AU17" i="58"/>
  <c r="AT16" i="58"/>
  <c r="AT15" i="58"/>
  <c r="AT17" i="58"/>
  <c r="AS16" i="58"/>
  <c r="AS15" i="58"/>
  <c r="AS17" i="58"/>
  <c r="AR16" i="58"/>
  <c r="AR15" i="58"/>
  <c r="AR17" i="58"/>
  <c r="AQ16" i="58"/>
  <c r="AQ15" i="58"/>
  <c r="AQ17" i="58"/>
  <c r="AP16" i="58"/>
  <c r="AP15" i="58"/>
  <c r="AP17" i="58"/>
  <c r="AO16" i="58"/>
  <c r="AO15" i="58"/>
  <c r="AO17" i="58"/>
  <c r="AN16" i="58"/>
  <c r="AN15" i="58"/>
  <c r="AN17" i="58"/>
  <c r="AM16" i="58"/>
  <c r="AM15" i="58"/>
  <c r="AM17" i="58"/>
  <c r="AL16" i="58"/>
  <c r="AL15" i="58"/>
  <c r="AL17" i="58"/>
  <c r="AK16" i="58"/>
  <c r="AK15" i="58"/>
  <c r="AK17" i="58"/>
  <c r="AJ16" i="58"/>
  <c r="AJ15" i="58"/>
  <c r="AJ17" i="58"/>
  <c r="AI16" i="58"/>
  <c r="AI15" i="58"/>
  <c r="AI17" i="58"/>
  <c r="AH16" i="58"/>
  <c r="AH15" i="58"/>
  <c r="AH17" i="58"/>
  <c r="AG16" i="58"/>
  <c r="AG15" i="58"/>
  <c r="AG17" i="58"/>
  <c r="AF16" i="58"/>
  <c r="AF15" i="58"/>
  <c r="AF17" i="58"/>
  <c r="AE16" i="58"/>
  <c r="AE15" i="58"/>
  <c r="AE17" i="58"/>
  <c r="AD16" i="58"/>
  <c r="AD15" i="58"/>
  <c r="AD17" i="58"/>
  <c r="AC16" i="58"/>
  <c r="AC15" i="58"/>
  <c r="AC17" i="58"/>
  <c r="AB16" i="58"/>
  <c r="AB15" i="58"/>
  <c r="AB17" i="58"/>
  <c r="AA16" i="58"/>
  <c r="AA15" i="58"/>
  <c r="AA17" i="58"/>
  <c r="Z16" i="58"/>
  <c r="Z15" i="58"/>
  <c r="Z17" i="58"/>
  <c r="Y16" i="58"/>
  <c r="Y15" i="58"/>
  <c r="Y17" i="58"/>
  <c r="X16" i="58"/>
  <c r="X15" i="58"/>
  <c r="X17" i="58"/>
  <c r="W16" i="58"/>
  <c r="W15" i="58"/>
  <c r="W17" i="58"/>
  <c r="V16" i="58"/>
  <c r="V15" i="58"/>
  <c r="V17" i="58"/>
  <c r="U16" i="58"/>
  <c r="U15" i="58"/>
  <c r="U17" i="58"/>
  <c r="T16" i="58"/>
  <c r="T15" i="58"/>
  <c r="T17" i="58"/>
  <c r="S16" i="58"/>
  <c r="S15" i="58"/>
  <c r="S17" i="58"/>
  <c r="AU11" i="58"/>
  <c r="AU10" i="58"/>
  <c r="AU12" i="58"/>
  <c r="AT11" i="58"/>
  <c r="AT10" i="58"/>
  <c r="AT12" i="58"/>
  <c r="AS11" i="58"/>
  <c r="AS10" i="58"/>
  <c r="AS12" i="58"/>
  <c r="AR11" i="58"/>
  <c r="AR10" i="58"/>
  <c r="AR12" i="58"/>
  <c r="AQ11" i="58"/>
  <c r="AQ10" i="58"/>
  <c r="AQ12" i="58"/>
  <c r="AP11" i="58"/>
  <c r="AP10" i="58"/>
  <c r="AP12" i="58"/>
  <c r="AO11" i="58"/>
  <c r="AO10" i="58"/>
  <c r="AO12" i="58"/>
  <c r="AN11" i="58"/>
  <c r="AN10" i="58"/>
  <c r="AN12" i="58"/>
  <c r="AM11" i="58"/>
  <c r="AM10" i="58"/>
  <c r="AM12" i="58"/>
  <c r="AL11" i="58"/>
  <c r="AL10" i="58"/>
  <c r="AL12" i="58"/>
  <c r="AK11" i="58"/>
  <c r="AK10" i="58"/>
  <c r="AK12" i="58"/>
  <c r="AJ11" i="58"/>
  <c r="AJ10" i="58"/>
  <c r="AJ12" i="58"/>
  <c r="AI11" i="58"/>
  <c r="AI10" i="58"/>
  <c r="AI12" i="58"/>
  <c r="AH11" i="58"/>
  <c r="AH10" i="58"/>
  <c r="AH12" i="58"/>
  <c r="AG11" i="58"/>
  <c r="AG10" i="58"/>
  <c r="AG12" i="58"/>
  <c r="AF11" i="58"/>
  <c r="AF10" i="58"/>
  <c r="AF12" i="58"/>
  <c r="AE11" i="58"/>
  <c r="AE10" i="58"/>
  <c r="AE12" i="58"/>
  <c r="AD11" i="58"/>
  <c r="AD10" i="58"/>
  <c r="AD12" i="58"/>
  <c r="AC11" i="58"/>
  <c r="AC10" i="58"/>
  <c r="AC12" i="58"/>
  <c r="AB11" i="58"/>
  <c r="AB10" i="58"/>
  <c r="AB12" i="58"/>
  <c r="AA11" i="58"/>
  <c r="AA10" i="58"/>
  <c r="AA12" i="58"/>
  <c r="Z11" i="58"/>
  <c r="Z10" i="58"/>
  <c r="Z12" i="58"/>
  <c r="Y11" i="58"/>
  <c r="Y10" i="58"/>
  <c r="Y12" i="58"/>
  <c r="X11" i="58"/>
  <c r="X10" i="58"/>
  <c r="X12" i="58"/>
  <c r="W11" i="58"/>
  <c r="W10" i="58"/>
  <c r="W12" i="58"/>
  <c r="V11" i="58"/>
  <c r="V10" i="58"/>
  <c r="V12" i="58"/>
  <c r="U11" i="58"/>
  <c r="U10" i="58"/>
  <c r="U12" i="58"/>
  <c r="T11" i="58"/>
  <c r="T10" i="58"/>
  <c r="T12" i="58"/>
  <c r="S11" i="58"/>
  <c r="S10" i="58"/>
  <c r="S12" i="58"/>
</calcChain>
</file>

<file path=xl/sharedStrings.xml><?xml version="1.0" encoding="utf-8"?>
<sst xmlns="http://schemas.openxmlformats.org/spreadsheetml/2006/main" count="1549" uniqueCount="413">
  <si>
    <t>Perid</t>
  </si>
  <si>
    <t>Fuco</t>
  </si>
  <si>
    <t>Chl c3</t>
  </si>
  <si>
    <t>But fuco</t>
  </si>
  <si>
    <t>Neo</t>
  </si>
  <si>
    <t>Pras</t>
  </si>
  <si>
    <t>Viola</t>
  </si>
  <si>
    <t>Hex fuco</t>
  </si>
  <si>
    <t>Diadino</t>
  </si>
  <si>
    <t>Allo</t>
  </si>
  <si>
    <t>Diato</t>
  </si>
  <si>
    <t>Zea</t>
  </si>
  <si>
    <t>Lut</t>
  </si>
  <si>
    <t>Gyr diester</t>
  </si>
  <si>
    <t>Caro</t>
  </si>
  <si>
    <t>Chlide a</t>
  </si>
  <si>
    <t>Phytin a</t>
  </si>
  <si>
    <t>Phide a</t>
  </si>
  <si>
    <t>AVG</t>
  </si>
  <si>
    <t>Vx (ml)</t>
  </si>
  <si>
    <t>ug/l</t>
  </si>
  <si>
    <t>[TChl]</t>
  </si>
  <si>
    <t>[PPC]</t>
  </si>
  <si>
    <t>[PSC]</t>
  </si>
  <si>
    <t>[TAcc]/[Tchla]</t>
  </si>
  <si>
    <t>[PPC]/[Tpig]</t>
  </si>
  <si>
    <t>[PSP]</t>
  </si>
  <si>
    <t>[TAcc]</t>
  </si>
  <si>
    <t>comments</t>
  </si>
  <si>
    <t>[TCaro]</t>
  </si>
  <si>
    <t>[PSC]/[TCaro]</t>
  </si>
  <si>
    <t>[PPC]/[TCaro]</t>
  </si>
  <si>
    <t>[TChl]/[TCaro]</t>
  </si>
  <si>
    <t>[TChl a]/[TPig]</t>
  </si>
  <si>
    <t>[Allo]</t>
  </si>
  <si>
    <t>[Diato]</t>
  </si>
  <si>
    <t>[Fuco]</t>
  </si>
  <si>
    <t>[Zea]</t>
  </si>
  <si>
    <t>[Lut]</t>
  </si>
  <si>
    <t>[Neo]</t>
  </si>
  <si>
    <t>[Pras]</t>
  </si>
  <si>
    <t>[Viola]</t>
  </si>
  <si>
    <t>[DP]</t>
  </si>
  <si>
    <t>[TChl a]</t>
  </si>
  <si>
    <t>[TChl b]</t>
  </si>
  <si>
    <t>[TChl c]</t>
  </si>
  <si>
    <t>[But fuco]</t>
  </si>
  <si>
    <t>[Hex fuco]</t>
  </si>
  <si>
    <t>[Perid]</t>
  </si>
  <si>
    <t>Primary pigments</t>
  </si>
  <si>
    <t>Secondary pigments</t>
  </si>
  <si>
    <t>Tertiary pigments</t>
  </si>
  <si>
    <t>Ancillary pigment</t>
  </si>
  <si>
    <t>Pigment ratios</t>
  </si>
  <si>
    <t>Pigment Sums</t>
  </si>
  <si>
    <r>
      <t>[Chl c</t>
    </r>
    <r>
      <rPr>
        <vertAlign val="subscript"/>
        <sz val="10"/>
        <color indexed="12"/>
        <rFont val="Geneva"/>
      </rPr>
      <t>12</t>
    </r>
    <r>
      <rPr>
        <sz val="10"/>
        <color indexed="12"/>
        <rFont val="Geneva"/>
      </rPr>
      <t>]</t>
    </r>
  </si>
  <si>
    <t>TChl a</t>
  </si>
  <si>
    <t>But-fuco</t>
  </si>
  <si>
    <t>Hex-fuco</t>
  </si>
  <si>
    <t>Chlorophyll c3</t>
  </si>
  <si>
    <t>Peridinin</t>
  </si>
  <si>
    <t>Neoxanthin</t>
  </si>
  <si>
    <t>Prasinoxanthin</t>
  </si>
  <si>
    <t>Violaxanthin</t>
  </si>
  <si>
    <t>Zeaxanthin</t>
  </si>
  <si>
    <t>Lutein</t>
  </si>
  <si>
    <t>GSFC Lab sample code</t>
  </si>
  <si>
    <t>date extracted (month/day/year)</t>
  </si>
  <si>
    <t>alloxanthin</t>
  </si>
  <si>
    <t>Primary Pigments</t>
  </si>
  <si>
    <t>full name</t>
  </si>
  <si>
    <t>notes</t>
  </si>
  <si>
    <t>alpha-beta-Car</t>
  </si>
  <si>
    <t>carotenes</t>
  </si>
  <si>
    <t>alpha (beta, epsilon) + beta (beta, beta) carotene. Unresolved and therefore undifferentiated</t>
  </si>
  <si>
    <t>19'-butanoyloxyfucoxanthin</t>
  </si>
  <si>
    <t>Chl_c3</t>
  </si>
  <si>
    <t>Chlide_a</t>
  </si>
  <si>
    <t>chlorophyllide a</t>
  </si>
  <si>
    <t>Diad</t>
  </si>
  <si>
    <t>diadinoxanthin</t>
  </si>
  <si>
    <t>diatoxanthin</t>
  </si>
  <si>
    <t>DP</t>
  </si>
  <si>
    <t>total diagnostic pigments</t>
  </si>
  <si>
    <t>DV_Chl_a</t>
  </si>
  <si>
    <t>DV_Chl_b</t>
  </si>
  <si>
    <t>DVChl a</t>
  </si>
  <si>
    <t>DVChl b</t>
  </si>
  <si>
    <t>divinyl chlorophyll a</t>
  </si>
  <si>
    <t>divinyl chlorophyll b</t>
  </si>
  <si>
    <t>Gyro</t>
  </si>
  <si>
    <t>Gyroxanthin diester</t>
  </si>
  <si>
    <t>19'-hexanoyloxyfucoxanthin</t>
  </si>
  <si>
    <t>MV_Chl_a</t>
  </si>
  <si>
    <t>MV_Chl_b</t>
  </si>
  <si>
    <t>Chl a</t>
  </si>
  <si>
    <t>Chl b</t>
  </si>
  <si>
    <t>monovinyl chlorophyll a</t>
  </si>
  <si>
    <t>monovinyl chlorophyll b</t>
  </si>
  <si>
    <t>Phide_a</t>
  </si>
  <si>
    <t>Phytin_a</t>
  </si>
  <si>
    <t>pheophytin a + pheophytin a'</t>
  </si>
  <si>
    <t>total pheophytin a</t>
  </si>
  <si>
    <t>total pheophorbide a</t>
  </si>
  <si>
    <t>multiple peaks</t>
  </si>
  <si>
    <t>PPC</t>
  </si>
  <si>
    <t>photoprotective carotenoids</t>
  </si>
  <si>
    <t>allo + diadino + diato + zea + alpha-beta-car</t>
  </si>
  <si>
    <t>[PPC]/[Tcar]</t>
  </si>
  <si>
    <t>PSC</t>
  </si>
  <si>
    <t>photosynthetic carotenoids</t>
  </si>
  <si>
    <t>but-fuco + fuco + hex-fuco + perid</t>
  </si>
  <si>
    <t>PSP</t>
  </si>
  <si>
    <t>phosynthetic pigments</t>
  </si>
  <si>
    <t>total accessory pigments</t>
  </si>
  <si>
    <t>PPC + PSC + Tot_Chl_b + Tot_Chl_c</t>
  </si>
  <si>
    <t>ratio of total accessory pigments to total chlorophll a</t>
  </si>
  <si>
    <t>[Tacc]/[Tchla]</t>
  </si>
  <si>
    <t xml:space="preserve">total carotenoids </t>
  </si>
  <si>
    <t>PPC + PSC</t>
  </si>
  <si>
    <t>total chlorophylls</t>
  </si>
  <si>
    <t>Tot_Chl_a +Tot_Chl_b +Tot_Chl_c</t>
  </si>
  <si>
    <t>ratio of total chlorophyll to total carotenoids</t>
  </si>
  <si>
    <t>raito of total chlorophyll a to total pigments</t>
  </si>
  <si>
    <t>Tot_Chl_a</t>
  </si>
  <si>
    <t>Tot_Chl_c</t>
  </si>
  <si>
    <t>Tot_Chl_b</t>
  </si>
  <si>
    <t>TChl b</t>
  </si>
  <si>
    <t>TChl c</t>
  </si>
  <si>
    <t>total chlorophyll a</t>
  </si>
  <si>
    <t>total chlorophyll b</t>
  </si>
  <si>
    <t>total chlorophyll c</t>
  </si>
  <si>
    <t>total pigments</t>
  </si>
  <si>
    <t>DV_Chl_a + MV_Chl_a + Chlide_a + Chl_a allomers + Chl_a epimers</t>
  </si>
  <si>
    <t>DV_Chl_b + MV_Chl_b + Chl_b epimers</t>
  </si>
  <si>
    <t>Chl_c3 + Chl_c12</t>
  </si>
  <si>
    <t>Chl c12</t>
  </si>
  <si>
    <t>Chlorophyll c2 + chlorophyll c1 + MGDVP</t>
  </si>
  <si>
    <t>MGDVP</t>
  </si>
  <si>
    <t>Mg-2,4-divnyl pheoporphyrin a5 monomethyl ester</t>
  </si>
  <si>
    <t>description</t>
  </si>
  <si>
    <t>Secondary Pigments</t>
  </si>
  <si>
    <t>Tertiary Pigments</t>
  </si>
  <si>
    <t>Ancillary Pigment</t>
  </si>
  <si>
    <t>[Alpha_beta_Car]</t>
  </si>
  <si>
    <t>[Diadino]</t>
  </si>
  <si>
    <t>[Tot_Chl_a]</t>
  </si>
  <si>
    <t>[Tot_Chl_b]</t>
  </si>
  <si>
    <t>[Tot_Chl_c]</t>
  </si>
  <si>
    <t>[MV_Chl_a]</t>
  </si>
  <si>
    <t>[MV_Chl _b]</t>
  </si>
  <si>
    <t>[DV_Chl_b]</t>
  </si>
  <si>
    <t>[DV_Chl_a]</t>
  </si>
  <si>
    <t>[Chlide_a]</t>
  </si>
  <si>
    <r>
      <t>[Chl_c</t>
    </r>
    <r>
      <rPr>
        <vertAlign val="subscript"/>
        <sz val="10"/>
        <color indexed="12"/>
        <rFont val="Geneva"/>
      </rPr>
      <t>3</t>
    </r>
    <r>
      <rPr>
        <sz val="10"/>
        <color indexed="12"/>
        <rFont val="Geneva"/>
      </rPr>
      <t>]</t>
    </r>
  </si>
  <si>
    <t>[Gyro]</t>
  </si>
  <si>
    <t>[Phide_a]</t>
  </si>
  <si>
    <t>[Phytin_a]</t>
  </si>
  <si>
    <t>SeaBASS and</t>
  </si>
  <si>
    <t>current report abbreviation</t>
  </si>
  <si>
    <t>previous report abbreviation</t>
  </si>
  <si>
    <t>SeaHARRE and/or</t>
  </si>
  <si>
    <t>TChla_Tpg</t>
  </si>
  <si>
    <t>TChl</t>
  </si>
  <si>
    <t>TCar</t>
  </si>
  <si>
    <t>TAcc</t>
  </si>
  <si>
    <t>TAcc_TChla</t>
  </si>
  <si>
    <t>TChl_TCar</t>
  </si>
  <si>
    <t>[TPg]</t>
  </si>
  <si>
    <t>[PSP]/[TPg]</t>
  </si>
  <si>
    <t>[PPC]/[Tpg]</t>
  </si>
  <si>
    <t>SeaBASS abbreviation</t>
  </si>
  <si>
    <t>TPg</t>
  </si>
  <si>
    <t>PSC + TChl</t>
  </si>
  <si>
    <t>[PSC]/[TCar]</t>
  </si>
  <si>
    <t>[TChla]/[TPg]</t>
  </si>
  <si>
    <t>PPC_TCar</t>
  </si>
  <si>
    <t>PPC_TPg</t>
  </si>
  <si>
    <t>PSC_TCar</t>
  </si>
  <si>
    <t>PSP_TPg</t>
  </si>
  <si>
    <t>PSC + allo + zea + Tot_Chl_b</t>
  </si>
  <si>
    <t>TAcc + Tot_Chl_a</t>
  </si>
  <si>
    <t>ratio of photprotective carotenoids to total carotenoids</t>
  </si>
  <si>
    <t>ratio of photoprotective carotenoids to total pigments</t>
  </si>
  <si>
    <t>ratio of photsynthetic carotenoids to total carotenoids</t>
  </si>
  <si>
    <t>ratio of photsynthetic pigments to to total pigments</t>
  </si>
  <si>
    <t>Abbreviations</t>
  </si>
  <si>
    <t>The replicate filter precision page summarizes our results for any replicate filters you submitted.</t>
  </si>
  <si>
    <t>The analysis precision page summarizes our results for the same sample extract injected twice. Typically, we reinject the first sample analyzed on a given at the end of the day (the ".5" injection). For example, sample 03-0001</t>
  </si>
  <si>
    <t>and 03-0001.5 are replicate injections of the same extract, injected approximately 24 hours apart (all samples extracted on a particular day require about 24 hours to complete the HPLC analyses). We do this to measure our</t>
  </si>
  <si>
    <t>analysis precision and any effects caused by a sample's residence time in the refrigerated autosampler compartment. Please note that individual results with very large CV% are usually caused by pigments present in very</t>
  </si>
  <si>
    <t>low concentrations.</t>
  </si>
  <si>
    <t xml:space="preserve">On the effective LOQ page, we calculate an effective limit of quantitation based on our calculated LOQs (calculated in ng/injection), our typical extraction volume for this sample set, and the various filtration volumes </t>
  </si>
  <si>
    <t>used with your samples. We make these calculations because our LOQ information is most useful to the data user if it is available in units of concentration (ug/L seawater). The same LOQ can end up looking very different for</t>
  </si>
  <si>
    <t>different filtration volumes. For example, the LOQ of 0.25 ng will result in very different effective LOQs when carried through our calculation equation to represent the ug/L seawater. For an extraction volume of 2.5 ml and a</t>
  </si>
  <si>
    <t>filtration volume of 2800 ml, the calculated effective LOQ would be 0.002 ug/L. However, if the filtration volume were only 100 ml, the effective LOQ would calculate to be 0.042 ug/L. Without these calculations, the end user</t>
  </si>
  <si>
    <t>has no way of knowing that both of these concentrations were acquired at detection-limited concentrations.</t>
  </si>
  <si>
    <t>Replicate filters</t>
  </si>
  <si>
    <t>Replicate injections</t>
  </si>
  <si>
    <t>Effective Limit of Quantitation</t>
  </si>
  <si>
    <t>Zeros</t>
  </si>
  <si>
    <t>Analysis method description</t>
  </si>
  <si>
    <t>The HPLC used for pigment analysis is an Agilent RR1200 with a programmable autoinjector (900 ul syringe head), refrigerated autosampler compartment, thermostatted column compartment, quaternary pump with in-line vacuum</t>
  </si>
  <si>
    <t>The 4.6 x 150 mm HPLC Eclipse XDB column (Agilent Technologies, Palo Alto, CA) is filled with a C8 stationary phase (3.5 um stationary phase); the mobile phase consists of a linear gradient from 5-95% solvent B over</t>
  </si>
  <si>
    <t>27 minutes, for which solvent A is 70 parts methanol, 30 parts 28 mM tetrabutylammononium acetate (pH 6.5) and solvent B is methanol. The column temperature is 60 C and the photo diode array detector is set to</t>
  </si>
  <si>
    <t>plot chromatograms at 450, 665, and 222 nm to acquire visible absorbance spectra between 350 and 750 nm.</t>
  </si>
  <si>
    <t>Vitamin E acetate is used as the internal standard (ISTD) for determining extraction volumes. Its absorbance is monitored at 222 nm; it has negligible absorbance at 450 nm and none at 665 nm. Therefore, it does not interfere</t>
  </si>
  <si>
    <t>at wavelengths used to quantify pigments and can be used in very high concentrations with S:N ratios much higher than are possible with pigments. The high signal:noise ratio contributes to excellent analysis precision, for which</t>
  </si>
  <si>
    <t>injection repeatability averages 0.6%. It is stable under conditions of extraction and analysis.</t>
  </si>
  <si>
    <t>Calibration is performed with individual pigment standards, whose concentrations have been determined spectrophotometrically using absorption coefficients in common with those used by most other laboratories (Hooker et al. 2005)</t>
  </si>
  <si>
    <t>and the commercial vendor, DHI Water and Environment (Horsholm, Denmark). Standards are either purchased from DHI (in solution with concentrations provided) or purchased in solid form and suspended in solvent at GSFC.</t>
  </si>
  <si>
    <t>Thirty-six peaks are individually quantified by HPLC, from which 26 pigments are reported (some pigments contain individual components that are summed and reported as one pigment).</t>
  </si>
  <si>
    <t>The HPLC analysis method can be cited as Van Heukelem and Thomas (2001), further described in Hooker et al. (2005). For a more detailed description, please see below; contact Crystal for a tailored description.</t>
  </si>
  <si>
    <t>degasser, and photo-diode array detector with deuterium and tungsten lamps. The HPLC is controlled by Agilent Chemstation software.</t>
  </si>
  <si>
    <t>SeaBASS submission</t>
  </si>
  <si>
    <t>Please refer to the "Data Contributors" menu on the SeaBASS website (http://seabass.gsfc.nasa.gov) for information on how to prepare your data files for submission. If your data file contains measurements that were below</t>
  </si>
  <si>
    <t>/below_detection_limit=-111</t>
  </si>
  <si>
    <t>!</t>
  </si>
  <si>
    <t>detection limits ("not found", see Zeros section), those values were set to -111, and the following information should be included in your metadata headers:</t>
  </si>
  <si>
    <t>! Comments</t>
  </si>
  <si>
    <t>! Measurements below detection limits are assigned the value -111</t>
  </si>
  <si>
    <t>in the respective cell, the pigment was investigated and determined to be "not found" (this is different than a "missing" value, which would imply that the measurement was not performed).</t>
  </si>
  <si>
    <t>Instead of including zeros, pigments that were "not found" (not detected) are noted with a replacement value of -111. Pigments that were "not found" are considered to below detection limits. For pigments that have a replacement value</t>
  </si>
  <si>
    <t>fucoxanthin</t>
  </si>
  <si>
    <t>CV%</t>
  </si>
  <si>
    <t>04-1370</t>
  </si>
  <si>
    <t>04-1371</t>
  </si>
  <si>
    <t>04-1372</t>
  </si>
  <si>
    <t>04-1373</t>
  </si>
  <si>
    <t>04-1373.5</t>
  </si>
  <si>
    <t>04-1374</t>
  </si>
  <si>
    <t>04-1375</t>
  </si>
  <si>
    <t>04-1376</t>
  </si>
  <si>
    <t>04-1377</t>
  </si>
  <si>
    <t>04-1378</t>
  </si>
  <si>
    <t>04-1379</t>
  </si>
  <si>
    <t>04-1380</t>
  </si>
  <si>
    <t>04-1381</t>
  </si>
  <si>
    <t>04-1382</t>
  </si>
  <si>
    <t>04-1383</t>
  </si>
  <si>
    <t>04-1384</t>
  </si>
  <si>
    <t>04-1385</t>
  </si>
  <si>
    <t>04-1386</t>
  </si>
  <si>
    <t>04-1387</t>
  </si>
  <si>
    <t>04-1388</t>
  </si>
  <si>
    <t>04-1389</t>
  </si>
  <si>
    <t>04-1390</t>
  </si>
  <si>
    <t>04-1391</t>
  </si>
  <si>
    <t>04-1392</t>
  </si>
  <si>
    <t>04-1393</t>
  </si>
  <si>
    <t>04-1394</t>
  </si>
  <si>
    <t>04-1395</t>
  </si>
  <si>
    <t>04-1396</t>
  </si>
  <si>
    <t>04-1397</t>
  </si>
  <si>
    <t>04-1398</t>
  </si>
  <si>
    <t>04-1399</t>
  </si>
  <si>
    <t>04-1400</t>
  </si>
  <si>
    <t>04-1400.5</t>
  </si>
  <si>
    <t>04-1401</t>
  </si>
  <si>
    <t>04-1402</t>
  </si>
  <si>
    <t>04-1403</t>
  </si>
  <si>
    <t>04-1404</t>
  </si>
  <si>
    <t>04-1405</t>
  </si>
  <si>
    <t>04-1406</t>
  </si>
  <si>
    <t>04-1407</t>
  </si>
  <si>
    <t>04-1408</t>
  </si>
  <si>
    <t>04-1409</t>
  </si>
  <si>
    <t>04-1410</t>
  </si>
  <si>
    <t>04-1411</t>
  </si>
  <si>
    <t>04-1412</t>
  </si>
  <si>
    <t>Please fill in the information in columns denoted with an asterisk.  The other columns will be filled out by GSFC.</t>
  </si>
  <si>
    <t>Row 14 gives additional instructions on how to make data entries.  Row 17 gives an example.</t>
  </si>
  <si>
    <t>Instructions:</t>
  </si>
  <si>
    <t>1.  Fill in the necessary information in columns denoted with an asterisk (one row per filter).</t>
  </si>
  <si>
    <t>2.  If you have any other information that will help identify your samples (ex. size fraction, etc.), please note that in columns AFTER 'filter diameter'.</t>
  </si>
  <si>
    <t>2.  Save file with filename using your last first, followed by the date and cruise (example: Thomas_121011_CV06).</t>
  </si>
  <si>
    <t>3.  Email the completed spreadsheet to crystal.s.thomas@nasa.gov</t>
  </si>
  <si>
    <t>4.  This completed form (and receipt of your Dry Shipper by GSFC) will put your samples in the queue.</t>
  </si>
  <si>
    <t>revised:</t>
  </si>
  <si>
    <t>CST</t>
  </si>
  <si>
    <t>ddd.d</t>
  </si>
  <si>
    <t>yyyy</t>
  </si>
  <si>
    <t>Mmm</t>
  </si>
  <si>
    <t>dd</t>
  </si>
  <si>
    <t>ddd</t>
  </si>
  <si>
    <t>hhmm</t>
  </si>
  <si>
    <t>sddd.dddd</t>
  </si>
  <si>
    <t>Last name, first name</t>
  </si>
  <si>
    <t>No slang</t>
  </si>
  <si>
    <t>write legibly on outside of vial or foil</t>
  </si>
  <si>
    <t>write D for duplicate, T for triplicate</t>
  </si>
  <si>
    <t>e.g., Oceanic, Coastal, Estuarine, Riverine, Freshwater Lake, Saltwater Lake</t>
  </si>
  <si>
    <t>P or V</t>
  </si>
  <si>
    <t>e.g, 2006</t>
  </si>
  <si>
    <t>e.g., Jan, Feb, Mar, …</t>
  </si>
  <si>
    <t>e.g., 03</t>
  </si>
  <si>
    <t>e.g., 173</t>
  </si>
  <si>
    <t>NO local time!</t>
  </si>
  <si>
    <t>s: - for W</t>
  </si>
  <si>
    <t>s: - for S</t>
  </si>
  <si>
    <t>-80C, Liquid Nitrogen, Other (specify)</t>
  </si>
  <si>
    <t>*</t>
  </si>
  <si>
    <t>GSFC sample code</t>
  </si>
  <si>
    <t>PI</t>
  </si>
  <si>
    <t>Original PI Sample Label</t>
  </si>
  <si>
    <t>Cruise Name</t>
  </si>
  <si>
    <t>Sequential Sample Number</t>
  </si>
  <si>
    <t>Indicate if filters are replicates</t>
  </si>
  <si>
    <t>Volume filtered (ml)</t>
  </si>
  <si>
    <t>Station</t>
  </si>
  <si>
    <t>Bottle Number</t>
  </si>
  <si>
    <t>Sampling Depth (meters)</t>
  </si>
  <si>
    <t>Total Water Depth (meters)</t>
  </si>
  <si>
    <t>Name of Water Body</t>
  </si>
  <si>
    <t>Water Type</t>
  </si>
  <si>
    <t>collected with positive pressure or vaccuum</t>
  </si>
  <si>
    <t>Year of Sample</t>
  </si>
  <si>
    <t>Gregorian Month</t>
  </si>
  <si>
    <t>Day of Gregorian Month</t>
  </si>
  <si>
    <t>Sequential Day of Year</t>
  </si>
  <si>
    <t>GMT Time</t>
  </si>
  <si>
    <t>Longitude</t>
  </si>
  <si>
    <t>Latitude</t>
  </si>
  <si>
    <t>Filter type</t>
  </si>
  <si>
    <t>Filter Diameter (mm)</t>
  </si>
  <si>
    <t>Filter storage before shipping to GSFC</t>
  </si>
  <si>
    <t>other</t>
  </si>
  <si>
    <t>Boss, Emmanuel</t>
  </si>
  <si>
    <t>2-1 N23</t>
  </si>
  <si>
    <t>SOCCOM</t>
  </si>
  <si>
    <t>2-1</t>
  </si>
  <si>
    <t>Atlantic Ocean</t>
  </si>
  <si>
    <t>oceanic</t>
  </si>
  <si>
    <t>v</t>
  </si>
  <si>
    <t>Dec</t>
  </si>
  <si>
    <t>GF/F</t>
  </si>
  <si>
    <t>25 mm</t>
  </si>
  <si>
    <t>LN2</t>
  </si>
  <si>
    <t>2-1 N24</t>
  </si>
  <si>
    <t>5-1 N22</t>
  </si>
  <si>
    <t>5-1</t>
  </si>
  <si>
    <t>5-1 N23</t>
  </si>
  <si>
    <t>5-1 N24</t>
  </si>
  <si>
    <t>8-1 N22</t>
  </si>
  <si>
    <t>8-1</t>
  </si>
  <si>
    <t>8-1 N23</t>
  </si>
  <si>
    <t>8-1 N24</t>
  </si>
  <si>
    <t>12-2 N22</t>
  </si>
  <si>
    <t>12-2</t>
  </si>
  <si>
    <t>12-2 N23</t>
  </si>
  <si>
    <t>D</t>
  </si>
  <si>
    <t>12-2 N24</t>
  </si>
  <si>
    <t>16-1 N22</t>
  </si>
  <si>
    <t>16-1</t>
  </si>
  <si>
    <t>16-1 N23</t>
  </si>
  <si>
    <t>16-1 N24</t>
  </si>
  <si>
    <t>21-1 N22</t>
  </si>
  <si>
    <t>21-1</t>
  </si>
  <si>
    <t>21-1 N23</t>
  </si>
  <si>
    <t>21-1 N24</t>
  </si>
  <si>
    <t>28-1 N22</t>
  </si>
  <si>
    <t>28-1</t>
  </si>
  <si>
    <t>28-1 N23</t>
  </si>
  <si>
    <t>28-1 N24</t>
  </si>
  <si>
    <t>31-1 N22</t>
  </si>
  <si>
    <t>31-1</t>
  </si>
  <si>
    <t>Southern Ocean</t>
  </si>
  <si>
    <t>31-1 N23</t>
  </si>
  <si>
    <t>31-1 N24</t>
  </si>
  <si>
    <t>73-1 N22</t>
  </si>
  <si>
    <t>73-1</t>
  </si>
  <si>
    <t>Jan</t>
  </si>
  <si>
    <t>73-1 N23</t>
  </si>
  <si>
    <t>73-1 N24</t>
  </si>
  <si>
    <t>78-1 N22</t>
  </si>
  <si>
    <t>78-1</t>
  </si>
  <si>
    <t>78-1 N23</t>
  </si>
  <si>
    <t>78-1 N24</t>
  </si>
  <si>
    <t xml:space="preserve"> </t>
  </si>
  <si>
    <t>81-1 N22</t>
  </si>
  <si>
    <t>81-1</t>
  </si>
  <si>
    <t>81-1 N23</t>
  </si>
  <si>
    <t>81-1 N24</t>
  </si>
  <si>
    <t>82-2 N22</t>
  </si>
  <si>
    <t>82-2</t>
  </si>
  <si>
    <t>82-2 N23</t>
  </si>
  <si>
    <t>82-2 N24</t>
  </si>
  <si>
    <t>blank</t>
  </si>
  <si>
    <t>27-1 N22</t>
  </si>
  <si>
    <t>27-1 N23</t>
  </si>
  <si>
    <t>27-1 N24</t>
  </si>
  <si>
    <t>27-1</t>
  </si>
  <si>
    <t>FILTERS WERE THAWED IN TRANSIT. DATA NEEDS TO BE FLAGGED AS SUCH</t>
  </si>
  <si>
    <t>[Caro]</t>
  </si>
  <si>
    <t>[Diad]</t>
  </si>
  <si>
    <t>[Chl a]</t>
  </si>
  <si>
    <t>[DVChl a]</t>
  </si>
  <si>
    <t>[Chlide a]</t>
  </si>
  <si>
    <t>[Chl b]</t>
  </si>
  <si>
    <t>[DVChl b]</t>
  </si>
  <si>
    <t>[Chl c12]</t>
  </si>
  <si>
    <t>[Chl c3]</t>
  </si>
  <si>
    <t>[Phytin a]</t>
  </si>
  <si>
    <t>[Phide a]</t>
  </si>
  <si>
    <t>[Gyr diester]</t>
  </si>
  <si>
    <t>[TPig]</t>
  </si>
  <si>
    <t>[PSP]/[TPig]</t>
  </si>
  <si>
    <t>PPIG</t>
  </si>
  <si>
    <t>S.D.</t>
  </si>
  <si>
    <t>TChl a =</t>
  </si>
  <si>
    <t>Ppig =</t>
  </si>
  <si>
    <t>n =</t>
  </si>
  <si>
    <t>NaN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</si>
</sst>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00"/>
    <numFmt numFmtId="165" formatCode="0.00000"/>
    <numFmt numFmtId="166" formatCode="0.000"/>
    <numFmt numFmtId="167" formatCode="0.0"/>
    <numFmt numFmtId="168" formatCode="[$-F400]h:mm:ss\ AM/PM"/>
    <numFmt numFmtId="169" formatCode="[$-409]d\-mmm\-yy;@"/>
    <numFmt numFmtId="170" formatCode="m/d/yy;@"/>
    <numFmt numFmtId="171" formatCode="0.0000000"/>
  </numFmts>
  <fonts count="47" x14ac:knownFonts="1">
    <font>
      <sz val="10"/>
      <name val="Helvetica"/>
    </font>
    <font>
      <sz val="10"/>
      <name val="Helvetica"/>
    </font>
    <font>
      <sz val="8"/>
      <name val="Helvetica"/>
    </font>
    <font>
      <sz val="10"/>
      <color indexed="12"/>
      <name val="Helvetica"/>
    </font>
    <font>
      <sz val="10"/>
      <color indexed="10"/>
      <name val="Helvetica"/>
    </font>
    <font>
      <b/>
      <sz val="10"/>
      <color indexed="12"/>
      <name val="Helvetica"/>
    </font>
    <font>
      <sz val="10"/>
      <color indexed="17"/>
      <name val="Helvetica"/>
    </font>
    <font>
      <b/>
      <sz val="14"/>
      <name val="Geneva"/>
    </font>
    <font>
      <sz val="10"/>
      <name val="Geneva"/>
    </font>
    <font>
      <b/>
      <sz val="10"/>
      <name val="Geneva"/>
    </font>
    <font>
      <b/>
      <sz val="10"/>
      <color indexed="8"/>
      <name val="Geneva"/>
    </font>
    <font>
      <sz val="10"/>
      <color indexed="12"/>
      <name val="Geneva"/>
    </font>
    <font>
      <sz val="10"/>
      <color indexed="17"/>
      <name val="Geneva"/>
    </font>
    <font>
      <sz val="10"/>
      <name val="Helvetica"/>
    </font>
    <font>
      <b/>
      <sz val="14"/>
      <name val="Geneva"/>
    </font>
    <font>
      <sz val="10"/>
      <color indexed="12"/>
      <name val="Geneva"/>
    </font>
    <font>
      <sz val="10"/>
      <color indexed="8"/>
      <name val="Geneva"/>
    </font>
    <font>
      <b/>
      <sz val="10"/>
      <color indexed="10"/>
      <name val="Geneva"/>
    </font>
    <font>
      <sz val="12"/>
      <name val="Helvetica"/>
    </font>
    <font>
      <b/>
      <sz val="10"/>
      <color indexed="17"/>
      <name val="Geneva"/>
    </font>
    <font>
      <b/>
      <sz val="10"/>
      <color indexed="12"/>
      <name val="Geneva"/>
    </font>
    <font>
      <b/>
      <sz val="12"/>
      <name val="Geneva"/>
    </font>
    <font>
      <b/>
      <sz val="12"/>
      <color indexed="47"/>
      <name val="Geneva"/>
    </font>
    <font>
      <sz val="12"/>
      <name val="Geneva"/>
    </font>
    <font>
      <b/>
      <sz val="14"/>
      <color indexed="44"/>
      <name val="Geneva"/>
    </font>
    <font>
      <b/>
      <sz val="14"/>
      <color indexed="43"/>
      <name val="Geneva"/>
    </font>
    <font>
      <b/>
      <sz val="14"/>
      <color indexed="12"/>
      <name val="Geneva"/>
    </font>
    <font>
      <b/>
      <sz val="14"/>
      <color indexed="41"/>
      <name val="Geneva"/>
    </font>
    <font>
      <b/>
      <sz val="14"/>
      <color indexed="45"/>
      <name val="Geneva"/>
    </font>
    <font>
      <b/>
      <sz val="14"/>
      <color indexed="46"/>
      <name val="Geneva"/>
    </font>
    <font>
      <b/>
      <sz val="14"/>
      <color indexed="42"/>
      <name val="Geneva"/>
    </font>
    <font>
      <vertAlign val="subscript"/>
      <sz val="10"/>
      <color indexed="12"/>
      <name val="Geneva"/>
    </font>
    <font>
      <b/>
      <sz val="12"/>
      <name val="Helvetica"/>
    </font>
    <font>
      <u/>
      <sz val="10"/>
      <color theme="10"/>
      <name val="Helvetica"/>
    </font>
    <font>
      <u/>
      <sz val="10"/>
      <color theme="11"/>
      <name val="Helvetica"/>
    </font>
    <font>
      <b/>
      <sz val="14"/>
      <name val="Helvetica"/>
    </font>
    <font>
      <sz val="10"/>
      <color rgb="FFFF0000"/>
      <name val="Helvetica"/>
    </font>
    <font>
      <sz val="10"/>
      <color rgb="FFFF0000"/>
      <name val="Geneva"/>
    </font>
    <font>
      <b/>
      <sz val="12"/>
      <color rgb="FFFF0000"/>
      <name val="Helvetica"/>
    </font>
    <font>
      <b/>
      <sz val="14"/>
      <color rgb="FFFFFF99"/>
      <name val="Geneva"/>
    </font>
    <font>
      <b/>
      <sz val="14"/>
      <color rgb="FFCCFFFF"/>
      <name val="Geneva"/>
    </font>
    <font>
      <b/>
      <sz val="14"/>
      <color rgb="FFFF99CC"/>
      <name val="Geneva"/>
    </font>
    <font>
      <b/>
      <sz val="12"/>
      <color rgb="FFFFCC99"/>
      <name val="Geneva"/>
    </font>
    <font>
      <b/>
      <sz val="14"/>
      <color rgb="FFCC99FF"/>
      <name val="Geneva"/>
    </font>
    <font>
      <b/>
      <sz val="14"/>
      <color rgb="FF0000D4"/>
      <name val="Geneva"/>
    </font>
    <font>
      <b/>
      <sz val="14"/>
      <color rgb="FF99CCFF"/>
      <name val="Geneva"/>
    </font>
    <font>
      <sz val="10"/>
      <color indexed="8"/>
      <name val="Arial"/>
      <family val="2"/>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23"/>
        <bgColor indexed="64"/>
      </patternFill>
    </fill>
    <fill>
      <patternFill patternType="solid">
        <fgColor theme="0" tint="-0.499984740745262"/>
        <bgColor indexed="64"/>
      </patternFill>
    </fill>
    <fill>
      <patternFill patternType="solid">
        <fgColor rgb="FF808080"/>
        <bgColor rgb="FF000000"/>
      </patternFill>
    </fill>
  </fills>
  <borders count="11">
    <border>
      <left/>
      <right/>
      <top/>
      <bottom/>
      <diagonal/>
    </border>
    <border>
      <left style="thin">
        <color indexed="22"/>
      </left>
      <right style="thin">
        <color indexed="22"/>
      </right>
      <top style="thin">
        <color indexed="22"/>
      </top>
      <bottom style="thin">
        <color indexed="22"/>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bottom style="hair">
        <color indexed="22"/>
      </bottom>
      <diagonal/>
    </border>
    <border>
      <left style="hair">
        <color indexed="22"/>
      </left>
      <right style="hair">
        <color indexed="22"/>
      </right>
      <top style="hair">
        <color indexed="22"/>
      </top>
      <bottom/>
      <diagonal/>
    </border>
    <border>
      <left style="hair">
        <color indexed="22"/>
      </left>
      <right/>
      <top style="hair">
        <color indexed="22"/>
      </top>
      <bottom/>
      <diagonal/>
    </border>
    <border>
      <left/>
      <right style="hair">
        <color indexed="22"/>
      </right>
      <top style="hair">
        <color indexed="22"/>
      </top>
      <bottom/>
      <diagonal/>
    </border>
    <border>
      <left/>
      <right/>
      <top style="hair">
        <color indexed="22"/>
      </top>
      <bottom/>
      <diagonal/>
    </border>
    <border>
      <left/>
      <right/>
      <top/>
      <bottom style="thin">
        <color indexed="22"/>
      </bottom>
      <diagonal/>
    </border>
    <border>
      <left style="dotted">
        <color indexed="22"/>
      </left>
      <right style="dotted">
        <color indexed="22"/>
      </right>
      <top style="dotted">
        <color indexed="22"/>
      </top>
      <bottom style="dotted">
        <color indexed="22"/>
      </bottom>
      <diagonal/>
    </border>
    <border>
      <left style="thin">
        <color indexed="22"/>
      </left>
      <right style="thin">
        <color indexed="22"/>
      </right>
      <top/>
      <bottom style="thin">
        <color indexed="22"/>
      </bottom>
      <diagonal/>
    </border>
  </borders>
  <cellStyleXfs count="313">
    <xf numFmtId="0" fontId="0"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241">
    <xf numFmtId="0" fontId="0" fillId="0" borderId="0" xfId="0"/>
    <xf numFmtId="164" fontId="5" fillId="0" borderId="1" xfId="0" applyNumberFormat="1" applyFont="1" applyBorder="1" applyAlignment="1">
      <alignment horizontal="center" vertical="center" wrapText="1"/>
    </xf>
    <xf numFmtId="0" fontId="0" fillId="0" borderId="0" xfId="0" applyAlignment="1">
      <alignment horizontal="center"/>
    </xf>
    <xf numFmtId="0" fontId="8" fillId="0" borderId="0" xfId="0" applyNumberFormat="1" applyFont="1" applyAlignment="1">
      <alignment horizontal="center"/>
    </xf>
    <xf numFmtId="0" fontId="12" fillId="0" borderId="0" xfId="0" applyFont="1" applyBorder="1" applyAlignment="1">
      <alignment horizontal="center" vertical="center" wrapText="1"/>
    </xf>
    <xf numFmtId="167" fontId="12" fillId="0" borderId="0" xfId="0" applyNumberFormat="1" applyFont="1" applyBorder="1" applyAlignment="1">
      <alignment horizontal="center" vertical="center" wrapText="1"/>
    </xf>
    <xf numFmtId="0" fontId="12" fillId="0" borderId="0" xfId="0" quotePrefix="1" applyFont="1" applyBorder="1" applyAlignment="1">
      <alignment horizontal="center" vertical="center" wrapText="1"/>
    </xf>
    <xf numFmtId="49" fontId="0" fillId="0" borderId="0" xfId="0" applyNumberFormat="1" applyAlignment="1">
      <alignment horizontal="center"/>
    </xf>
    <xf numFmtId="168" fontId="0" fillId="0" borderId="0" xfId="0" applyNumberFormat="1" applyAlignment="1">
      <alignment horizontal="center"/>
    </xf>
    <xf numFmtId="167" fontId="0" fillId="0" borderId="0" xfId="0" applyNumberFormat="1" applyAlignment="1">
      <alignment horizontal="center"/>
    </xf>
    <xf numFmtId="164" fontId="0" fillId="0" borderId="0" xfId="0" applyNumberFormat="1" applyAlignment="1">
      <alignment horizontal="center"/>
    </xf>
    <xf numFmtId="0" fontId="9" fillId="0" borderId="0" xfId="0" applyFont="1" applyAlignment="1">
      <alignment horizontal="left"/>
    </xf>
    <xf numFmtId="0" fontId="9" fillId="0" borderId="0" xfId="0" applyFont="1"/>
    <xf numFmtId="0" fontId="9" fillId="0" borderId="0" xfId="0" applyFont="1" applyAlignment="1">
      <alignment horizontal="center"/>
    </xf>
    <xf numFmtId="0" fontId="9" fillId="0" borderId="0" xfId="0" applyNumberFormat="1" applyFont="1" applyAlignment="1">
      <alignment horizontal="center"/>
    </xf>
    <xf numFmtId="168" fontId="9" fillId="0" borderId="0" xfId="0" applyNumberFormat="1" applyFont="1" applyAlignment="1">
      <alignment horizontal="center"/>
    </xf>
    <xf numFmtId="167" fontId="9" fillId="0" borderId="0" xfId="0" applyNumberFormat="1" applyFont="1" applyAlignment="1">
      <alignment horizontal="center"/>
    </xf>
    <xf numFmtId="164" fontId="9" fillId="0" borderId="0" xfId="0" applyNumberFormat="1" applyFont="1" applyAlignment="1">
      <alignment horizontal="center"/>
    </xf>
    <xf numFmtId="0" fontId="10" fillId="0" borderId="0" xfId="0" applyFont="1" applyAlignment="1">
      <alignment horizontal="left"/>
    </xf>
    <xf numFmtId="0" fontId="10" fillId="0" borderId="0" xfId="0" applyFont="1" applyAlignment="1">
      <alignment horizontal="center"/>
    </xf>
    <xf numFmtId="0" fontId="10" fillId="0" borderId="0" xfId="0" applyNumberFormat="1" applyFont="1" applyAlignment="1">
      <alignment horizontal="center"/>
    </xf>
    <xf numFmtId="168" fontId="10" fillId="0" borderId="0" xfId="0" applyNumberFormat="1" applyFont="1" applyAlignment="1">
      <alignment horizontal="center"/>
    </xf>
    <xf numFmtId="167" fontId="10" fillId="0" borderId="0" xfId="0" applyNumberFormat="1" applyFont="1" applyAlignment="1">
      <alignment horizontal="center"/>
    </xf>
    <xf numFmtId="164" fontId="10" fillId="0" borderId="0" xfId="0" applyNumberFormat="1" applyFont="1" applyAlignment="1">
      <alignment horizontal="center"/>
    </xf>
    <xf numFmtId="0" fontId="10" fillId="0" borderId="0" xfId="0" applyFont="1"/>
    <xf numFmtId="0" fontId="19" fillId="0" borderId="0" xfId="0" applyFont="1" applyAlignment="1">
      <alignment horizontal="center"/>
    </xf>
    <xf numFmtId="0" fontId="12" fillId="0" borderId="0" xfId="0" applyNumberFormat="1" applyFont="1" applyAlignment="1">
      <alignment horizontal="center"/>
    </xf>
    <xf numFmtId="0" fontId="12" fillId="0" borderId="0" xfId="0" applyFont="1" applyAlignment="1">
      <alignment horizontal="center"/>
    </xf>
    <xf numFmtId="168" fontId="12" fillId="0" borderId="0" xfId="0" applyNumberFormat="1" applyFont="1" applyAlignment="1">
      <alignment horizontal="center"/>
    </xf>
    <xf numFmtId="167" fontId="12" fillId="0" borderId="0" xfId="0" applyNumberFormat="1" applyFont="1" applyAlignment="1">
      <alignment horizontal="center"/>
    </xf>
    <xf numFmtId="164" fontId="12" fillId="0" borderId="0" xfId="0" applyNumberFormat="1" applyFont="1" applyAlignment="1">
      <alignment horizontal="center"/>
    </xf>
    <xf numFmtId="0" fontId="19" fillId="0" borderId="0" xfId="0" applyFont="1"/>
    <xf numFmtId="0" fontId="12" fillId="0" borderId="0" xfId="0" applyFont="1" applyAlignment="1">
      <alignment horizontal="center" vertical="center" wrapText="1"/>
    </xf>
    <xf numFmtId="0" fontId="7" fillId="0" borderId="0" xfId="0" applyFont="1" applyAlignment="1">
      <alignment horizontal="center" vertical="center"/>
    </xf>
    <xf numFmtId="0" fontId="7" fillId="0" borderId="0" xfId="0" applyNumberFormat="1" applyFont="1" applyAlignment="1">
      <alignment horizontal="center" vertical="center"/>
    </xf>
    <xf numFmtId="168" fontId="7" fillId="0" borderId="0" xfId="0" applyNumberFormat="1" applyFont="1" applyAlignment="1">
      <alignment horizontal="center" vertical="center"/>
    </xf>
    <xf numFmtId="167"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11" fillId="0" borderId="0" xfId="0" applyFont="1" applyAlignment="1">
      <alignment horizontal="center" vertical="center" wrapText="1"/>
    </xf>
    <xf numFmtId="164" fontId="11" fillId="4"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4" fontId="11" fillId="6" borderId="1" xfId="0" applyNumberFormat="1" applyFont="1" applyFill="1" applyBorder="1" applyAlignment="1">
      <alignment horizontal="center" vertical="center" wrapText="1"/>
    </xf>
    <xf numFmtId="164" fontId="11" fillId="7"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0" fontId="0" fillId="0" borderId="2" xfId="0" applyFill="1" applyBorder="1" applyAlignment="1">
      <alignment horizontal="center"/>
    </xf>
    <xf numFmtId="0" fontId="1" fillId="0" borderId="2" xfId="0" applyNumberFormat="1" applyFont="1" applyFill="1" applyBorder="1" applyAlignment="1">
      <alignment horizontal="center"/>
    </xf>
    <xf numFmtId="167" fontId="4" fillId="0" borderId="2" xfId="0" applyNumberFormat="1" applyFont="1" applyFill="1" applyBorder="1" applyAlignment="1">
      <alignment horizontal="center"/>
    </xf>
    <xf numFmtId="165" fontId="0" fillId="0" borderId="2" xfId="0" applyNumberFormat="1" applyFill="1" applyBorder="1" applyAlignment="1">
      <alignment horizontal="center"/>
    </xf>
    <xf numFmtId="164" fontId="0" fillId="0" borderId="2" xfId="0" applyNumberFormat="1" applyFill="1" applyBorder="1" applyAlignment="1">
      <alignment horizontal="center"/>
    </xf>
    <xf numFmtId="169" fontId="0" fillId="0" borderId="2" xfId="0" applyNumberFormat="1" applyFill="1" applyBorder="1"/>
    <xf numFmtId="166" fontId="0" fillId="0" borderId="2" xfId="0" applyNumberFormat="1" applyFill="1" applyBorder="1"/>
    <xf numFmtId="164" fontId="0" fillId="0" borderId="2" xfId="0" applyNumberFormat="1" applyFill="1" applyBorder="1"/>
    <xf numFmtId="0" fontId="0" fillId="0" borderId="2" xfId="0" applyFill="1" applyBorder="1"/>
    <xf numFmtId="0" fontId="14" fillId="0" borderId="2" xfId="0" applyFont="1" applyFill="1" applyBorder="1" applyAlignment="1">
      <alignment horizontal="center" vertical="center"/>
    </xf>
    <xf numFmtId="171" fontId="0" fillId="0" borderId="2" xfId="0" applyNumberFormat="1" applyFill="1" applyBorder="1"/>
    <xf numFmtId="0" fontId="8" fillId="0" borderId="2" xfId="0" applyFont="1" applyFill="1" applyBorder="1" applyAlignment="1">
      <alignment horizontal="center"/>
    </xf>
    <xf numFmtId="166" fontId="8" fillId="0" borderId="2" xfId="0" applyNumberFormat="1" applyFont="1" applyFill="1" applyBorder="1" applyAlignment="1">
      <alignment horizontal="center"/>
    </xf>
    <xf numFmtId="0" fontId="9" fillId="0" borderId="2" xfId="0" applyFont="1" applyFill="1" applyBorder="1" applyAlignment="1">
      <alignment horizontal="left"/>
    </xf>
    <xf numFmtId="0" fontId="15" fillId="0" borderId="2" xfId="0" applyFont="1" applyFill="1" applyBorder="1" applyAlignment="1">
      <alignment horizontal="center" vertical="center" wrapText="1"/>
    </xf>
    <xf numFmtId="0" fontId="9" fillId="0" borderId="2" xfId="0" applyFont="1" applyFill="1" applyBorder="1"/>
    <xf numFmtId="0" fontId="9" fillId="0" borderId="2" xfId="0" applyFont="1" applyFill="1" applyBorder="1" applyAlignment="1">
      <alignment horizontal="center"/>
    </xf>
    <xf numFmtId="14" fontId="0" fillId="0" borderId="2" xfId="0" applyNumberFormat="1" applyFill="1" applyBorder="1" applyAlignment="1">
      <alignment horizontal="center"/>
    </xf>
    <xf numFmtId="167" fontId="17" fillId="0" borderId="2" xfId="0" applyNumberFormat="1" applyFont="1" applyFill="1" applyBorder="1" applyAlignment="1">
      <alignment horizontal="center"/>
    </xf>
    <xf numFmtId="165" fontId="9" fillId="0" borderId="2" xfId="0" applyNumberFormat="1" applyFont="1" applyFill="1" applyBorder="1" applyAlignment="1">
      <alignment horizontal="center"/>
    </xf>
    <xf numFmtId="164" fontId="9" fillId="0" borderId="2" xfId="0" applyNumberFormat="1" applyFont="1" applyFill="1" applyBorder="1" applyAlignment="1">
      <alignment horizontal="center"/>
    </xf>
    <xf numFmtId="169" fontId="9" fillId="0" borderId="2" xfId="0" applyNumberFormat="1" applyFont="1" applyFill="1" applyBorder="1"/>
    <xf numFmtId="166" fontId="9" fillId="0" borderId="2" xfId="0" applyNumberFormat="1" applyFont="1" applyFill="1" applyBorder="1"/>
    <xf numFmtId="164" fontId="9" fillId="0" borderId="2" xfId="0" applyNumberFormat="1" applyFont="1" applyFill="1" applyBorder="1"/>
    <xf numFmtId="0" fontId="10" fillId="0" borderId="2" xfId="0" applyFont="1" applyFill="1" applyBorder="1" applyAlignment="1">
      <alignment horizontal="left"/>
    </xf>
    <xf numFmtId="0" fontId="10" fillId="0" borderId="2" xfId="0" applyFont="1" applyFill="1" applyBorder="1" applyAlignment="1">
      <alignment horizontal="center"/>
    </xf>
    <xf numFmtId="165" fontId="10" fillId="0" borderId="2" xfId="0" applyNumberFormat="1" applyFont="1" applyFill="1" applyBorder="1" applyAlignment="1">
      <alignment horizontal="center"/>
    </xf>
    <xf numFmtId="164" fontId="10" fillId="0" borderId="2" xfId="0" applyNumberFormat="1" applyFont="1" applyFill="1" applyBorder="1" applyAlignment="1">
      <alignment horizontal="center"/>
    </xf>
    <xf numFmtId="169" fontId="10" fillId="0" borderId="2" xfId="0" applyNumberFormat="1" applyFont="1" applyFill="1" applyBorder="1"/>
    <xf numFmtId="166" fontId="10" fillId="0" borderId="2" xfId="0" applyNumberFormat="1" applyFont="1" applyFill="1" applyBorder="1"/>
    <xf numFmtId="164" fontId="10" fillId="0" borderId="2" xfId="0" applyNumberFormat="1" applyFont="1" applyFill="1" applyBorder="1"/>
    <xf numFmtId="0" fontId="10" fillId="0" borderId="2" xfId="0" applyFont="1" applyFill="1" applyBorder="1"/>
    <xf numFmtId="0" fontId="12" fillId="0" borderId="2" xfId="0" applyFont="1" applyFill="1" applyBorder="1" applyAlignment="1">
      <alignment horizontal="center"/>
    </xf>
    <xf numFmtId="20" fontId="6" fillId="0" borderId="2" xfId="0" applyNumberFormat="1" applyFont="1" applyFill="1" applyBorder="1" applyAlignment="1">
      <alignment horizontal="center"/>
    </xf>
    <xf numFmtId="165" fontId="12" fillId="0" borderId="2" xfId="0" applyNumberFormat="1" applyFont="1" applyFill="1" applyBorder="1" applyAlignment="1">
      <alignment horizontal="center"/>
    </xf>
    <xf numFmtId="164" fontId="12" fillId="0" borderId="2" xfId="0" applyNumberFormat="1" applyFont="1" applyFill="1" applyBorder="1" applyAlignment="1">
      <alignment horizontal="center"/>
    </xf>
    <xf numFmtId="0" fontId="8" fillId="0" borderId="2" xfId="0" applyFont="1" applyFill="1" applyBorder="1" applyAlignment="1">
      <alignment horizontal="center" vertical="center"/>
    </xf>
    <xf numFmtId="170" fontId="8" fillId="0" borderId="2" xfId="0" applyNumberFormat="1" applyFont="1" applyFill="1" applyBorder="1" applyAlignment="1">
      <alignment horizontal="center" vertical="center"/>
    </xf>
    <xf numFmtId="166" fontId="8" fillId="0" borderId="2" xfId="0" applyNumberFormat="1" applyFont="1" applyFill="1" applyBorder="1" applyAlignment="1">
      <alignment horizontal="center" vertical="center" wrapText="1"/>
    </xf>
    <xf numFmtId="0" fontId="13" fillId="0" borderId="2" xfId="0" applyFont="1" applyFill="1" applyBorder="1"/>
    <xf numFmtId="0" fontId="13" fillId="0" borderId="2" xfId="0" applyFont="1" applyFill="1" applyBorder="1" applyAlignment="1">
      <alignment horizontal="center"/>
    </xf>
    <xf numFmtId="0" fontId="13" fillId="0" borderId="2" xfId="0" applyNumberFormat="1" applyFont="1" applyFill="1" applyBorder="1" applyAlignment="1">
      <alignment horizontal="center"/>
    </xf>
    <xf numFmtId="167" fontId="13" fillId="0" borderId="2" xfId="0" applyNumberFormat="1" applyFont="1" applyFill="1" applyBorder="1"/>
    <xf numFmtId="165" fontId="13" fillId="0" borderId="2" xfId="0" applyNumberFormat="1" applyFont="1" applyFill="1" applyBorder="1"/>
    <xf numFmtId="164" fontId="13" fillId="0" borderId="2" xfId="0" applyNumberFormat="1" applyFont="1" applyFill="1" applyBorder="1"/>
    <xf numFmtId="166" fontId="13" fillId="0" borderId="2" xfId="0" applyNumberFormat="1" applyFont="1" applyFill="1" applyBorder="1"/>
    <xf numFmtId="167" fontId="4" fillId="0" borderId="2" xfId="0" applyNumberFormat="1" applyFont="1" applyFill="1" applyBorder="1"/>
    <xf numFmtId="165" fontId="0" fillId="0" borderId="2" xfId="0" applyNumberFormat="1" applyFill="1" applyBorder="1"/>
    <xf numFmtId="0" fontId="8" fillId="0" borderId="3" xfId="0" applyFont="1" applyFill="1" applyBorder="1" applyAlignment="1">
      <alignment horizontal="center" vertical="center"/>
    </xf>
    <xf numFmtId="170" fontId="8" fillId="0" borderId="3" xfId="0" applyNumberFormat="1" applyFont="1" applyFill="1" applyBorder="1" applyAlignment="1">
      <alignment horizontal="center" vertical="center"/>
    </xf>
    <xf numFmtId="166" fontId="8" fillId="0" borderId="3" xfId="0" applyNumberFormat="1" applyFont="1" applyFill="1" applyBorder="1" applyAlignment="1">
      <alignment horizontal="center" vertical="center" wrapText="1"/>
    </xf>
    <xf numFmtId="0" fontId="21" fillId="0" borderId="2" xfId="0" applyFont="1" applyFill="1" applyBorder="1"/>
    <xf numFmtId="0" fontId="18" fillId="0" borderId="4" xfId="0" applyFont="1" applyFill="1" applyBorder="1"/>
    <xf numFmtId="0" fontId="21" fillId="0" borderId="4" xfId="0" applyFont="1" applyFill="1" applyBorder="1" applyAlignment="1">
      <alignment horizontal="center" vertical="center"/>
    </xf>
    <xf numFmtId="20" fontId="18" fillId="0" borderId="4" xfId="0" applyNumberFormat="1" applyFont="1" applyFill="1" applyBorder="1" applyAlignment="1">
      <alignment horizontal="center"/>
    </xf>
    <xf numFmtId="0" fontId="23" fillId="0" borderId="4" xfId="0" applyNumberFormat="1" applyFont="1" applyFill="1" applyBorder="1" applyAlignment="1">
      <alignment horizontal="center"/>
    </xf>
    <xf numFmtId="167" fontId="21" fillId="0" borderId="4" xfId="0" applyNumberFormat="1" applyFont="1" applyFill="1" applyBorder="1" applyAlignment="1">
      <alignment horizontal="center" vertical="center"/>
    </xf>
    <xf numFmtId="165" fontId="21" fillId="0" borderId="4" xfId="0" applyNumberFormat="1" applyFont="1" applyFill="1" applyBorder="1" applyAlignment="1">
      <alignment horizontal="center" vertical="center"/>
    </xf>
    <xf numFmtId="164" fontId="21" fillId="0" borderId="4" xfId="0" applyNumberFormat="1" applyFont="1" applyFill="1" applyBorder="1" applyAlignment="1">
      <alignment horizontal="center" vertical="center"/>
    </xf>
    <xf numFmtId="169" fontId="18" fillId="0" borderId="4" xfId="0" applyNumberFormat="1" applyFont="1" applyFill="1" applyBorder="1"/>
    <xf numFmtId="0" fontId="7" fillId="0" borderId="2" xfId="0" applyFont="1" applyFill="1" applyBorder="1"/>
    <xf numFmtId="2" fontId="8" fillId="0" borderId="3" xfId="0" applyNumberFormat="1" applyFont="1" applyFill="1" applyBorder="1" applyAlignment="1">
      <alignment horizontal="center" vertical="center" wrapText="1"/>
    </xf>
    <xf numFmtId="0" fontId="18" fillId="0" borderId="0" xfId="0" applyFont="1" applyFill="1" applyBorder="1"/>
    <xf numFmtId="0" fontId="21" fillId="0" borderId="0" xfId="0" applyFont="1" applyFill="1" applyBorder="1" applyAlignment="1">
      <alignment horizontal="center" vertical="center"/>
    </xf>
    <xf numFmtId="20" fontId="18" fillId="0" borderId="0" xfId="0" applyNumberFormat="1" applyFont="1" applyFill="1" applyBorder="1" applyAlignment="1">
      <alignment horizontal="center"/>
    </xf>
    <xf numFmtId="0" fontId="23" fillId="0" borderId="0" xfId="0" applyNumberFormat="1" applyFont="1" applyFill="1" applyBorder="1" applyAlignment="1">
      <alignment horizontal="center"/>
    </xf>
    <xf numFmtId="167" fontId="21" fillId="0" borderId="0" xfId="0" applyNumberFormat="1" applyFont="1" applyFill="1" applyBorder="1" applyAlignment="1">
      <alignment horizontal="center" vertical="center"/>
    </xf>
    <xf numFmtId="165" fontId="21" fillId="0" borderId="0" xfId="0" applyNumberFormat="1" applyFont="1" applyFill="1" applyBorder="1" applyAlignment="1">
      <alignment horizontal="center" vertical="center"/>
    </xf>
    <xf numFmtId="164" fontId="21" fillId="0" borderId="0" xfId="0" applyNumberFormat="1" applyFont="1" applyFill="1" applyBorder="1" applyAlignment="1">
      <alignment horizontal="center" vertical="center"/>
    </xf>
    <xf numFmtId="169" fontId="18" fillId="0" borderId="0" xfId="0" applyNumberFormat="1" applyFont="1" applyFill="1" applyBorder="1"/>
    <xf numFmtId="166" fontId="18" fillId="0" borderId="0" xfId="0" applyNumberFormat="1" applyFont="1" applyFill="1" applyBorder="1"/>
    <xf numFmtId="164" fontId="25" fillId="10" borderId="0" xfId="0" applyNumberFormat="1" applyFont="1" applyFill="1" applyBorder="1"/>
    <xf numFmtId="164" fontId="27" fillId="10" borderId="0" xfId="0" applyNumberFormat="1" applyFont="1" applyFill="1" applyBorder="1"/>
    <xf numFmtId="164" fontId="28" fillId="10" borderId="0" xfId="0" applyNumberFormat="1" applyFont="1" applyFill="1" applyBorder="1"/>
    <xf numFmtId="164" fontId="22" fillId="10" borderId="0" xfId="0" applyNumberFormat="1" applyFont="1" applyFill="1" applyBorder="1"/>
    <xf numFmtId="166" fontId="26" fillId="10" borderId="0" xfId="0" applyNumberFormat="1" applyFont="1" applyFill="1" applyBorder="1"/>
    <xf numFmtId="166" fontId="29" fillId="10" borderId="0" xfId="0" applyNumberFormat="1" applyFont="1" applyFill="1" applyBorder="1"/>
    <xf numFmtId="0" fontId="24" fillId="10" borderId="0" xfId="0" applyFont="1" applyFill="1" applyBorder="1"/>
    <xf numFmtId="0" fontId="26" fillId="10" borderId="0" xfId="0" applyFont="1" applyFill="1" applyBorder="1"/>
    <xf numFmtId="164" fontId="28" fillId="11" borderId="0" xfId="0" applyNumberFormat="1" applyFont="1" applyFill="1" applyBorder="1"/>
    <xf numFmtId="0" fontId="32" fillId="0" borderId="0" xfId="0" applyFont="1"/>
    <xf numFmtId="0" fontId="32" fillId="0" borderId="0" xfId="0" applyFont="1" applyAlignment="1">
      <alignment wrapText="1"/>
    </xf>
    <xf numFmtId="0" fontId="0" fillId="0" borderId="0" xfId="0" applyAlignment="1">
      <alignment horizontal="left"/>
    </xf>
    <xf numFmtId="0" fontId="7" fillId="0" borderId="0" xfId="0" applyFont="1" applyAlignment="1">
      <alignment horizontal="left"/>
    </xf>
    <xf numFmtId="166" fontId="18" fillId="0" borderId="5" xfId="0" applyNumberFormat="1" applyFont="1" applyFill="1" applyBorder="1"/>
    <xf numFmtId="0" fontId="18" fillId="0" borderId="6" xfId="0" applyFont="1" applyFill="1" applyBorder="1"/>
    <xf numFmtId="0" fontId="10" fillId="0" borderId="4" xfId="0" applyFont="1" applyFill="1" applyBorder="1"/>
    <xf numFmtId="164" fontId="26" fillId="10" borderId="0" xfId="0" applyNumberFormat="1" applyFont="1" applyFill="1" applyBorder="1"/>
    <xf numFmtId="164" fontId="26" fillId="11" borderId="0" xfId="0" applyNumberFormat="1" applyFont="1" applyFill="1" applyBorder="1"/>
    <xf numFmtId="164" fontId="22" fillId="10" borderId="0" xfId="0" applyNumberFormat="1" applyFont="1" applyFill="1" applyBorder="1" applyAlignment="1">
      <alignment wrapText="1"/>
    </xf>
    <xf numFmtId="0" fontId="35" fillId="0" borderId="0" xfId="0" applyFont="1"/>
    <xf numFmtId="0" fontId="18" fillId="0" borderId="0" xfId="0" applyFont="1"/>
    <xf numFmtId="0" fontId="18" fillId="0" borderId="0" xfId="0" applyFont="1" applyFill="1"/>
    <xf numFmtId="0" fontId="20" fillId="0" borderId="0" xfId="0" applyFont="1" applyFill="1" applyAlignment="1">
      <alignment horizontal="center"/>
    </xf>
    <xf numFmtId="15" fontId="20" fillId="0" borderId="0" xfId="0" applyNumberFormat="1" applyFont="1" applyFill="1" applyAlignment="1">
      <alignment horizontal="center"/>
    </xf>
    <xf numFmtId="0" fontId="12" fillId="5" borderId="0" xfId="0" applyFont="1" applyFill="1" applyBorder="1" applyAlignment="1">
      <alignment horizontal="center" vertical="center" wrapText="1"/>
    </xf>
    <xf numFmtId="167" fontId="11" fillId="0" borderId="0" xfId="0" applyNumberFormat="1" applyFont="1" applyAlignment="1">
      <alignment horizontal="center" vertical="center" wrapText="1"/>
    </xf>
    <xf numFmtId="0" fontId="11"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164" fontId="11" fillId="0" borderId="0" xfId="0" applyNumberFormat="1" applyFont="1" applyAlignment="1">
      <alignment horizontal="center" vertical="center" wrapText="1"/>
    </xf>
    <xf numFmtId="49" fontId="16" fillId="0" borderId="0" xfId="0" applyNumberFormat="1" applyFont="1" applyAlignment="1">
      <alignment horizontal="center"/>
    </xf>
    <xf numFmtId="0" fontId="16" fillId="0" borderId="0" xfId="0" applyFont="1" applyAlignment="1">
      <alignment horizontal="center"/>
    </xf>
    <xf numFmtId="0" fontId="16" fillId="0" borderId="0" xfId="0" quotePrefix="1" applyFont="1" applyAlignment="1">
      <alignment horizontal="center"/>
    </xf>
    <xf numFmtId="0" fontId="36" fillId="0" borderId="0" xfId="0" applyFont="1" applyAlignment="1">
      <alignment horizontal="center"/>
    </xf>
    <xf numFmtId="15" fontId="36" fillId="0" borderId="0" xfId="0" applyNumberFormat="1" applyFont="1" applyAlignment="1">
      <alignment horizontal="center"/>
    </xf>
    <xf numFmtId="49" fontId="36" fillId="0" borderId="0" xfId="0" applyNumberFormat="1" applyFont="1" applyAlignment="1">
      <alignment horizontal="center"/>
    </xf>
    <xf numFmtId="0" fontId="37" fillId="0" borderId="0" xfId="0" applyFont="1" applyAlignment="1">
      <alignment horizontal="center"/>
    </xf>
    <xf numFmtId="167" fontId="36" fillId="0" borderId="0" xfId="0" applyNumberFormat="1" applyFont="1" applyAlignment="1">
      <alignment horizontal="center"/>
    </xf>
    <xf numFmtId="0" fontId="38" fillId="0" borderId="2" xfId="0" applyFont="1" applyFill="1" applyBorder="1" applyAlignment="1">
      <alignment horizontal="left"/>
    </xf>
    <xf numFmtId="49" fontId="18" fillId="0" borderId="4" xfId="0" applyNumberFormat="1" applyFont="1" applyFill="1" applyBorder="1"/>
    <xf numFmtId="170" fontId="18" fillId="0" borderId="4" xfId="0" applyNumberFormat="1" applyFont="1" applyFill="1" applyBorder="1"/>
    <xf numFmtId="2" fontId="18" fillId="0" borderId="4" xfId="0" applyNumberFormat="1" applyFont="1" applyFill="1" applyBorder="1"/>
    <xf numFmtId="164" fontId="25" fillId="10" borderId="5" xfId="0" applyNumberFormat="1" applyFont="1" applyFill="1" applyBorder="1"/>
    <xf numFmtId="164" fontId="26" fillId="10" borderId="7" xfId="0" applyNumberFormat="1" applyFont="1" applyFill="1" applyBorder="1"/>
    <xf numFmtId="164" fontId="27" fillId="10" borderId="7" xfId="0" applyNumberFormat="1" applyFont="1" applyFill="1" applyBorder="1"/>
    <xf numFmtId="164" fontId="28" fillId="10" borderId="7" xfId="0" applyNumberFormat="1" applyFont="1" applyFill="1" applyBorder="1"/>
    <xf numFmtId="164" fontId="22" fillId="10" borderId="7" xfId="0" applyNumberFormat="1" applyFont="1" applyFill="1" applyBorder="1"/>
    <xf numFmtId="2" fontId="29" fillId="10" borderId="7" xfId="0" applyNumberFormat="1" applyFont="1" applyFill="1" applyBorder="1"/>
    <xf numFmtId="2" fontId="26" fillId="10" borderId="7" xfId="0" applyNumberFormat="1" applyFont="1" applyFill="1" applyBorder="1"/>
    <xf numFmtId="2" fontId="24" fillId="10" borderId="7" xfId="0" applyNumberFormat="1" applyFont="1" applyFill="1" applyBorder="1"/>
    <xf numFmtId="0" fontId="5" fillId="0" borderId="1" xfId="0" applyFont="1" applyBorder="1" applyAlignment="1">
      <alignment horizontal="center" vertical="center"/>
    </xf>
    <xf numFmtId="2" fontId="18" fillId="0" borderId="0" xfId="0" applyNumberFormat="1" applyFont="1" applyFill="1" applyBorder="1"/>
    <xf numFmtId="164" fontId="39" fillId="12" borderId="8" xfId="0" applyNumberFormat="1" applyFont="1" applyFill="1" applyBorder="1"/>
    <xf numFmtId="164" fontId="40" fillId="12" borderId="8" xfId="0" applyNumberFormat="1" applyFont="1" applyFill="1" applyBorder="1"/>
    <xf numFmtId="164" fontId="41" fillId="12" borderId="8" xfId="0" applyNumberFormat="1" applyFont="1" applyFill="1" applyBorder="1"/>
    <xf numFmtId="164" fontId="42" fillId="12" borderId="8" xfId="0" applyNumberFormat="1" applyFont="1" applyFill="1" applyBorder="1"/>
    <xf numFmtId="166" fontId="43" fillId="12" borderId="8" xfId="0" applyNumberFormat="1" applyFont="1" applyFill="1" applyBorder="1"/>
    <xf numFmtId="166" fontId="44" fillId="12" borderId="8" xfId="0" applyNumberFormat="1" applyFont="1" applyFill="1" applyBorder="1"/>
    <xf numFmtId="0" fontId="45" fillId="12" borderId="8" xfId="0" applyFont="1" applyFill="1" applyBorder="1"/>
    <xf numFmtId="0" fontId="44" fillId="12" borderId="8" xfId="0" applyFont="1" applyFill="1" applyBorder="1"/>
    <xf numFmtId="2" fontId="26" fillId="0" borderId="0" xfId="0" applyNumberFormat="1" applyFont="1" applyFill="1" applyBorder="1"/>
    <xf numFmtId="2" fontId="30" fillId="0" borderId="0" xfId="0" applyNumberFormat="1" applyFont="1" applyFill="1" applyBorder="1"/>
    <xf numFmtId="170" fontId="11" fillId="0" borderId="1" xfId="0" applyNumberFormat="1" applyFont="1" applyFill="1" applyBorder="1" applyAlignment="1">
      <alignment horizontal="center" vertical="center" wrapText="1"/>
    </xf>
    <xf numFmtId="2" fontId="11" fillId="8" borderId="1" xfId="0" applyNumberFormat="1" applyFont="1" applyFill="1" applyBorder="1" applyAlignment="1">
      <alignment horizontal="center" vertical="center" wrapText="1"/>
    </xf>
    <xf numFmtId="2" fontId="11" fillId="9" borderId="1"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xf>
    <xf numFmtId="0" fontId="16" fillId="0" borderId="9" xfId="0" applyFont="1" applyFill="1" applyBorder="1" applyAlignment="1">
      <alignment horizontal="center"/>
    </xf>
    <xf numFmtId="170" fontId="46" fillId="0" borderId="9" xfId="0" applyNumberFormat="1" applyFont="1" applyFill="1" applyBorder="1" applyAlignment="1">
      <alignment horizontal="center"/>
    </xf>
    <xf numFmtId="2" fontId="0" fillId="0" borderId="9" xfId="0" applyNumberFormat="1" applyFill="1" applyBorder="1" applyAlignment="1">
      <alignment horizontal="center"/>
    </xf>
    <xf numFmtId="166" fontId="16" fillId="0" borderId="9" xfId="0" applyNumberFormat="1" applyFont="1" applyFill="1" applyBorder="1" applyAlignment="1">
      <alignment horizontal="center"/>
    </xf>
    <xf numFmtId="2" fontId="16" fillId="0" borderId="9" xfId="0" applyNumberFormat="1" applyFont="1" applyFill="1" applyBorder="1" applyAlignment="1">
      <alignment horizontal="center"/>
    </xf>
    <xf numFmtId="166" fontId="8" fillId="0" borderId="9" xfId="0" applyNumberFormat="1" applyFont="1" applyFill="1" applyBorder="1" applyAlignment="1">
      <alignment horizontal="center" vertical="center" wrapText="1"/>
    </xf>
    <xf numFmtId="2" fontId="8"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49" fontId="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wrapText="1"/>
    </xf>
    <xf numFmtId="170"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xf>
    <xf numFmtId="166" fontId="3" fillId="3" borderId="1" xfId="0" applyNumberFormat="1" applyFont="1" applyFill="1" applyBorder="1"/>
    <xf numFmtId="49" fontId="3" fillId="7" borderId="1" xfId="0" applyNumberFormat="1" applyFont="1" applyFill="1" applyBorder="1" applyAlignment="1">
      <alignment horizontal="center" vertical="center"/>
    </xf>
    <xf numFmtId="166" fontId="3" fillId="7" borderId="1" xfId="0" applyNumberFormat="1" applyFont="1" applyFill="1" applyBorder="1" applyAlignment="1">
      <alignment horizontal="center" vertical="center"/>
    </xf>
    <xf numFmtId="166" fontId="3" fillId="7" borderId="1" xfId="0" applyNumberFormat="1" applyFont="1" applyFill="1" applyBorder="1" applyAlignment="1">
      <alignment horizontal="center" vertical="center" wrapText="1"/>
    </xf>
    <xf numFmtId="170" fontId="3" fillId="7" borderId="1" xfId="0" applyNumberFormat="1" applyFont="1" applyFill="1" applyBorder="1" applyAlignment="1">
      <alignment horizontal="center" vertical="center" wrapText="1"/>
    </xf>
    <xf numFmtId="2" fontId="3" fillId="7" borderId="1" xfId="0" applyNumberFormat="1" applyFont="1" applyFill="1" applyBorder="1" applyAlignment="1">
      <alignment horizontal="center" vertical="center"/>
    </xf>
    <xf numFmtId="166" fontId="3" fillId="7" borderId="1" xfId="0" applyNumberFormat="1" applyFont="1" applyFill="1" applyBorder="1"/>
    <xf numFmtId="0" fontId="3" fillId="2" borderId="1" xfId="0" applyFont="1" applyFill="1" applyBorder="1" applyAlignment="1">
      <alignment horizontal="center" vertical="center"/>
    </xf>
    <xf numFmtId="164" fontId="3" fillId="2" borderId="1"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xf>
    <xf numFmtId="10" fontId="3" fillId="2" borderId="1" xfId="0" applyNumberFormat="1" applyFont="1" applyFill="1" applyBorder="1" applyAlignment="1">
      <alignment horizontal="center" vertical="center"/>
    </xf>
    <xf numFmtId="10" fontId="3" fillId="2" borderId="1" xfId="0" applyNumberFormat="1" applyFont="1" applyFill="1" applyBorder="1"/>
    <xf numFmtId="0" fontId="3" fillId="2" borderId="1" xfId="0" applyFont="1" applyFill="1" applyBorder="1"/>
    <xf numFmtId="10" fontId="32" fillId="0" borderId="0" xfId="0" applyNumberFormat="1" applyFont="1"/>
    <xf numFmtId="166" fontId="18" fillId="0" borderId="4" xfId="0" applyNumberFormat="1" applyFont="1" applyFill="1" applyBorder="1"/>
    <xf numFmtId="164" fontId="25" fillId="10" borderId="8" xfId="0" applyNumberFormat="1" applyFont="1" applyFill="1" applyBorder="1"/>
    <xf numFmtId="164" fontId="27" fillId="10" borderId="8" xfId="0" applyNumberFormat="1" applyFont="1" applyFill="1" applyBorder="1"/>
    <xf numFmtId="164" fontId="28" fillId="10" borderId="8" xfId="0" applyNumberFormat="1" applyFont="1" applyFill="1" applyBorder="1"/>
    <xf numFmtId="164" fontId="28" fillId="11" borderId="8" xfId="0" applyNumberFormat="1" applyFont="1" applyFill="1" applyBorder="1"/>
    <xf numFmtId="164" fontId="22" fillId="10" borderId="8" xfId="0" applyNumberFormat="1" applyFont="1" applyFill="1" applyBorder="1"/>
    <xf numFmtId="166" fontId="29" fillId="10" borderId="8" xfId="0" applyNumberFormat="1" applyFont="1" applyFill="1" applyBorder="1"/>
    <xf numFmtId="166" fontId="26" fillId="10" borderId="8" xfId="0" applyNumberFormat="1" applyFont="1" applyFill="1" applyBorder="1"/>
    <xf numFmtId="0" fontId="24" fillId="10" borderId="8" xfId="0" applyFont="1" applyFill="1" applyBorder="1"/>
    <xf numFmtId="0" fontId="26" fillId="10" borderId="8" xfId="0" applyFont="1" applyFill="1" applyBorder="1"/>
    <xf numFmtId="166" fontId="0" fillId="0" borderId="9" xfId="0" applyNumberFormat="1" applyFill="1" applyBorder="1" applyAlignment="1">
      <alignment horizontal="center"/>
    </xf>
    <xf numFmtId="166" fontId="3" fillId="2" borderId="1" xfId="0" applyNumberFormat="1" applyFont="1" applyFill="1" applyBorder="1" applyAlignment="1">
      <alignment horizontal="center" vertical="center"/>
    </xf>
    <xf numFmtId="1" fontId="32" fillId="0" borderId="0" xfId="0" applyNumberFormat="1" applyFont="1"/>
    <xf numFmtId="0" fontId="11" fillId="0" borderId="10" xfId="0" applyFont="1" applyFill="1" applyBorder="1" applyAlignment="1">
      <alignment horizontal="center" vertical="center" wrapText="1"/>
    </xf>
    <xf numFmtId="169" fontId="11" fillId="0" borderId="10" xfId="0" applyNumberFormat="1" applyFont="1" applyFill="1" applyBorder="1" applyAlignment="1">
      <alignment horizontal="center" vertical="center" wrapText="1"/>
    </xf>
    <xf numFmtId="166" fontId="11" fillId="0" borderId="10" xfId="0" applyNumberFormat="1" applyFont="1" applyFill="1" applyBorder="1" applyAlignment="1">
      <alignment horizontal="center" vertical="center" wrapText="1"/>
    </xf>
    <xf numFmtId="164" fontId="11" fillId="4" borderId="10" xfId="0" applyNumberFormat="1" applyFont="1" applyFill="1" applyBorder="1" applyAlignment="1">
      <alignment horizontal="center" vertical="center" wrapText="1"/>
    </xf>
    <xf numFmtId="164" fontId="11" fillId="2" borderId="10" xfId="0" applyNumberFormat="1" applyFont="1" applyFill="1" applyBorder="1" applyAlignment="1">
      <alignment horizontal="center" vertical="center" wrapText="1"/>
    </xf>
    <xf numFmtId="164" fontId="11" fillId="6" borderId="10" xfId="0" applyNumberFormat="1" applyFont="1" applyFill="1" applyBorder="1" applyAlignment="1">
      <alignment horizontal="center" vertical="center" wrapText="1"/>
    </xf>
    <xf numFmtId="164" fontId="11" fillId="7" borderId="10" xfId="0" applyNumberFormat="1" applyFont="1" applyFill="1" applyBorder="1" applyAlignment="1">
      <alignment horizontal="center" vertical="center" wrapText="1"/>
    </xf>
    <xf numFmtId="166" fontId="11" fillId="8" borderId="10" xfId="0" applyNumberFormat="1" applyFont="1" applyFill="1" applyBorder="1" applyAlignment="1">
      <alignment horizontal="center" vertical="center" wrapText="1"/>
    </xf>
    <xf numFmtId="4" fontId="11" fillId="9" borderId="10" xfId="0" applyNumberFormat="1" applyFont="1" applyFill="1" applyBorder="1" applyAlignment="1">
      <alignment horizontal="center" vertical="center" wrapText="1"/>
    </xf>
    <xf numFmtId="2" fontId="11" fillId="0" borderId="10" xfId="0" applyNumberFormat="1" applyFont="1" applyFill="1" applyBorder="1" applyAlignment="1">
      <alignment horizontal="center" vertical="center" wrapText="1"/>
    </xf>
    <xf numFmtId="0" fontId="13" fillId="0" borderId="3" xfId="0" applyFont="1" applyFill="1" applyBorder="1"/>
    <xf numFmtId="0" fontId="13" fillId="0" borderId="3" xfId="0" applyFont="1" applyFill="1" applyBorder="1" applyAlignment="1">
      <alignment horizontal="center"/>
    </xf>
    <xf numFmtId="0" fontId="13" fillId="0" borderId="3" xfId="0" applyNumberFormat="1" applyFont="1" applyFill="1" applyBorder="1" applyAlignment="1">
      <alignment horizontal="center"/>
    </xf>
    <xf numFmtId="167" fontId="13" fillId="0" borderId="3" xfId="0" applyNumberFormat="1" applyFont="1" applyFill="1" applyBorder="1"/>
    <xf numFmtId="165" fontId="13" fillId="0" borderId="3" xfId="0" applyNumberFormat="1" applyFont="1" applyFill="1" applyBorder="1"/>
    <xf numFmtId="164" fontId="13" fillId="0" borderId="3" xfId="0" applyNumberFormat="1" applyFont="1" applyFill="1" applyBorder="1"/>
    <xf numFmtId="166" fontId="13" fillId="0" borderId="3" xfId="0" applyNumberFormat="1" applyFont="1" applyFill="1" applyBorder="1"/>
  </cellXfs>
  <cellStyles count="3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Normal" xfId="0" builtinId="0"/>
  </cellStyles>
  <dxfs count="388">
    <dxf>
      <font>
        <b val="0"/>
        <i val="0"/>
        <strike val="0"/>
        <condense val="0"/>
        <extend val="0"/>
        <outline val="0"/>
        <shadow val="0"/>
        <u val="none"/>
        <vertAlign val="baseline"/>
        <sz val="10"/>
        <color indexed="12"/>
        <name val="Geneva"/>
        <scheme val="none"/>
      </font>
      <numFmt numFmtId="4" formatCode="#,##0.00"/>
      <fill>
        <patternFill patternType="solid">
          <fgColor indexed="64"/>
          <bgColor indexed="44"/>
        </patternFill>
      </fill>
      <alignment horizontal="center" vertical="center" textRotation="0" wrapText="1" indent="0" justifyLastLine="0" shrinkToFit="0" readingOrder="0"/>
      <border diagonalUp="0" diagonalDown="0" outline="0">
        <left style="thin">
          <color indexed="22"/>
        </left>
        <right style="thin">
          <color indexed="22"/>
        </right>
        <top/>
        <bottom/>
      </border>
    </dxf>
    <dxf>
      <font>
        <b val="0"/>
        <i val="0"/>
        <strike val="0"/>
        <condense val="0"/>
        <extend val="0"/>
        <outline val="0"/>
        <shadow val="0"/>
        <u val="none"/>
        <vertAlign val="baseline"/>
        <sz val="10"/>
        <color auto="1"/>
        <name val="Geneva"/>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rgb="FFFF0000"/>
        <name val="Helvetica"/>
        <scheme val="none"/>
      </font>
      <fill>
        <patternFill patternType="none">
          <fgColor indexed="64"/>
          <bgColor indexed="65"/>
        </patternFill>
      </fill>
      <alignment horizontal="left" vertical="bottom" textRotation="0" wrapText="0" indent="0" justifyLastLine="0" shrinkToFit="0" readingOrder="0"/>
      <border diagonalUp="0" diagonalDown="0">
        <left style="hair">
          <color indexed="22"/>
        </left>
        <right style="hair">
          <color indexed="22"/>
        </right>
        <top style="hair">
          <color indexed="22"/>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bottom style="hair">
          <color indexed="22"/>
        </bottom>
        <vertical/>
        <horizontal/>
      </border>
    </dxf>
    <dxf>
      <font>
        <b val="0"/>
        <i val="0"/>
        <strike val="0"/>
        <condense val="0"/>
        <extend val="0"/>
        <outline val="0"/>
        <shadow val="0"/>
        <u val="none"/>
        <vertAlign val="baseline"/>
        <sz val="10"/>
        <color auto="1"/>
        <name val="Geneva"/>
        <scheme val="none"/>
      </font>
      <numFmt numFmtId="166" formatCode="0.000"/>
      <fill>
        <patternFill patternType="none">
          <fgColor indexed="64"/>
          <bgColor indexed="65"/>
        </patternFill>
      </fill>
      <alignment horizontal="center" vertical="center" textRotation="0" wrapText="1" indent="0" justifyLastLine="0" shrinkToFit="0" readingOrder="0"/>
      <border diagonalUp="0" diagonalDown="0">
        <left style="hair">
          <color indexed="22"/>
        </left>
        <right style="hair">
          <color indexed="22"/>
        </right>
        <top style="hair">
          <color indexed="22"/>
        </top>
        <bottom style="hair">
          <color indexed="22"/>
        </bottom>
        <vertical/>
        <horizontal/>
      </border>
    </dxf>
    <dxf>
      <font>
        <b val="0"/>
        <i val="0"/>
        <strike val="0"/>
        <condense val="0"/>
        <extend val="0"/>
        <outline val="0"/>
        <shadow val="0"/>
        <u val="none"/>
        <vertAlign val="baseline"/>
        <sz val="10"/>
        <color auto="1"/>
        <name val="Geneva"/>
        <scheme val="none"/>
      </font>
      <numFmt numFmtId="170" formatCode="m/d/yy;@"/>
      <fill>
        <patternFill patternType="none">
          <fgColor indexed="64"/>
          <bgColor indexed="65"/>
        </patternFill>
      </fill>
      <alignment horizontal="center" vertical="center" textRotation="0" wrapText="0" indent="0" justifyLastLine="0" shrinkToFit="0" readingOrder="0"/>
      <border diagonalUp="0" diagonalDown="0">
        <left style="hair">
          <color indexed="22"/>
        </left>
        <right style="hair">
          <color indexed="22"/>
        </right>
        <top style="hair">
          <color indexed="22"/>
        </top>
        <bottom style="hair">
          <color indexed="22"/>
        </bottom>
        <vertical/>
        <horizontal/>
      </border>
    </dxf>
    <dxf>
      <font>
        <b val="0"/>
        <i val="0"/>
        <strike val="0"/>
        <condense val="0"/>
        <extend val="0"/>
        <outline val="0"/>
        <shadow val="0"/>
        <u val="none"/>
        <vertAlign val="baseline"/>
        <sz val="10"/>
        <color indexed="8"/>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0"/>
        <color indexed="8"/>
        <name val="Geneva"/>
        <scheme val="none"/>
      </font>
      <alignment horizontal="center" vertical="bottom" textRotation="0" wrapText="0" indent="0" justifyLastLine="0" shrinkToFit="0" readingOrder="0"/>
    </dxf>
    <dxf>
      <font>
        <b val="0"/>
        <i val="0"/>
        <strike val="0"/>
        <condense val="0"/>
        <extend val="0"/>
        <outline val="0"/>
        <shadow val="0"/>
        <u val="none"/>
        <vertAlign val="baseline"/>
        <sz val="10"/>
        <color indexed="8"/>
        <name val="Geneva"/>
        <scheme val="none"/>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Helvetica"/>
        <scheme val="none"/>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Geneva"/>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22"/>
        </left>
        <right style="hair">
          <color indexed="22"/>
        </right>
        <top style="hair">
          <color indexed="22"/>
        </top>
        <bottom style="hair">
          <color indexed="22"/>
        </bottom>
        <vertical/>
        <horizontal/>
      </border>
    </dxf>
    <dxf>
      <border outline="0">
        <bottom style="thin">
          <color indexed="22"/>
        </bottom>
      </border>
    </dxf>
    <dxf>
      <border outline="0">
        <top style="thin">
          <color indexed="22"/>
        </top>
        <bottom style="hair">
          <color indexed="22"/>
        </bottom>
      </border>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
      <font>
        <color rgb="FF0000FF"/>
      </font>
      <fill>
        <patternFill patternType="solid">
          <fgColor indexed="64"/>
          <bgColor rgb="FFFFFF00"/>
        </patternFill>
      </fill>
    </dxf>
    <dxf>
      <font>
        <color rgb="FF0000FF"/>
      </font>
      <fill>
        <patternFill patternType="solid">
          <fgColor indexed="64"/>
          <bgColor rgb="FFCCFFFF"/>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1" name="Table1" displayName="Table1" ref="A9:BL54" totalsRowShown="0" headerRowDxfId="0" dataDxfId="1" headerRowBorderDxfId="66" tableBorderDxfId="67">
  <autoFilter ref="A9:BL54"/>
  <sortState ref="A10:BL54">
    <sortCondition ref="C9:C54"/>
  </sortState>
  <tableColumns count="64">
    <tableColumn id="1" name="GSFC Lab sample code" dataDxfId="65"/>
    <tableColumn id="2" name="PI" dataDxfId="64"/>
    <tableColumn id="3" name="Original PI Sample Label" dataDxfId="63"/>
    <tableColumn id="4" name="Cruise Name" dataDxfId="62"/>
    <tableColumn id="5" name="Sequential Sample Number" dataDxfId="61"/>
    <tableColumn id="6" name="Indicate if filters are replicates" dataDxfId="60"/>
    <tableColumn id="7" name="Volume filtered (ml)" dataDxfId="59"/>
    <tableColumn id="8" name="Station" dataDxfId="58"/>
    <tableColumn id="9" name="Bottle Number" dataDxfId="57"/>
    <tableColumn id="10" name="Sampling Depth (meters)" dataDxfId="56"/>
    <tableColumn id="11" name="Year of Sample" dataDxfId="55"/>
    <tableColumn id="12" name="Gregorian Month" dataDxfId="54"/>
    <tableColumn id="13" name="Day of Gregorian Month" dataDxfId="53"/>
    <tableColumn id="14" name="Sequential Day of Year" dataDxfId="52"/>
    <tableColumn id="15" name="GMT Time" dataDxfId="51"/>
    <tableColumn id="16" name="Longitude" dataDxfId="50"/>
    <tableColumn id="17" name="Latitude" dataDxfId="49"/>
    <tableColumn id="18" name="Filter type" dataDxfId="48"/>
    <tableColumn id="19" name="Filter Diameter (mm)" dataDxfId="47"/>
    <tableColumn id="20" name="Filter storage before shipping to GSFC" dataDxfId="46"/>
    <tableColumn id="21" name="date extracted (month/day/year)" dataDxfId="45"/>
    <tableColumn id="22" name="Vx (ml)" dataDxfId="44"/>
    <tableColumn id="23" name="[Tot_Chl_a]" dataDxfId="43"/>
    <tableColumn id="24" name="[Tot_Chl_b]" dataDxfId="42"/>
    <tableColumn id="25" name="[Tot_Chl_c]" dataDxfId="41"/>
    <tableColumn id="26" name="[Alpha_beta_Car]" dataDxfId="40"/>
    <tableColumn id="27" name="[But fuco]" dataDxfId="39"/>
    <tableColumn id="28" name="[Hex fuco]" dataDxfId="38"/>
    <tableColumn id="29" name="[Allo]" dataDxfId="37"/>
    <tableColumn id="30" name="[Diadino]" dataDxfId="36"/>
    <tableColumn id="31" name="[Diato]" dataDxfId="35"/>
    <tableColumn id="32" name="[Fuco]" dataDxfId="34"/>
    <tableColumn id="33" name="[Perid]" dataDxfId="33"/>
    <tableColumn id="34" name="[Zea]" dataDxfId="32"/>
    <tableColumn id="35" name="[MV_Chl_a]" dataDxfId="31"/>
    <tableColumn id="36" name="[DV_Chl_a]" dataDxfId="30"/>
    <tableColumn id="37" name="[Chlide_a]" dataDxfId="29"/>
    <tableColumn id="38" name="[MV_Chl _b]" dataDxfId="28"/>
    <tableColumn id="39" name="[DV_Chl_b]" dataDxfId="27"/>
    <tableColumn id="40" name="[Chl c12]" dataDxfId="26"/>
    <tableColumn id="41" name="[Chl_c3]" dataDxfId="25"/>
    <tableColumn id="42" name="[Lut]" dataDxfId="24"/>
    <tableColumn id="43" name="[Neo]" dataDxfId="23"/>
    <tableColumn id="44" name="[Viola]" dataDxfId="22"/>
    <tableColumn id="45" name="[Phytin_a]" dataDxfId="21"/>
    <tableColumn id="46" name="[Phide_a]" dataDxfId="20"/>
    <tableColumn id="47" name="[Pras]" dataDxfId="19"/>
    <tableColumn id="48" name="[Gyro]" dataDxfId="18"/>
    <tableColumn id="49" name="[TChl]" dataDxfId="17"/>
    <tableColumn id="50" name="[PPC]" dataDxfId="16"/>
    <tableColumn id="51" name="[PSC]" dataDxfId="15"/>
    <tableColumn id="52" name="[PSP]" dataDxfId="14"/>
    <tableColumn id="53" name="[TCaro]" dataDxfId="13"/>
    <tableColumn id="54" name="[TAcc]" dataDxfId="12"/>
    <tableColumn id="55" name="[TPg]" dataDxfId="11"/>
    <tableColumn id="56" name="[DP]" dataDxfId="10"/>
    <tableColumn id="57" name="[TAcc]/[Tchla]" dataDxfId="9"/>
    <tableColumn id="58" name="[PSC]/[TCaro]" dataDxfId="8"/>
    <tableColumn id="59" name="[PPC]/[TCaro]" dataDxfId="7"/>
    <tableColumn id="60" name="[TChl]/[TCaro]" dataDxfId="6"/>
    <tableColumn id="61" name="[PPC]/[Tpig]" dataDxfId="5"/>
    <tableColumn id="62" name="[PSP]/[TPg]" dataDxfId="4"/>
    <tableColumn id="63" name="[TChl a]/[TPig]" dataDxfId="3"/>
    <tableColumn id="64" name="comments"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08"/>
  <sheetViews>
    <sheetView tabSelected="1" topLeftCell="C9" workbookViewId="0">
      <selection activeCell="G9" sqref="G1:G1048576"/>
    </sheetView>
  </sheetViews>
  <sheetFormatPr baseColWidth="10" defaultColWidth="9.1640625" defaultRowHeight="12.75" customHeight="1" x14ac:dyDescent="0.15"/>
  <cols>
    <col min="1" max="1" width="21.83203125" style="54" customWidth="1"/>
    <col min="2" max="2" width="19.6640625" style="54" customWidth="1"/>
    <col min="3" max="3" width="21.1640625" style="54" customWidth="1"/>
    <col min="4" max="4" width="14.5" style="54" customWidth="1"/>
    <col min="5" max="5" width="9.6640625" style="54" customWidth="1"/>
    <col min="6" max="6" width="10.83203125" style="54" customWidth="1"/>
    <col min="7" max="7" width="9.1640625" style="54" customWidth="1"/>
    <col min="8" max="8" width="14.6640625" style="54" customWidth="1"/>
    <col min="9" max="9" width="12.83203125" style="54" customWidth="1"/>
    <col min="10" max="10" width="17" style="54" customWidth="1"/>
    <col min="11" max="11" width="9.33203125" style="54" customWidth="1"/>
    <col min="12" max="12" width="8.1640625" style="46" customWidth="1"/>
    <col min="13" max="13" width="6.83203125" style="87" customWidth="1"/>
    <col min="14" max="14" width="13" style="92" customWidth="1"/>
    <col min="15" max="15" width="8.6640625" style="93" customWidth="1"/>
    <col min="16" max="16" width="19.6640625" style="53" customWidth="1"/>
    <col min="17" max="17" width="21.1640625" style="54" customWidth="1"/>
    <col min="18" max="20" width="9.1640625" style="54" customWidth="1"/>
    <col min="21" max="21" width="16.5" style="54" customWidth="1"/>
    <col min="22" max="22" width="16.5" style="52" customWidth="1"/>
    <col min="23" max="25" width="13.5" style="54" customWidth="1"/>
    <col min="26" max="26" width="18.1640625" style="54" customWidth="1"/>
    <col min="27" max="27" width="12" style="54" customWidth="1"/>
    <col min="28" max="28" width="12.1640625" style="54" customWidth="1"/>
    <col min="29" max="29" width="9.1640625" style="54"/>
    <col min="30" max="30" width="11" style="54" customWidth="1"/>
    <col min="31" max="31" width="9.33203125" style="54" customWidth="1"/>
    <col min="32" max="34" width="9.1640625" style="54"/>
    <col min="35" max="35" width="13.1640625" style="54" customWidth="1"/>
    <col min="36" max="36" width="13" style="54" customWidth="1"/>
    <col min="37" max="37" width="11.83203125" style="54" customWidth="1"/>
    <col min="38" max="38" width="13.83203125" style="54" customWidth="1"/>
    <col min="39" max="39" width="13.1640625" style="54" customWidth="1"/>
    <col min="40" max="40" width="11.33203125" style="54" customWidth="1"/>
    <col min="41" max="41" width="10.6640625" style="54" customWidth="1"/>
    <col min="42" max="44" width="9.1640625" style="54"/>
    <col min="45" max="45" width="12.1640625" style="54" customWidth="1"/>
    <col min="46" max="46" width="11.33203125" style="54" customWidth="1"/>
    <col min="47" max="48" width="9.1640625" style="54"/>
    <col min="49" max="56" width="11.83203125" style="52" customWidth="1"/>
    <col min="57" max="57" width="15.83203125" style="54" customWidth="1"/>
    <col min="58" max="58" width="15.33203125" style="54" customWidth="1"/>
    <col min="59" max="59" width="15.1640625" style="54" customWidth="1"/>
    <col min="60" max="60" width="15.6640625" style="54" customWidth="1"/>
    <col min="61" max="61" width="14" style="54" customWidth="1"/>
    <col min="62" max="62" width="13.5" style="54" customWidth="1"/>
    <col min="63" max="63" width="15.83203125" style="54" customWidth="1"/>
    <col min="64" max="64" width="68.5" style="54" customWidth="1"/>
    <col min="65" max="16384" width="9.1640625" style="54"/>
  </cols>
  <sheetData>
    <row r="1" spans="1:67" ht="14" customHeight="1" x14ac:dyDescent="0.25">
      <c r="A1" s="106"/>
      <c r="B1" s="46"/>
      <c r="C1" s="46"/>
      <c r="D1" s="46"/>
      <c r="E1" s="46"/>
      <c r="F1" s="46"/>
      <c r="G1" s="46"/>
      <c r="H1" s="46"/>
      <c r="I1" s="46"/>
      <c r="J1" s="46"/>
      <c r="K1" s="46"/>
      <c r="M1" s="47"/>
      <c r="N1" s="48"/>
      <c r="O1" s="49"/>
      <c r="P1" s="50"/>
      <c r="Q1" s="46"/>
      <c r="R1" s="46"/>
      <c r="S1" s="46"/>
      <c r="T1" s="46"/>
      <c r="U1" s="51"/>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row>
    <row r="2" spans="1:67" ht="18" customHeight="1" x14ac:dyDescent="0.2">
      <c r="B2" s="154" t="s">
        <v>392</v>
      </c>
      <c r="C2" s="46"/>
      <c r="D2" s="46"/>
      <c r="E2" s="46"/>
      <c r="F2" s="46"/>
      <c r="G2" s="46"/>
      <c r="H2" s="46"/>
      <c r="I2" s="46"/>
      <c r="J2" s="46"/>
      <c r="K2" s="46"/>
      <c r="L2" s="55"/>
      <c r="M2" s="47"/>
      <c r="N2" s="48"/>
      <c r="O2" s="49"/>
      <c r="P2" s="50"/>
      <c r="Q2" s="46"/>
      <c r="R2" s="46"/>
      <c r="S2" s="46"/>
      <c r="T2" s="46"/>
      <c r="U2" s="56"/>
      <c r="AI2" s="57"/>
      <c r="AJ2" s="57"/>
      <c r="AM2" s="57"/>
      <c r="AP2" s="57"/>
      <c r="AS2" s="57"/>
      <c r="AV2" s="57"/>
      <c r="AW2" s="58"/>
      <c r="AX2" s="58"/>
      <c r="AY2" s="58"/>
      <c r="AZ2" s="58"/>
      <c r="BA2" s="58"/>
      <c r="BB2" s="58"/>
      <c r="BC2" s="58"/>
      <c r="BD2" s="58"/>
      <c r="BE2" s="58"/>
      <c r="BF2" s="58"/>
      <c r="BG2" s="58"/>
      <c r="BH2" s="58"/>
      <c r="BI2" s="57"/>
      <c r="BJ2" s="57"/>
      <c r="BK2" s="58"/>
    </row>
    <row r="3" spans="1:67" ht="14" customHeight="1" x14ac:dyDescent="0.2">
      <c r="A3" s="59"/>
      <c r="B3" s="46"/>
      <c r="C3" s="46"/>
      <c r="D3" s="46"/>
      <c r="E3" s="46"/>
      <c r="F3" s="46"/>
      <c r="G3" s="46"/>
      <c r="H3" s="46"/>
      <c r="I3" s="46"/>
      <c r="J3" s="46"/>
      <c r="K3" s="46"/>
      <c r="L3" s="60"/>
      <c r="M3" s="47"/>
      <c r="N3" s="48"/>
      <c r="O3" s="49"/>
      <c r="P3" s="50"/>
      <c r="Q3" s="46"/>
      <c r="R3" s="46"/>
      <c r="S3" s="46"/>
      <c r="T3" s="46"/>
      <c r="U3" s="51"/>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row>
    <row r="4" spans="1:67" s="61" customFormat="1" ht="14" customHeight="1" x14ac:dyDescent="0.2">
      <c r="B4" s="62"/>
      <c r="C4" s="62"/>
      <c r="D4" s="62"/>
      <c r="E4" s="62"/>
      <c r="F4" s="62"/>
      <c r="G4" s="62"/>
      <c r="H4" s="62"/>
      <c r="I4" s="62"/>
      <c r="J4" s="62"/>
      <c r="K4" s="62"/>
      <c r="L4" s="63"/>
      <c r="M4" s="47"/>
      <c r="N4" s="64"/>
      <c r="O4" s="65"/>
      <c r="P4" s="66"/>
      <c r="Q4" s="62"/>
      <c r="R4" s="62"/>
      <c r="S4" s="62"/>
      <c r="T4" s="62"/>
      <c r="U4" s="67"/>
      <c r="V4" s="68"/>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8"/>
      <c r="AX4" s="68"/>
      <c r="AY4" s="68"/>
      <c r="AZ4" s="68"/>
      <c r="BA4" s="68"/>
      <c r="BB4" s="68"/>
      <c r="BC4" s="68"/>
      <c r="BD4" s="68"/>
      <c r="BG4" s="97"/>
    </row>
    <row r="5" spans="1:67" s="77" customFormat="1" ht="14" customHeight="1" x14ac:dyDescent="0.2">
      <c r="A5" s="70"/>
      <c r="B5" s="71"/>
      <c r="C5" s="71"/>
      <c r="D5" s="71"/>
      <c r="E5" s="71"/>
      <c r="F5" s="71"/>
      <c r="G5" s="71"/>
      <c r="H5" s="71"/>
      <c r="I5" s="71"/>
      <c r="J5" s="71"/>
      <c r="K5" s="71"/>
      <c r="L5" s="63"/>
      <c r="M5" s="47"/>
      <c r="N5" s="64"/>
      <c r="O5" s="72"/>
      <c r="P5" s="73"/>
      <c r="Q5" s="71"/>
      <c r="R5" s="71"/>
      <c r="S5" s="71"/>
      <c r="T5" s="71"/>
      <c r="U5" s="74"/>
      <c r="V5" s="75"/>
      <c r="W5" s="57"/>
      <c r="X5" s="57"/>
      <c r="Y5" s="57"/>
      <c r="Z5" s="57"/>
      <c r="AA5" s="57"/>
      <c r="AB5" s="57"/>
      <c r="AC5" s="57"/>
      <c r="AD5" s="57"/>
      <c r="AE5" s="57"/>
      <c r="AF5" s="57"/>
      <c r="AG5" s="57"/>
      <c r="AH5" s="57"/>
      <c r="AI5" s="76"/>
      <c r="AJ5" s="76"/>
      <c r="AK5" s="76"/>
      <c r="AL5" s="76"/>
      <c r="AM5" s="76"/>
      <c r="AN5" s="76"/>
      <c r="AP5" s="76"/>
      <c r="AQ5" s="76"/>
      <c r="AR5" s="76"/>
      <c r="AS5" s="76"/>
      <c r="AT5" s="76"/>
      <c r="AU5" s="76"/>
      <c r="AV5" s="76"/>
      <c r="AW5" s="75"/>
      <c r="AX5" s="75"/>
      <c r="AY5" s="75"/>
      <c r="AZ5" s="75"/>
      <c r="BA5" s="75"/>
      <c r="BB5" s="75"/>
      <c r="BC5" s="75"/>
      <c r="BD5" s="75"/>
    </row>
    <row r="6" spans="1:67" s="77" customFormat="1" ht="14" customHeight="1" x14ac:dyDescent="0.2">
      <c r="A6" s="70"/>
      <c r="B6" s="71"/>
      <c r="C6" s="71"/>
      <c r="D6" s="71"/>
      <c r="E6" s="71"/>
      <c r="F6" s="71"/>
      <c r="G6" s="71"/>
      <c r="H6" s="71"/>
      <c r="I6" s="71"/>
      <c r="J6" s="71"/>
      <c r="K6" s="78"/>
      <c r="L6" s="79"/>
      <c r="M6" s="79"/>
      <c r="N6" s="79"/>
      <c r="O6" s="80"/>
      <c r="P6" s="81"/>
      <c r="Q6" s="71"/>
      <c r="R6" s="71"/>
      <c r="S6" s="71"/>
      <c r="T6" s="71"/>
      <c r="U6" s="74"/>
      <c r="V6" s="75"/>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row>
    <row r="7" spans="1:67" s="98" customFormat="1" ht="34" customHeight="1" x14ac:dyDescent="0.25">
      <c r="B7" s="99"/>
      <c r="C7" s="99"/>
      <c r="D7" s="99"/>
      <c r="E7" s="99"/>
      <c r="F7" s="99"/>
      <c r="G7" s="99"/>
      <c r="H7" s="99"/>
      <c r="I7" s="99"/>
      <c r="J7" s="99"/>
      <c r="K7" s="99"/>
      <c r="L7" s="100"/>
      <c r="M7" s="101"/>
      <c r="N7" s="102"/>
      <c r="O7" s="103"/>
      <c r="P7" s="104"/>
      <c r="Q7" s="99"/>
      <c r="R7" s="99"/>
      <c r="S7" s="99"/>
      <c r="T7" s="99"/>
      <c r="U7" s="105"/>
      <c r="V7" s="130"/>
      <c r="W7" s="117" t="s">
        <v>49</v>
      </c>
      <c r="X7" s="133"/>
      <c r="Y7" s="133"/>
      <c r="Z7" s="133"/>
      <c r="AA7" s="133"/>
      <c r="AB7" s="133"/>
      <c r="AC7" s="133"/>
      <c r="AD7" s="133"/>
      <c r="AE7" s="133"/>
      <c r="AF7" s="133"/>
      <c r="AG7" s="133"/>
      <c r="AH7" s="133"/>
      <c r="AI7" s="118" t="s">
        <v>50</v>
      </c>
      <c r="AJ7" s="133"/>
      <c r="AK7" s="133"/>
      <c r="AL7" s="133"/>
      <c r="AM7" s="133"/>
      <c r="AN7" s="133"/>
      <c r="AO7" s="133"/>
      <c r="AP7" s="119" t="s">
        <v>51</v>
      </c>
      <c r="AQ7" s="133"/>
      <c r="AR7" s="133"/>
      <c r="AS7" s="133"/>
      <c r="AT7" s="134"/>
      <c r="AU7" s="134"/>
      <c r="AV7" s="135" t="s">
        <v>52</v>
      </c>
      <c r="AW7" s="122" t="s">
        <v>54</v>
      </c>
      <c r="AX7" s="121"/>
      <c r="AY7" s="121"/>
      <c r="AZ7" s="121"/>
      <c r="BA7" s="121"/>
      <c r="BB7" s="121"/>
      <c r="BC7" s="121"/>
      <c r="BD7" s="121"/>
      <c r="BE7" s="123" t="s">
        <v>53</v>
      </c>
      <c r="BF7" s="124"/>
      <c r="BG7" s="124"/>
      <c r="BH7" s="124"/>
      <c r="BI7" s="124"/>
      <c r="BJ7" s="124"/>
      <c r="BK7" s="124"/>
      <c r="BL7" s="131"/>
    </row>
    <row r="8" spans="1:67" s="108" customFormat="1" ht="21.75" customHeight="1" x14ac:dyDescent="0.25">
      <c r="B8" s="109"/>
      <c r="C8" s="109"/>
      <c r="D8" s="109"/>
      <c r="E8" s="109"/>
      <c r="F8" s="109"/>
      <c r="G8" s="109"/>
      <c r="H8" s="109"/>
      <c r="I8" s="109"/>
      <c r="J8" s="109"/>
      <c r="K8" s="109"/>
      <c r="L8" s="110"/>
      <c r="M8" s="111"/>
      <c r="N8" s="112"/>
      <c r="O8" s="113"/>
      <c r="P8" s="114"/>
      <c r="Q8" s="109"/>
      <c r="R8" s="109"/>
      <c r="S8" s="109"/>
      <c r="T8" s="109"/>
      <c r="U8" s="115"/>
      <c r="V8" s="116"/>
      <c r="W8" s="117" t="s">
        <v>20</v>
      </c>
      <c r="X8" s="117" t="s">
        <v>20</v>
      </c>
      <c r="Y8" s="117" t="s">
        <v>20</v>
      </c>
      <c r="Z8" s="117" t="s">
        <v>20</v>
      </c>
      <c r="AA8" s="117" t="s">
        <v>20</v>
      </c>
      <c r="AB8" s="117" t="s">
        <v>20</v>
      </c>
      <c r="AC8" s="117" t="s">
        <v>20</v>
      </c>
      <c r="AD8" s="117" t="s">
        <v>20</v>
      </c>
      <c r="AE8" s="117" t="s">
        <v>20</v>
      </c>
      <c r="AF8" s="117" t="s">
        <v>20</v>
      </c>
      <c r="AG8" s="117" t="s">
        <v>20</v>
      </c>
      <c r="AH8" s="117" t="s">
        <v>20</v>
      </c>
      <c r="AI8" s="118" t="s">
        <v>20</v>
      </c>
      <c r="AJ8" s="118" t="s">
        <v>20</v>
      </c>
      <c r="AK8" s="118" t="s">
        <v>20</v>
      </c>
      <c r="AL8" s="118" t="s">
        <v>20</v>
      </c>
      <c r="AM8" s="118" t="s">
        <v>20</v>
      </c>
      <c r="AN8" s="118" t="s">
        <v>20</v>
      </c>
      <c r="AO8" s="118" t="s">
        <v>20</v>
      </c>
      <c r="AP8" s="119" t="s">
        <v>20</v>
      </c>
      <c r="AQ8" s="119" t="s">
        <v>20</v>
      </c>
      <c r="AR8" s="119" t="s">
        <v>20</v>
      </c>
      <c r="AS8" s="119" t="s">
        <v>20</v>
      </c>
      <c r="AT8" s="125" t="s">
        <v>20</v>
      </c>
      <c r="AU8" s="125" t="s">
        <v>20</v>
      </c>
      <c r="AV8" s="120" t="s">
        <v>20</v>
      </c>
      <c r="AW8" s="122"/>
      <c r="AX8" s="121"/>
      <c r="AY8" s="121"/>
      <c r="AZ8" s="121"/>
      <c r="BA8" s="121"/>
      <c r="BB8" s="121"/>
      <c r="BC8" s="121"/>
      <c r="BD8" s="121"/>
      <c r="BE8" s="123"/>
      <c r="BF8" s="124"/>
      <c r="BG8" s="124"/>
      <c r="BH8" s="124"/>
      <c r="BI8" s="124"/>
      <c r="BJ8" s="124"/>
      <c r="BK8" s="124"/>
    </row>
    <row r="9" spans="1:67" s="43" customFormat="1" ht="63.75" customHeight="1" x14ac:dyDescent="0.15">
      <c r="A9" s="224" t="s">
        <v>66</v>
      </c>
      <c r="B9" s="224" t="s">
        <v>303</v>
      </c>
      <c r="C9" s="224" t="s">
        <v>304</v>
      </c>
      <c r="D9" s="224" t="s">
        <v>305</v>
      </c>
      <c r="E9" s="224" t="s">
        <v>306</v>
      </c>
      <c r="F9" s="224" t="s">
        <v>307</v>
      </c>
      <c r="G9" s="224" t="s">
        <v>308</v>
      </c>
      <c r="H9" s="224" t="s">
        <v>309</v>
      </c>
      <c r="I9" s="224" t="s">
        <v>310</v>
      </c>
      <c r="J9" s="224" t="s">
        <v>311</v>
      </c>
      <c r="K9" s="224" t="s">
        <v>316</v>
      </c>
      <c r="L9" s="224" t="s">
        <v>317</v>
      </c>
      <c r="M9" s="224" t="s">
        <v>318</v>
      </c>
      <c r="N9" s="224" t="s">
        <v>319</v>
      </c>
      <c r="O9" s="224" t="s">
        <v>320</v>
      </c>
      <c r="P9" s="224" t="s">
        <v>321</v>
      </c>
      <c r="Q9" s="224" t="s">
        <v>322</v>
      </c>
      <c r="R9" s="224" t="s">
        <v>323</v>
      </c>
      <c r="S9" s="224" t="s">
        <v>324</v>
      </c>
      <c r="T9" s="224" t="s">
        <v>325</v>
      </c>
      <c r="U9" s="225" t="s">
        <v>67</v>
      </c>
      <c r="V9" s="226" t="s">
        <v>19</v>
      </c>
      <c r="W9" s="227" t="s">
        <v>146</v>
      </c>
      <c r="X9" s="227" t="s">
        <v>147</v>
      </c>
      <c r="Y9" s="227" t="s">
        <v>148</v>
      </c>
      <c r="Z9" s="227" t="s">
        <v>144</v>
      </c>
      <c r="AA9" s="227" t="s">
        <v>46</v>
      </c>
      <c r="AB9" s="227" t="s">
        <v>47</v>
      </c>
      <c r="AC9" s="227" t="s">
        <v>34</v>
      </c>
      <c r="AD9" s="227" t="s">
        <v>145</v>
      </c>
      <c r="AE9" s="227" t="s">
        <v>35</v>
      </c>
      <c r="AF9" s="227" t="s">
        <v>36</v>
      </c>
      <c r="AG9" s="227" t="s">
        <v>48</v>
      </c>
      <c r="AH9" s="227" t="s">
        <v>37</v>
      </c>
      <c r="AI9" s="228" t="s">
        <v>149</v>
      </c>
      <c r="AJ9" s="228" t="s">
        <v>152</v>
      </c>
      <c r="AK9" s="228" t="s">
        <v>153</v>
      </c>
      <c r="AL9" s="228" t="s">
        <v>150</v>
      </c>
      <c r="AM9" s="228" t="s">
        <v>151</v>
      </c>
      <c r="AN9" s="228" t="s">
        <v>55</v>
      </c>
      <c r="AO9" s="228" t="s">
        <v>154</v>
      </c>
      <c r="AP9" s="229" t="s">
        <v>38</v>
      </c>
      <c r="AQ9" s="229" t="s">
        <v>39</v>
      </c>
      <c r="AR9" s="229" t="s">
        <v>41</v>
      </c>
      <c r="AS9" s="229" t="s">
        <v>157</v>
      </c>
      <c r="AT9" s="229" t="s">
        <v>156</v>
      </c>
      <c r="AU9" s="229" t="s">
        <v>40</v>
      </c>
      <c r="AV9" s="230" t="s">
        <v>155</v>
      </c>
      <c r="AW9" s="231" t="s">
        <v>21</v>
      </c>
      <c r="AX9" s="231" t="s">
        <v>22</v>
      </c>
      <c r="AY9" s="231" t="s">
        <v>23</v>
      </c>
      <c r="AZ9" s="231" t="s">
        <v>26</v>
      </c>
      <c r="BA9" s="231" t="s">
        <v>29</v>
      </c>
      <c r="BB9" s="231" t="s">
        <v>27</v>
      </c>
      <c r="BC9" s="231" t="s">
        <v>168</v>
      </c>
      <c r="BD9" s="231" t="s">
        <v>42</v>
      </c>
      <c r="BE9" s="232" t="s">
        <v>24</v>
      </c>
      <c r="BF9" s="232" t="s">
        <v>30</v>
      </c>
      <c r="BG9" s="232" t="s">
        <v>31</v>
      </c>
      <c r="BH9" s="232" t="s">
        <v>32</v>
      </c>
      <c r="BI9" s="232" t="s">
        <v>25</v>
      </c>
      <c r="BJ9" s="232" t="s">
        <v>169</v>
      </c>
      <c r="BK9" s="232" t="s">
        <v>33</v>
      </c>
      <c r="BL9" s="233" t="s">
        <v>28</v>
      </c>
      <c r="BM9" s="45"/>
      <c r="BN9" s="45"/>
      <c r="BO9" s="45"/>
    </row>
    <row r="10" spans="1:67" s="94" customFormat="1" ht="14" customHeight="1" x14ac:dyDescent="0.2">
      <c r="A10" s="94" t="s">
        <v>269</v>
      </c>
      <c r="B10" s="2">
        <v>0</v>
      </c>
      <c r="C10" s="150">
        <v>41978</v>
      </c>
      <c r="D10" s="149">
        <v>0</v>
      </c>
      <c r="E10" s="149">
        <v>0</v>
      </c>
      <c r="F10" s="149">
        <v>0</v>
      </c>
      <c r="G10" s="149">
        <v>1</v>
      </c>
      <c r="H10" s="151">
        <v>0</v>
      </c>
      <c r="I10" s="149" t="s">
        <v>387</v>
      </c>
      <c r="J10" s="9">
        <v>0</v>
      </c>
      <c r="K10" s="2">
        <v>0</v>
      </c>
      <c r="L10" s="2">
        <v>0</v>
      </c>
      <c r="M10" s="2">
        <v>0</v>
      </c>
      <c r="N10" s="2">
        <v>0</v>
      </c>
      <c r="O10" s="2">
        <v>0</v>
      </c>
      <c r="P10" s="2">
        <v>0</v>
      </c>
      <c r="Q10" s="2">
        <v>0</v>
      </c>
      <c r="R10" s="147">
        <v>0</v>
      </c>
      <c r="S10" s="147">
        <v>0</v>
      </c>
      <c r="T10" s="148">
        <v>0</v>
      </c>
      <c r="U10" s="95">
        <v>42111</v>
      </c>
      <c r="V10" s="96">
        <v>2.5869826302209931</v>
      </c>
      <c r="W10" s="96" t="s">
        <v>412</v>
      </c>
      <c r="X10" s="96">
        <v>-111</v>
      </c>
      <c r="Y10" s="96">
        <v>0.68300000000000005</v>
      </c>
      <c r="Z10" s="96">
        <v>-111</v>
      </c>
      <c r="AA10" s="96">
        <v>-111</v>
      </c>
      <c r="AB10" s="96">
        <v>-111</v>
      </c>
      <c r="AC10" s="96">
        <v>-111</v>
      </c>
      <c r="AD10" s="96">
        <v>-111</v>
      </c>
      <c r="AE10" s="96">
        <v>-111</v>
      </c>
      <c r="AF10" s="96">
        <v>-111</v>
      </c>
      <c r="AG10" s="96">
        <v>-111</v>
      </c>
      <c r="AH10" s="96">
        <v>-111</v>
      </c>
      <c r="AI10" s="96">
        <v>-111</v>
      </c>
      <c r="AJ10" s="96">
        <v>-111</v>
      </c>
      <c r="AK10" s="96">
        <v>-111</v>
      </c>
      <c r="AL10" s="96">
        <v>-111</v>
      </c>
      <c r="AM10" s="96">
        <v>-111</v>
      </c>
      <c r="AN10" s="96">
        <v>0.68300000000000005</v>
      </c>
      <c r="AO10" s="96">
        <v>-111</v>
      </c>
      <c r="AP10" s="96">
        <v>-111</v>
      </c>
      <c r="AQ10" s="96">
        <v>-111</v>
      </c>
      <c r="AR10" s="96">
        <v>-111</v>
      </c>
      <c r="AS10" s="96">
        <v>-111</v>
      </c>
      <c r="AT10" s="96">
        <v>-111</v>
      </c>
      <c r="AU10" s="96">
        <v>-111</v>
      </c>
      <c r="AV10" s="96">
        <v>-111</v>
      </c>
      <c r="AW10" s="96">
        <v>0.68300000000000005</v>
      </c>
      <c r="AX10" s="96">
        <v>-111</v>
      </c>
      <c r="AY10" s="96">
        <v>-111</v>
      </c>
      <c r="AZ10" s="96">
        <v>0.68300000000000005</v>
      </c>
      <c r="BA10" s="96">
        <v>-111</v>
      </c>
      <c r="BB10" s="96">
        <v>0.68300000000000005</v>
      </c>
      <c r="BC10" s="96">
        <v>0.68300000000000005</v>
      </c>
      <c r="BD10" s="96">
        <v>-111</v>
      </c>
      <c r="BE10" s="107">
        <v>-111</v>
      </c>
      <c r="BF10" s="107">
        <v>-111</v>
      </c>
      <c r="BG10" s="107">
        <v>-111</v>
      </c>
      <c r="BH10" s="107">
        <v>-111</v>
      </c>
      <c r="BI10" s="107">
        <v>-111</v>
      </c>
      <c r="BJ10" s="107">
        <v>1</v>
      </c>
      <c r="BK10" s="107">
        <v>-111</v>
      </c>
      <c r="BL10" s="154" t="s">
        <v>392</v>
      </c>
    </row>
    <row r="11" spans="1:67" s="82" customFormat="1" ht="14" customHeight="1" x14ac:dyDescent="0.2">
      <c r="A11" s="82" t="s">
        <v>236</v>
      </c>
      <c r="B11" s="2" t="s">
        <v>327</v>
      </c>
      <c r="C11" s="2" t="s">
        <v>347</v>
      </c>
      <c r="D11" s="2" t="s">
        <v>329</v>
      </c>
      <c r="E11" s="2">
        <v>0</v>
      </c>
      <c r="F11" s="2">
        <v>0</v>
      </c>
      <c r="G11" s="2">
        <v>2160</v>
      </c>
      <c r="H11" s="7" t="s">
        <v>348</v>
      </c>
      <c r="I11" s="2">
        <v>22</v>
      </c>
      <c r="J11" s="9">
        <v>50</v>
      </c>
      <c r="K11" s="2">
        <v>2014</v>
      </c>
      <c r="L11" s="2" t="s">
        <v>334</v>
      </c>
      <c r="M11" s="2">
        <v>10</v>
      </c>
      <c r="N11" s="2">
        <v>314</v>
      </c>
      <c r="O11" s="2">
        <v>2359</v>
      </c>
      <c r="P11" s="2">
        <v>3.3E-3</v>
      </c>
      <c r="Q11" s="2">
        <v>-53.5167</v>
      </c>
      <c r="R11" s="147" t="s">
        <v>335</v>
      </c>
      <c r="S11" s="147" t="s">
        <v>336</v>
      </c>
      <c r="T11" s="148" t="s">
        <v>337</v>
      </c>
      <c r="U11" s="83">
        <v>42110</v>
      </c>
      <c r="V11" s="84">
        <v>2.8190790619299118</v>
      </c>
      <c r="W11" s="96">
        <v>0.45500000000000002</v>
      </c>
      <c r="X11" s="96">
        <v>-111</v>
      </c>
      <c r="Y11" s="96">
        <v>0.14599999999999999</v>
      </c>
      <c r="Z11" s="96">
        <v>7.0000000000000001E-3</v>
      </c>
      <c r="AA11" s="96">
        <v>2.1000000000000001E-2</v>
      </c>
      <c r="AB11" s="96">
        <v>3.2000000000000001E-2</v>
      </c>
      <c r="AC11" s="96">
        <v>2E-3</v>
      </c>
      <c r="AD11" s="96">
        <v>3.6999999999999998E-2</v>
      </c>
      <c r="AE11" s="96">
        <v>1E-3</v>
      </c>
      <c r="AF11" s="96">
        <v>0.24199999999999999</v>
      </c>
      <c r="AG11" s="96">
        <v>5.0000000000000001E-3</v>
      </c>
      <c r="AH11" s="96">
        <v>-111</v>
      </c>
      <c r="AI11" s="96">
        <v>0.438</v>
      </c>
      <c r="AJ11" s="96">
        <v>-111</v>
      </c>
      <c r="AK11" s="96">
        <v>1.7000000000000001E-2</v>
      </c>
      <c r="AL11" s="96">
        <v>-111</v>
      </c>
      <c r="AM11" s="96">
        <v>-111</v>
      </c>
      <c r="AN11" s="96">
        <v>9.8000000000000004E-2</v>
      </c>
      <c r="AO11" s="96">
        <v>4.8000000000000001E-2</v>
      </c>
      <c r="AP11" s="96">
        <v>-111</v>
      </c>
      <c r="AQ11" s="96">
        <v>1E-3</v>
      </c>
      <c r="AR11" s="96">
        <v>-111</v>
      </c>
      <c r="AS11" s="96">
        <v>1.4E-2</v>
      </c>
      <c r="AT11" s="96">
        <v>5.6000000000000001E-2</v>
      </c>
      <c r="AU11" s="96">
        <v>-111</v>
      </c>
      <c r="AV11" s="96">
        <v>-111</v>
      </c>
      <c r="AW11" s="96">
        <v>0.60099999999999998</v>
      </c>
      <c r="AX11" s="96">
        <v>4.7E-2</v>
      </c>
      <c r="AY11" s="96">
        <v>0.3</v>
      </c>
      <c r="AZ11" s="96">
        <v>0.90100000000000002</v>
      </c>
      <c r="BA11" s="96">
        <v>0.34699999999999998</v>
      </c>
      <c r="BB11" s="96">
        <v>0.49299999999999999</v>
      </c>
      <c r="BC11" s="96">
        <v>0.94799999999999995</v>
      </c>
      <c r="BD11" s="96">
        <v>0.30199999999999999</v>
      </c>
      <c r="BE11" s="107">
        <v>1.08</v>
      </c>
      <c r="BF11" s="107">
        <v>0.86</v>
      </c>
      <c r="BG11" s="107">
        <v>0.14000000000000001</v>
      </c>
      <c r="BH11" s="107">
        <v>1.73</v>
      </c>
      <c r="BI11" s="107">
        <v>0.05</v>
      </c>
      <c r="BJ11" s="107">
        <v>0.95</v>
      </c>
      <c r="BK11" s="107">
        <v>0.48</v>
      </c>
      <c r="BL11" s="154" t="s">
        <v>392</v>
      </c>
    </row>
    <row r="12" spans="1:67" s="82" customFormat="1" ht="14" customHeight="1" x14ac:dyDescent="0.2">
      <c r="A12" s="82" t="s">
        <v>237</v>
      </c>
      <c r="B12" s="2" t="s">
        <v>327</v>
      </c>
      <c r="C12" s="2" t="s">
        <v>349</v>
      </c>
      <c r="D12" s="2" t="s">
        <v>329</v>
      </c>
      <c r="E12" s="2">
        <v>0</v>
      </c>
      <c r="F12" s="2" t="s">
        <v>350</v>
      </c>
      <c r="G12" s="2">
        <v>2160</v>
      </c>
      <c r="H12" s="7" t="s">
        <v>348</v>
      </c>
      <c r="I12" s="2">
        <v>23</v>
      </c>
      <c r="J12" s="9">
        <v>25</v>
      </c>
      <c r="K12" s="2">
        <v>2014</v>
      </c>
      <c r="L12" s="2" t="s">
        <v>334</v>
      </c>
      <c r="M12" s="2">
        <v>10</v>
      </c>
      <c r="N12" s="2">
        <v>314</v>
      </c>
      <c r="O12" s="2">
        <v>2359</v>
      </c>
      <c r="P12" s="2">
        <v>3.3E-3</v>
      </c>
      <c r="Q12" s="2">
        <v>-53.5167</v>
      </c>
      <c r="R12" s="147" t="s">
        <v>335</v>
      </c>
      <c r="S12" s="147" t="s">
        <v>336</v>
      </c>
      <c r="T12" s="148" t="s">
        <v>337</v>
      </c>
      <c r="U12" s="83">
        <v>42110</v>
      </c>
      <c r="V12" s="84">
        <v>2.8149785362712776</v>
      </c>
      <c r="W12" s="96">
        <v>0.44600000000000001</v>
      </c>
      <c r="X12" s="96">
        <v>-111</v>
      </c>
      <c r="Y12" s="96">
        <v>0.14399999999999999</v>
      </c>
      <c r="Z12" s="96">
        <v>7.0000000000000001E-3</v>
      </c>
      <c r="AA12" s="96">
        <v>2.1000000000000001E-2</v>
      </c>
      <c r="AB12" s="96">
        <v>3.1E-2</v>
      </c>
      <c r="AC12" s="96">
        <v>2E-3</v>
      </c>
      <c r="AD12" s="96">
        <v>3.9E-2</v>
      </c>
      <c r="AE12" s="96">
        <v>1E-3</v>
      </c>
      <c r="AF12" s="96">
        <v>0.23899999999999999</v>
      </c>
      <c r="AG12" s="96">
        <v>5.0000000000000001E-3</v>
      </c>
      <c r="AH12" s="96">
        <v>-111</v>
      </c>
      <c r="AI12" s="96">
        <v>0.433</v>
      </c>
      <c r="AJ12" s="96">
        <v>-111</v>
      </c>
      <c r="AK12" s="96">
        <v>1.2999999999999999E-2</v>
      </c>
      <c r="AL12" s="96">
        <v>-111</v>
      </c>
      <c r="AM12" s="96">
        <v>-111</v>
      </c>
      <c r="AN12" s="96">
        <v>9.4E-2</v>
      </c>
      <c r="AO12" s="96">
        <v>0.05</v>
      </c>
      <c r="AP12" s="96">
        <v>-111</v>
      </c>
      <c r="AQ12" s="96">
        <v>-111</v>
      </c>
      <c r="AR12" s="96">
        <v>-111</v>
      </c>
      <c r="AS12" s="96">
        <v>1.4999999999999999E-2</v>
      </c>
      <c r="AT12" s="96">
        <v>5.3999999999999999E-2</v>
      </c>
      <c r="AU12" s="96">
        <v>-111</v>
      </c>
      <c r="AV12" s="96">
        <v>-111</v>
      </c>
      <c r="AW12" s="96">
        <v>0.59</v>
      </c>
      <c r="AX12" s="96">
        <v>4.9000000000000002E-2</v>
      </c>
      <c r="AY12" s="96">
        <v>0.29599999999999999</v>
      </c>
      <c r="AZ12" s="96">
        <v>0.88600000000000001</v>
      </c>
      <c r="BA12" s="96">
        <v>0.34499999999999997</v>
      </c>
      <c r="BB12" s="96">
        <v>0.48899999999999999</v>
      </c>
      <c r="BC12" s="96">
        <v>0.93500000000000005</v>
      </c>
      <c r="BD12" s="96">
        <v>0.29799999999999999</v>
      </c>
      <c r="BE12" s="107">
        <v>1.1000000000000001</v>
      </c>
      <c r="BF12" s="107">
        <v>0.86</v>
      </c>
      <c r="BG12" s="107">
        <v>0.14000000000000001</v>
      </c>
      <c r="BH12" s="107">
        <v>1.71</v>
      </c>
      <c r="BI12" s="107">
        <v>0.05</v>
      </c>
      <c r="BJ12" s="107">
        <v>0.95</v>
      </c>
      <c r="BK12" s="107">
        <v>0.48</v>
      </c>
      <c r="BL12" s="154" t="s">
        <v>392</v>
      </c>
    </row>
    <row r="13" spans="1:67" s="82" customFormat="1" ht="14" customHeight="1" x14ac:dyDescent="0.2">
      <c r="A13" s="82" t="s">
        <v>238</v>
      </c>
      <c r="B13" s="2" t="s">
        <v>327</v>
      </c>
      <c r="C13" s="2" t="s">
        <v>351</v>
      </c>
      <c r="D13" s="2" t="s">
        <v>329</v>
      </c>
      <c r="E13" s="2">
        <v>0</v>
      </c>
      <c r="F13" s="2" t="s">
        <v>350</v>
      </c>
      <c r="G13" s="2">
        <v>2160</v>
      </c>
      <c r="H13" s="7" t="s">
        <v>348</v>
      </c>
      <c r="I13" s="2">
        <v>24</v>
      </c>
      <c r="J13" s="9">
        <v>25</v>
      </c>
      <c r="K13" s="2">
        <v>2014</v>
      </c>
      <c r="L13" s="2" t="s">
        <v>334</v>
      </c>
      <c r="M13" s="2">
        <v>10</v>
      </c>
      <c r="N13" s="2">
        <v>314</v>
      </c>
      <c r="O13" s="2">
        <v>2359</v>
      </c>
      <c r="P13" s="2">
        <v>3.3E-3</v>
      </c>
      <c r="Q13" s="2">
        <v>-53.5167</v>
      </c>
      <c r="R13" s="147" t="s">
        <v>335</v>
      </c>
      <c r="S13" s="147" t="s">
        <v>336</v>
      </c>
      <c r="T13" s="148" t="s">
        <v>337</v>
      </c>
      <c r="U13" s="83">
        <v>42110</v>
      </c>
      <c r="V13" s="84">
        <v>2.7816820327226286</v>
      </c>
      <c r="W13" s="96">
        <v>0.39700000000000002</v>
      </c>
      <c r="X13" s="96">
        <v>-111</v>
      </c>
      <c r="Y13" s="96">
        <v>0.13900000000000001</v>
      </c>
      <c r="Z13" s="96">
        <v>5.0000000000000001E-3</v>
      </c>
      <c r="AA13" s="96">
        <v>1.9E-2</v>
      </c>
      <c r="AB13" s="96">
        <v>2.8000000000000001E-2</v>
      </c>
      <c r="AC13" s="96">
        <v>2E-3</v>
      </c>
      <c r="AD13" s="96">
        <v>2.9000000000000001E-2</v>
      </c>
      <c r="AE13" s="96">
        <v>1E-3</v>
      </c>
      <c r="AF13" s="96">
        <v>0.20100000000000001</v>
      </c>
      <c r="AG13" s="96">
        <v>4.0000000000000001E-3</v>
      </c>
      <c r="AH13" s="96">
        <v>-111</v>
      </c>
      <c r="AI13" s="96">
        <v>0.38600000000000001</v>
      </c>
      <c r="AJ13" s="96">
        <v>-111</v>
      </c>
      <c r="AK13" s="96">
        <v>1.0999999999999999E-2</v>
      </c>
      <c r="AL13" s="96">
        <v>-111</v>
      </c>
      <c r="AM13" s="96">
        <v>-111</v>
      </c>
      <c r="AN13" s="96">
        <v>9.0999999999999998E-2</v>
      </c>
      <c r="AO13" s="96">
        <v>4.8000000000000001E-2</v>
      </c>
      <c r="AP13" s="96">
        <v>-111</v>
      </c>
      <c r="AQ13" s="96">
        <v>-111</v>
      </c>
      <c r="AR13" s="96">
        <v>-111</v>
      </c>
      <c r="AS13" s="96">
        <v>1.2E-2</v>
      </c>
      <c r="AT13" s="96">
        <v>5.7000000000000002E-2</v>
      </c>
      <c r="AU13" s="96">
        <v>-111</v>
      </c>
      <c r="AV13" s="96">
        <v>-111</v>
      </c>
      <c r="AW13" s="96">
        <v>0.53600000000000003</v>
      </c>
      <c r="AX13" s="96">
        <v>3.6999999999999998E-2</v>
      </c>
      <c r="AY13" s="96">
        <v>0.252</v>
      </c>
      <c r="AZ13" s="96">
        <v>0.78800000000000003</v>
      </c>
      <c r="BA13" s="96">
        <v>0.28899999999999998</v>
      </c>
      <c r="BB13" s="96">
        <v>0.42799999999999999</v>
      </c>
      <c r="BC13" s="96">
        <v>0.82499999999999996</v>
      </c>
      <c r="BD13" s="96">
        <v>0.254</v>
      </c>
      <c r="BE13" s="107">
        <v>1.08</v>
      </c>
      <c r="BF13" s="107">
        <v>0.87</v>
      </c>
      <c r="BG13" s="107">
        <v>0.13</v>
      </c>
      <c r="BH13" s="107">
        <v>1.85</v>
      </c>
      <c r="BI13" s="107">
        <v>0.04</v>
      </c>
      <c r="BJ13" s="107">
        <v>0.96</v>
      </c>
      <c r="BK13" s="107">
        <v>0.48</v>
      </c>
      <c r="BL13" s="154" t="s">
        <v>392</v>
      </c>
    </row>
    <row r="14" spans="1:67" s="82" customFormat="1" ht="14" customHeight="1" x14ac:dyDescent="0.2">
      <c r="A14" s="82" t="s">
        <v>227</v>
      </c>
      <c r="B14" s="2" t="s">
        <v>327</v>
      </c>
      <c r="C14" s="2" t="s">
        <v>352</v>
      </c>
      <c r="D14" s="2" t="s">
        <v>329</v>
      </c>
      <c r="E14" s="2">
        <v>0</v>
      </c>
      <c r="F14" s="2">
        <v>0</v>
      </c>
      <c r="G14" s="2">
        <v>2160</v>
      </c>
      <c r="H14" s="7" t="s">
        <v>353</v>
      </c>
      <c r="I14" s="2">
        <v>22</v>
      </c>
      <c r="J14" s="9">
        <v>60</v>
      </c>
      <c r="K14" s="2">
        <v>2014</v>
      </c>
      <c r="L14" s="2" t="s">
        <v>334</v>
      </c>
      <c r="M14" s="2">
        <v>12</v>
      </c>
      <c r="N14" s="2">
        <v>316</v>
      </c>
      <c r="O14" s="2">
        <v>1200</v>
      </c>
      <c r="P14" s="2">
        <v>1.4999999999999999E-2</v>
      </c>
      <c r="Q14" s="2">
        <v>-56.93</v>
      </c>
      <c r="R14" s="147" t="s">
        <v>335</v>
      </c>
      <c r="S14" s="147" t="s">
        <v>336</v>
      </c>
      <c r="T14" s="148" t="s">
        <v>337</v>
      </c>
      <c r="U14" s="83">
        <v>42109</v>
      </c>
      <c r="V14" s="84">
        <v>2.8128532081759774</v>
      </c>
      <c r="W14" s="96">
        <v>0.376</v>
      </c>
      <c r="X14" s="96">
        <v>-111</v>
      </c>
      <c r="Y14" s="96">
        <v>0.106</v>
      </c>
      <c r="Z14" s="96">
        <v>6.0000000000000001E-3</v>
      </c>
      <c r="AA14" s="96">
        <v>1.0999999999999999E-2</v>
      </c>
      <c r="AB14" s="96">
        <v>4.9000000000000002E-2</v>
      </c>
      <c r="AC14" s="96">
        <v>1E-3</v>
      </c>
      <c r="AD14" s="96">
        <v>0.02</v>
      </c>
      <c r="AE14" s="96">
        <v>2E-3</v>
      </c>
      <c r="AF14" s="96">
        <v>0.154</v>
      </c>
      <c r="AG14" s="96">
        <v>7.0000000000000001E-3</v>
      </c>
      <c r="AH14" s="96">
        <v>-111</v>
      </c>
      <c r="AI14" s="96">
        <v>0.371</v>
      </c>
      <c r="AJ14" s="96">
        <v>-111</v>
      </c>
      <c r="AK14" s="96">
        <v>5.0000000000000001E-3</v>
      </c>
      <c r="AL14" s="96">
        <v>-111</v>
      </c>
      <c r="AM14" s="96">
        <v>-111</v>
      </c>
      <c r="AN14" s="96">
        <v>7.5999999999999998E-2</v>
      </c>
      <c r="AO14" s="96">
        <v>0.03</v>
      </c>
      <c r="AP14" s="96">
        <v>-111</v>
      </c>
      <c r="AQ14" s="96">
        <v>-111</v>
      </c>
      <c r="AR14" s="96">
        <v>-111</v>
      </c>
      <c r="AS14" s="96">
        <v>1.6E-2</v>
      </c>
      <c r="AT14" s="96">
        <v>8.8999999999999996E-2</v>
      </c>
      <c r="AU14" s="96">
        <v>-111</v>
      </c>
      <c r="AV14" s="96">
        <v>-111</v>
      </c>
      <c r="AW14" s="96">
        <v>0.48199999999999998</v>
      </c>
      <c r="AX14" s="96">
        <v>2.9000000000000001E-2</v>
      </c>
      <c r="AY14" s="96">
        <v>0.221</v>
      </c>
      <c r="AZ14" s="96">
        <v>0.70299999999999996</v>
      </c>
      <c r="BA14" s="96">
        <v>0.25</v>
      </c>
      <c r="BB14" s="96">
        <v>0.35599999999999998</v>
      </c>
      <c r="BC14" s="96">
        <v>0.73199999999999998</v>
      </c>
      <c r="BD14" s="96">
        <v>0.222</v>
      </c>
      <c r="BE14" s="107">
        <v>0.95</v>
      </c>
      <c r="BF14" s="107">
        <v>0.88</v>
      </c>
      <c r="BG14" s="107">
        <v>0.12</v>
      </c>
      <c r="BH14" s="107">
        <v>1.93</v>
      </c>
      <c r="BI14" s="107">
        <v>0.04</v>
      </c>
      <c r="BJ14" s="107">
        <v>0.96</v>
      </c>
      <c r="BK14" s="107">
        <v>0.51</v>
      </c>
      <c r="BL14" s="154" t="s">
        <v>392</v>
      </c>
    </row>
    <row r="15" spans="1:67" s="82" customFormat="1" ht="14" customHeight="1" x14ac:dyDescent="0.2">
      <c r="A15" s="82" t="s">
        <v>239</v>
      </c>
      <c r="B15" s="2" t="s">
        <v>327</v>
      </c>
      <c r="C15" s="2" t="s">
        <v>354</v>
      </c>
      <c r="D15" s="2" t="s">
        <v>329</v>
      </c>
      <c r="E15" s="2">
        <v>0</v>
      </c>
      <c r="F15" s="2" t="s">
        <v>350</v>
      </c>
      <c r="G15" s="2">
        <v>2160</v>
      </c>
      <c r="H15" s="7" t="s">
        <v>353</v>
      </c>
      <c r="I15" s="2">
        <v>23</v>
      </c>
      <c r="J15" s="9">
        <v>20</v>
      </c>
      <c r="K15" s="2">
        <v>2014</v>
      </c>
      <c r="L15" s="2" t="s">
        <v>334</v>
      </c>
      <c r="M15" s="2">
        <v>12</v>
      </c>
      <c r="N15" s="2">
        <v>316</v>
      </c>
      <c r="O15" s="2">
        <v>1200</v>
      </c>
      <c r="P15" s="2">
        <v>1.4999999999999999E-2</v>
      </c>
      <c r="Q15" s="2">
        <v>-56.93</v>
      </c>
      <c r="R15" s="147" t="s">
        <v>335</v>
      </c>
      <c r="S15" s="147" t="s">
        <v>336</v>
      </c>
      <c r="T15" s="148" t="s">
        <v>337</v>
      </c>
      <c r="U15" s="83">
        <v>42110</v>
      </c>
      <c r="V15" s="84">
        <v>2.8032839369267064</v>
      </c>
      <c r="W15" s="96">
        <v>0.30399999999999999</v>
      </c>
      <c r="X15" s="96">
        <v>-111</v>
      </c>
      <c r="Y15" s="96">
        <v>9.8000000000000004E-2</v>
      </c>
      <c r="Z15" s="96">
        <v>5.0000000000000001E-3</v>
      </c>
      <c r="AA15" s="96">
        <v>8.0000000000000002E-3</v>
      </c>
      <c r="AB15" s="96">
        <v>4.2000000000000003E-2</v>
      </c>
      <c r="AC15" s="96">
        <v>1E-3</v>
      </c>
      <c r="AD15" s="96">
        <v>2.1999999999999999E-2</v>
      </c>
      <c r="AE15" s="96">
        <v>2E-3</v>
      </c>
      <c r="AF15" s="96">
        <v>0.127</v>
      </c>
      <c r="AG15" s="96">
        <v>1.0999999999999999E-2</v>
      </c>
      <c r="AH15" s="96">
        <v>-111</v>
      </c>
      <c r="AI15" s="96">
        <v>0.29599999999999999</v>
      </c>
      <c r="AJ15" s="96">
        <v>-111</v>
      </c>
      <c r="AK15" s="96">
        <v>8.0000000000000002E-3</v>
      </c>
      <c r="AL15" s="96">
        <v>-111</v>
      </c>
      <c r="AM15" s="96">
        <v>-111</v>
      </c>
      <c r="AN15" s="96">
        <v>7.2999999999999995E-2</v>
      </c>
      <c r="AO15" s="96">
        <v>2.5000000000000001E-2</v>
      </c>
      <c r="AP15" s="96">
        <v>-111</v>
      </c>
      <c r="AQ15" s="96">
        <v>-111</v>
      </c>
      <c r="AR15" s="96">
        <v>-111</v>
      </c>
      <c r="AS15" s="96">
        <v>2.4E-2</v>
      </c>
      <c r="AT15" s="96">
        <v>0.113</v>
      </c>
      <c r="AU15" s="96">
        <v>-111</v>
      </c>
      <c r="AV15" s="96">
        <v>-111</v>
      </c>
      <c r="AW15" s="96">
        <v>0.40200000000000002</v>
      </c>
      <c r="AX15" s="96">
        <v>0.03</v>
      </c>
      <c r="AY15" s="96">
        <v>0.188</v>
      </c>
      <c r="AZ15" s="96">
        <v>0.59</v>
      </c>
      <c r="BA15" s="96">
        <v>0.218</v>
      </c>
      <c r="BB15" s="96">
        <v>0.316</v>
      </c>
      <c r="BC15" s="96">
        <v>0.62</v>
      </c>
      <c r="BD15" s="96">
        <v>0.189</v>
      </c>
      <c r="BE15" s="107">
        <v>1.04</v>
      </c>
      <c r="BF15" s="107">
        <v>0.86</v>
      </c>
      <c r="BG15" s="107">
        <v>0.14000000000000001</v>
      </c>
      <c r="BH15" s="107">
        <v>1.84</v>
      </c>
      <c r="BI15" s="107">
        <v>0.05</v>
      </c>
      <c r="BJ15" s="107">
        <v>0.95</v>
      </c>
      <c r="BK15" s="107">
        <v>0.49</v>
      </c>
      <c r="BL15" s="154" t="s">
        <v>392</v>
      </c>
    </row>
    <row r="16" spans="1:67" s="82" customFormat="1" ht="14" customHeight="1" x14ac:dyDescent="0.2">
      <c r="A16" s="82" t="s">
        <v>240</v>
      </c>
      <c r="B16" s="2" t="s">
        <v>327</v>
      </c>
      <c r="C16" s="2" t="s">
        <v>355</v>
      </c>
      <c r="D16" s="2" t="s">
        <v>329</v>
      </c>
      <c r="E16" s="2">
        <v>0</v>
      </c>
      <c r="F16" s="2" t="s">
        <v>350</v>
      </c>
      <c r="G16" s="2">
        <v>2160</v>
      </c>
      <c r="H16" s="7" t="s">
        <v>353</v>
      </c>
      <c r="I16" s="2">
        <v>24</v>
      </c>
      <c r="J16" s="9">
        <v>20</v>
      </c>
      <c r="K16" s="2">
        <v>2014</v>
      </c>
      <c r="L16" s="2" t="s">
        <v>334</v>
      </c>
      <c r="M16" s="2">
        <v>12</v>
      </c>
      <c r="N16" s="2">
        <v>316</v>
      </c>
      <c r="O16" s="2">
        <v>1200</v>
      </c>
      <c r="P16" s="2">
        <v>1.4999999999999999E-2</v>
      </c>
      <c r="Q16" s="2">
        <v>-56.93</v>
      </c>
      <c r="R16" s="147" t="s">
        <v>335</v>
      </c>
      <c r="S16" s="147" t="s">
        <v>336</v>
      </c>
      <c r="T16" s="148" t="s">
        <v>337</v>
      </c>
      <c r="U16" s="83">
        <v>42110</v>
      </c>
      <c r="V16" s="84">
        <v>2.8235492789836627</v>
      </c>
      <c r="W16" s="96">
        <v>0.34599999999999997</v>
      </c>
      <c r="X16" s="96">
        <v>-111</v>
      </c>
      <c r="Y16" s="96">
        <v>0.10199999999999999</v>
      </c>
      <c r="Z16" s="96">
        <v>6.0000000000000001E-3</v>
      </c>
      <c r="AA16" s="96">
        <v>8.9999999999999993E-3</v>
      </c>
      <c r="AB16" s="96">
        <v>4.7E-2</v>
      </c>
      <c r="AC16" s="96">
        <v>1E-3</v>
      </c>
      <c r="AD16" s="96">
        <v>2.7E-2</v>
      </c>
      <c r="AE16" s="96">
        <v>3.0000000000000001E-3</v>
      </c>
      <c r="AF16" s="96">
        <v>0.14299999999999999</v>
      </c>
      <c r="AG16" s="96">
        <v>1.0999999999999999E-2</v>
      </c>
      <c r="AH16" s="96">
        <v>-111</v>
      </c>
      <c r="AI16" s="96">
        <v>0.33600000000000002</v>
      </c>
      <c r="AJ16" s="96">
        <v>-111</v>
      </c>
      <c r="AK16" s="96">
        <v>0.01</v>
      </c>
      <c r="AL16" s="96">
        <v>-111</v>
      </c>
      <c r="AM16" s="96">
        <v>-111</v>
      </c>
      <c r="AN16" s="96">
        <v>7.4999999999999997E-2</v>
      </c>
      <c r="AO16" s="96">
        <v>2.7E-2</v>
      </c>
      <c r="AP16" s="96">
        <v>-111</v>
      </c>
      <c r="AQ16" s="96">
        <v>-111</v>
      </c>
      <c r="AR16" s="96">
        <v>-111</v>
      </c>
      <c r="AS16" s="96">
        <v>1.7999999999999999E-2</v>
      </c>
      <c r="AT16" s="96">
        <v>0.10100000000000001</v>
      </c>
      <c r="AU16" s="96">
        <v>-111</v>
      </c>
      <c r="AV16" s="96">
        <v>-111</v>
      </c>
      <c r="AW16" s="96">
        <v>0.44800000000000001</v>
      </c>
      <c r="AX16" s="96">
        <v>3.6999999999999998E-2</v>
      </c>
      <c r="AY16" s="96">
        <v>0.21</v>
      </c>
      <c r="AZ16" s="96">
        <v>0.65800000000000003</v>
      </c>
      <c r="BA16" s="96">
        <v>0.247</v>
      </c>
      <c r="BB16" s="96">
        <v>0.34899999999999998</v>
      </c>
      <c r="BC16" s="96">
        <v>0.69499999999999995</v>
      </c>
      <c r="BD16" s="96">
        <v>0.21099999999999999</v>
      </c>
      <c r="BE16" s="107">
        <v>1.01</v>
      </c>
      <c r="BF16" s="107">
        <v>0.85</v>
      </c>
      <c r="BG16" s="107">
        <v>0.15</v>
      </c>
      <c r="BH16" s="107">
        <v>1.81</v>
      </c>
      <c r="BI16" s="107">
        <v>0.05</v>
      </c>
      <c r="BJ16" s="107">
        <v>0.95</v>
      </c>
      <c r="BK16" s="107">
        <v>0.5</v>
      </c>
      <c r="BL16" s="154" t="s">
        <v>392</v>
      </c>
    </row>
    <row r="17" spans="1:64" s="82" customFormat="1" ht="14" customHeight="1" x14ac:dyDescent="0.2">
      <c r="A17" s="82" t="s">
        <v>228</v>
      </c>
      <c r="B17" s="2" t="s">
        <v>327</v>
      </c>
      <c r="C17" s="2" t="s">
        <v>328</v>
      </c>
      <c r="D17" s="2" t="s">
        <v>329</v>
      </c>
      <c r="E17" s="2">
        <v>0</v>
      </c>
      <c r="F17" s="2">
        <v>0</v>
      </c>
      <c r="G17" s="2">
        <v>1080</v>
      </c>
      <c r="H17" s="146" t="s">
        <v>330</v>
      </c>
      <c r="I17" s="2">
        <v>23</v>
      </c>
      <c r="J17" s="9">
        <v>31</v>
      </c>
      <c r="K17" s="2">
        <v>2014</v>
      </c>
      <c r="L17" s="2" t="s">
        <v>334</v>
      </c>
      <c r="M17" s="2">
        <v>5</v>
      </c>
      <c r="N17" s="2">
        <v>309</v>
      </c>
      <c r="O17" s="2">
        <v>350</v>
      </c>
      <c r="P17" s="2">
        <v>11.3383</v>
      </c>
      <c r="Q17" s="2">
        <v>-39.231699999999996</v>
      </c>
      <c r="R17" s="147" t="s">
        <v>335</v>
      </c>
      <c r="S17" s="147" t="s">
        <v>336</v>
      </c>
      <c r="T17" s="148" t="s">
        <v>337</v>
      </c>
      <c r="U17" s="83">
        <v>42110</v>
      </c>
      <c r="V17" s="84">
        <v>2.8248183781863032</v>
      </c>
      <c r="W17" s="96">
        <v>0.4</v>
      </c>
      <c r="X17" s="96">
        <v>5.6000000000000001E-2</v>
      </c>
      <c r="Y17" s="96">
        <v>0.104</v>
      </c>
      <c r="Z17" s="96">
        <v>1.2E-2</v>
      </c>
      <c r="AA17" s="96">
        <v>3.5000000000000003E-2</v>
      </c>
      <c r="AB17" s="96">
        <v>0.153</v>
      </c>
      <c r="AC17" s="96">
        <v>1E-3</v>
      </c>
      <c r="AD17" s="96">
        <v>1.6E-2</v>
      </c>
      <c r="AE17" s="96">
        <v>-111</v>
      </c>
      <c r="AF17" s="96">
        <v>4.4999999999999998E-2</v>
      </c>
      <c r="AG17" s="96">
        <v>1.7999999999999999E-2</v>
      </c>
      <c r="AH17" s="96">
        <v>4.5999999999999999E-2</v>
      </c>
      <c r="AI17" s="96">
        <v>0.35799999999999998</v>
      </c>
      <c r="AJ17" s="96">
        <v>3.6999999999999998E-2</v>
      </c>
      <c r="AK17" s="96">
        <v>5.0000000000000001E-3</v>
      </c>
      <c r="AL17" s="96">
        <v>5.6000000000000001E-2</v>
      </c>
      <c r="AM17" s="96">
        <v>-111</v>
      </c>
      <c r="AN17" s="96">
        <v>5.5E-2</v>
      </c>
      <c r="AO17" s="96">
        <v>4.9000000000000002E-2</v>
      </c>
      <c r="AP17" s="96">
        <v>2E-3</v>
      </c>
      <c r="AQ17" s="96">
        <v>3.0000000000000001E-3</v>
      </c>
      <c r="AR17" s="96">
        <v>4.0000000000000001E-3</v>
      </c>
      <c r="AS17" s="96">
        <v>6.0000000000000001E-3</v>
      </c>
      <c r="AT17" s="96">
        <v>1.2E-2</v>
      </c>
      <c r="AU17" s="96">
        <v>-111</v>
      </c>
      <c r="AV17" s="96">
        <v>-111</v>
      </c>
      <c r="AW17" s="96">
        <v>0.56000000000000005</v>
      </c>
      <c r="AX17" s="96">
        <v>7.4999999999999997E-2</v>
      </c>
      <c r="AY17" s="96">
        <v>0.251</v>
      </c>
      <c r="AZ17" s="96">
        <v>0.81100000000000005</v>
      </c>
      <c r="BA17" s="96">
        <v>0.32600000000000001</v>
      </c>
      <c r="BB17" s="96">
        <v>0.48599999999999999</v>
      </c>
      <c r="BC17" s="96">
        <v>0.88600000000000001</v>
      </c>
      <c r="BD17" s="96">
        <v>0.35399999999999998</v>
      </c>
      <c r="BE17" s="107">
        <v>1.22</v>
      </c>
      <c r="BF17" s="107">
        <v>0.77</v>
      </c>
      <c r="BG17" s="107">
        <v>0.23</v>
      </c>
      <c r="BH17" s="107">
        <v>1.72</v>
      </c>
      <c r="BI17" s="107">
        <v>0.08</v>
      </c>
      <c r="BJ17" s="107">
        <v>0.92</v>
      </c>
      <c r="BK17" s="107">
        <v>0.45</v>
      </c>
      <c r="BL17" s="154" t="s">
        <v>392</v>
      </c>
    </row>
    <row r="18" spans="1:64" s="82" customFormat="1" ht="14" customHeight="1" x14ac:dyDescent="0.2">
      <c r="A18" s="82" t="s">
        <v>229</v>
      </c>
      <c r="B18" s="2" t="s">
        <v>327</v>
      </c>
      <c r="C18" s="2" t="s">
        <v>328</v>
      </c>
      <c r="D18" s="2" t="s">
        <v>329</v>
      </c>
      <c r="E18" s="2">
        <v>0</v>
      </c>
      <c r="F18" s="2">
        <v>0</v>
      </c>
      <c r="G18" s="2">
        <v>1080</v>
      </c>
      <c r="H18" s="146" t="s">
        <v>330</v>
      </c>
      <c r="I18" s="2">
        <v>23</v>
      </c>
      <c r="J18" s="9">
        <v>31</v>
      </c>
      <c r="K18" s="2">
        <v>2014</v>
      </c>
      <c r="L18" s="2" t="s">
        <v>334</v>
      </c>
      <c r="M18" s="2">
        <v>5</v>
      </c>
      <c r="N18" s="2">
        <v>309</v>
      </c>
      <c r="O18" s="2">
        <v>350</v>
      </c>
      <c r="P18" s="2">
        <v>11.3383</v>
      </c>
      <c r="Q18" s="2">
        <v>-39.231699999999996</v>
      </c>
      <c r="R18" s="147" t="s">
        <v>335</v>
      </c>
      <c r="S18" s="147" t="s">
        <v>336</v>
      </c>
      <c r="T18" s="148" t="s">
        <v>337</v>
      </c>
      <c r="U18" s="83">
        <v>42110</v>
      </c>
      <c r="V18" s="84">
        <v>2.8198926609939874</v>
      </c>
      <c r="W18" s="96">
        <v>0.39400000000000002</v>
      </c>
      <c r="X18" s="96">
        <v>5.5E-2</v>
      </c>
      <c r="Y18" s="96">
        <v>0.10299999999999999</v>
      </c>
      <c r="Z18" s="96">
        <v>1.2E-2</v>
      </c>
      <c r="AA18" s="96">
        <v>3.5000000000000003E-2</v>
      </c>
      <c r="AB18" s="96">
        <v>0.152</v>
      </c>
      <c r="AC18" s="96">
        <v>1E-3</v>
      </c>
      <c r="AD18" s="96">
        <v>1.6E-2</v>
      </c>
      <c r="AE18" s="96">
        <v>-111</v>
      </c>
      <c r="AF18" s="96">
        <v>4.3999999999999997E-2</v>
      </c>
      <c r="AG18" s="96">
        <v>1.7000000000000001E-2</v>
      </c>
      <c r="AH18" s="96">
        <v>4.4999999999999998E-2</v>
      </c>
      <c r="AI18" s="96">
        <v>0.35399999999999998</v>
      </c>
      <c r="AJ18" s="96">
        <v>3.5999999999999997E-2</v>
      </c>
      <c r="AK18" s="96">
        <v>4.0000000000000001E-3</v>
      </c>
      <c r="AL18" s="96">
        <v>5.5E-2</v>
      </c>
      <c r="AM18" s="96">
        <v>-111</v>
      </c>
      <c r="AN18" s="96">
        <v>5.5E-2</v>
      </c>
      <c r="AO18" s="96">
        <v>4.8000000000000001E-2</v>
      </c>
      <c r="AP18" s="96">
        <v>1E-3</v>
      </c>
      <c r="AQ18" s="96">
        <v>4.0000000000000001E-3</v>
      </c>
      <c r="AR18" s="96">
        <v>4.0000000000000001E-3</v>
      </c>
      <c r="AS18" s="96">
        <v>7.0000000000000001E-3</v>
      </c>
      <c r="AT18" s="96">
        <v>1.2999999999999999E-2</v>
      </c>
      <c r="AU18" s="96">
        <v>-111</v>
      </c>
      <c r="AV18" s="96">
        <v>-111</v>
      </c>
      <c r="AW18" s="96">
        <v>0.55200000000000005</v>
      </c>
      <c r="AX18" s="96">
        <v>7.3999999999999996E-2</v>
      </c>
      <c r="AY18" s="96">
        <v>0.248</v>
      </c>
      <c r="AZ18" s="96">
        <v>0.8</v>
      </c>
      <c r="BA18" s="96">
        <v>0.32200000000000001</v>
      </c>
      <c r="BB18" s="96">
        <v>0.48</v>
      </c>
      <c r="BC18" s="96">
        <v>0.874</v>
      </c>
      <c r="BD18" s="96">
        <v>0.34899999999999998</v>
      </c>
      <c r="BE18" s="107">
        <v>1.22</v>
      </c>
      <c r="BF18" s="107">
        <v>0.77</v>
      </c>
      <c r="BG18" s="107">
        <v>0.23</v>
      </c>
      <c r="BH18" s="107">
        <v>1.71</v>
      </c>
      <c r="BI18" s="107">
        <v>0.08</v>
      </c>
      <c r="BJ18" s="107">
        <v>0.92</v>
      </c>
      <c r="BK18" s="107">
        <v>0.45</v>
      </c>
      <c r="BL18" s="154" t="s">
        <v>392</v>
      </c>
    </row>
    <row r="19" spans="1:64" s="82" customFormat="1" ht="14" customHeight="1" x14ac:dyDescent="0.2">
      <c r="A19" s="82" t="s">
        <v>230</v>
      </c>
      <c r="B19" s="2" t="s">
        <v>327</v>
      </c>
      <c r="C19" s="2" t="s">
        <v>338</v>
      </c>
      <c r="D19" s="2" t="s">
        <v>329</v>
      </c>
      <c r="E19" s="2">
        <v>0</v>
      </c>
      <c r="F19" s="2">
        <v>0</v>
      </c>
      <c r="G19" s="2">
        <v>2160</v>
      </c>
      <c r="H19" s="146" t="s">
        <v>330</v>
      </c>
      <c r="I19" s="2">
        <v>24</v>
      </c>
      <c r="J19" s="9">
        <v>30</v>
      </c>
      <c r="K19" s="2">
        <v>2014</v>
      </c>
      <c r="L19" s="2" t="s">
        <v>334</v>
      </c>
      <c r="M19" s="2">
        <v>5</v>
      </c>
      <c r="N19" s="2">
        <v>309</v>
      </c>
      <c r="O19" s="2">
        <v>350</v>
      </c>
      <c r="P19" s="2">
        <v>11.3383</v>
      </c>
      <c r="Q19" s="2">
        <v>-39.231699999999996</v>
      </c>
      <c r="R19" s="147" t="s">
        <v>335</v>
      </c>
      <c r="S19" s="147" t="s">
        <v>336</v>
      </c>
      <c r="T19" s="148" t="s">
        <v>337</v>
      </c>
      <c r="U19" s="83">
        <v>42110</v>
      </c>
      <c r="V19" s="84">
        <v>2.8097761221025972</v>
      </c>
      <c r="W19" s="96">
        <v>0.40600000000000003</v>
      </c>
      <c r="X19" s="96">
        <v>5.0999999999999997E-2</v>
      </c>
      <c r="Y19" s="96">
        <v>0.11</v>
      </c>
      <c r="Z19" s="96">
        <v>1.2999999999999999E-2</v>
      </c>
      <c r="AA19" s="96">
        <v>3.7999999999999999E-2</v>
      </c>
      <c r="AB19" s="96">
        <v>0.17100000000000001</v>
      </c>
      <c r="AC19" s="96">
        <v>2E-3</v>
      </c>
      <c r="AD19" s="96">
        <v>2.3E-2</v>
      </c>
      <c r="AE19" s="96">
        <v>-111</v>
      </c>
      <c r="AF19" s="96">
        <v>4.8000000000000001E-2</v>
      </c>
      <c r="AG19" s="96">
        <v>2.3E-2</v>
      </c>
      <c r="AH19" s="96">
        <v>4.7E-2</v>
      </c>
      <c r="AI19" s="96">
        <v>0.373</v>
      </c>
      <c r="AJ19" s="96">
        <v>2.9000000000000001E-2</v>
      </c>
      <c r="AK19" s="96">
        <v>4.0000000000000001E-3</v>
      </c>
      <c r="AL19" s="96">
        <v>5.0999999999999997E-2</v>
      </c>
      <c r="AM19" s="96">
        <v>-111</v>
      </c>
      <c r="AN19" s="96">
        <v>6.0999999999999999E-2</v>
      </c>
      <c r="AO19" s="96">
        <v>4.9000000000000002E-2</v>
      </c>
      <c r="AP19" s="96">
        <v>1E-3</v>
      </c>
      <c r="AQ19" s="96">
        <v>4.0000000000000001E-3</v>
      </c>
      <c r="AR19" s="96">
        <v>4.0000000000000001E-3</v>
      </c>
      <c r="AS19" s="96">
        <v>0.01</v>
      </c>
      <c r="AT19" s="96">
        <v>1.9E-2</v>
      </c>
      <c r="AU19" s="96">
        <v>1E-3</v>
      </c>
      <c r="AV19" s="96">
        <v>-111</v>
      </c>
      <c r="AW19" s="96">
        <v>0.56699999999999995</v>
      </c>
      <c r="AX19" s="96">
        <v>8.5000000000000006E-2</v>
      </c>
      <c r="AY19" s="96">
        <v>0.28000000000000003</v>
      </c>
      <c r="AZ19" s="96">
        <v>0.84699999999999998</v>
      </c>
      <c r="BA19" s="96">
        <v>0.36499999999999999</v>
      </c>
      <c r="BB19" s="96">
        <v>0.52600000000000002</v>
      </c>
      <c r="BC19" s="96">
        <v>0.93200000000000005</v>
      </c>
      <c r="BD19" s="96">
        <v>0.38</v>
      </c>
      <c r="BE19" s="107">
        <v>1.3</v>
      </c>
      <c r="BF19" s="107">
        <v>0.77</v>
      </c>
      <c r="BG19" s="107">
        <v>0.23</v>
      </c>
      <c r="BH19" s="107">
        <v>1.55</v>
      </c>
      <c r="BI19" s="107">
        <v>0.09</v>
      </c>
      <c r="BJ19" s="107">
        <v>0.91</v>
      </c>
      <c r="BK19" s="107">
        <v>0.44</v>
      </c>
      <c r="BL19" s="154" t="s">
        <v>392</v>
      </c>
    </row>
    <row r="20" spans="1:64" s="82" customFormat="1" ht="14" customHeight="1" x14ac:dyDescent="0.2">
      <c r="A20" s="82" t="s">
        <v>241</v>
      </c>
      <c r="B20" s="2" t="s">
        <v>327</v>
      </c>
      <c r="C20" s="2" t="s">
        <v>356</v>
      </c>
      <c r="D20" s="2" t="s">
        <v>329</v>
      </c>
      <c r="E20" s="2">
        <v>0</v>
      </c>
      <c r="F20" s="2">
        <v>0</v>
      </c>
      <c r="G20" s="2">
        <v>2160</v>
      </c>
      <c r="H20" s="7" t="s">
        <v>357</v>
      </c>
      <c r="I20" s="2">
        <v>22</v>
      </c>
      <c r="J20" s="9">
        <v>25</v>
      </c>
      <c r="K20" s="2">
        <v>2014</v>
      </c>
      <c r="L20" s="2" t="s">
        <v>334</v>
      </c>
      <c r="M20" s="2">
        <v>14</v>
      </c>
      <c r="N20" s="2">
        <v>318</v>
      </c>
      <c r="O20" s="2">
        <v>630</v>
      </c>
      <c r="P20" s="2">
        <v>0</v>
      </c>
      <c r="Q20" s="2">
        <v>-59.9833</v>
      </c>
      <c r="R20" s="147" t="s">
        <v>335</v>
      </c>
      <c r="S20" s="147" t="s">
        <v>336</v>
      </c>
      <c r="T20" s="148" t="s">
        <v>337</v>
      </c>
      <c r="U20" s="83">
        <v>42110</v>
      </c>
      <c r="V20" s="84">
        <v>2.805565049648854</v>
      </c>
      <c r="W20" s="96">
        <v>0.376</v>
      </c>
      <c r="X20" s="96">
        <v>-111</v>
      </c>
      <c r="Y20" s="96">
        <v>0.12</v>
      </c>
      <c r="Z20" s="96">
        <v>4.0000000000000001E-3</v>
      </c>
      <c r="AA20" s="96">
        <v>6.0000000000000001E-3</v>
      </c>
      <c r="AB20" s="96">
        <v>3.9E-2</v>
      </c>
      <c r="AC20" s="96">
        <v>-111</v>
      </c>
      <c r="AD20" s="96">
        <v>1.9E-2</v>
      </c>
      <c r="AE20" s="96">
        <v>-111</v>
      </c>
      <c r="AF20" s="96">
        <v>0.17299999999999999</v>
      </c>
      <c r="AG20" s="96">
        <v>3.0000000000000001E-3</v>
      </c>
      <c r="AH20" s="96">
        <v>-111</v>
      </c>
      <c r="AI20" s="96">
        <v>0.372</v>
      </c>
      <c r="AJ20" s="96">
        <v>-111</v>
      </c>
      <c r="AK20" s="96">
        <v>4.0000000000000001E-3</v>
      </c>
      <c r="AL20" s="96">
        <v>-111</v>
      </c>
      <c r="AM20" s="96">
        <v>-111</v>
      </c>
      <c r="AN20" s="96">
        <v>8.4000000000000005E-2</v>
      </c>
      <c r="AO20" s="96">
        <v>3.5999999999999997E-2</v>
      </c>
      <c r="AP20" s="96">
        <v>-111</v>
      </c>
      <c r="AQ20" s="96">
        <v>-111</v>
      </c>
      <c r="AR20" s="96">
        <v>-111</v>
      </c>
      <c r="AS20" s="96">
        <v>8.9999999999999993E-3</v>
      </c>
      <c r="AT20" s="96">
        <v>4.3999999999999997E-2</v>
      </c>
      <c r="AU20" s="96">
        <v>-111</v>
      </c>
      <c r="AV20" s="96">
        <v>-111</v>
      </c>
      <c r="AW20" s="96">
        <v>0.496</v>
      </c>
      <c r="AX20" s="96">
        <v>2.3E-2</v>
      </c>
      <c r="AY20" s="96">
        <v>0.221</v>
      </c>
      <c r="AZ20" s="96">
        <v>0.71699999999999997</v>
      </c>
      <c r="BA20" s="96">
        <v>0.24399999999999999</v>
      </c>
      <c r="BB20" s="96">
        <v>0.36399999999999999</v>
      </c>
      <c r="BC20" s="96">
        <v>0.74</v>
      </c>
      <c r="BD20" s="96">
        <v>0.221</v>
      </c>
      <c r="BE20" s="107">
        <v>0.97</v>
      </c>
      <c r="BF20" s="107">
        <v>0.91</v>
      </c>
      <c r="BG20" s="107">
        <v>0.09</v>
      </c>
      <c r="BH20" s="107">
        <v>2.0299999999999998</v>
      </c>
      <c r="BI20" s="107">
        <v>0.03</v>
      </c>
      <c r="BJ20" s="107">
        <v>0.97</v>
      </c>
      <c r="BK20" s="107">
        <v>0.51</v>
      </c>
      <c r="BL20" s="154" t="s">
        <v>392</v>
      </c>
    </row>
    <row r="21" spans="1:64" s="82" customFormat="1" ht="14" customHeight="1" x14ac:dyDescent="0.2">
      <c r="A21" s="82" t="s">
        <v>242</v>
      </c>
      <c r="B21" s="2" t="s">
        <v>327</v>
      </c>
      <c r="C21" s="2" t="s">
        <v>358</v>
      </c>
      <c r="D21" s="2" t="s">
        <v>329</v>
      </c>
      <c r="E21" s="2">
        <v>0</v>
      </c>
      <c r="F21" s="2" t="s">
        <v>350</v>
      </c>
      <c r="G21" s="2">
        <v>2160</v>
      </c>
      <c r="H21" s="7" t="s">
        <v>357</v>
      </c>
      <c r="I21" s="2">
        <v>23</v>
      </c>
      <c r="J21" s="9">
        <v>15</v>
      </c>
      <c r="K21" s="2">
        <v>2014</v>
      </c>
      <c r="L21" s="2" t="s">
        <v>334</v>
      </c>
      <c r="M21" s="2">
        <v>14</v>
      </c>
      <c r="N21" s="2">
        <v>318</v>
      </c>
      <c r="O21" s="2">
        <v>630</v>
      </c>
      <c r="P21" s="2">
        <v>0</v>
      </c>
      <c r="Q21" s="2">
        <v>-59.9833</v>
      </c>
      <c r="R21" s="147" t="s">
        <v>335</v>
      </c>
      <c r="S21" s="147" t="s">
        <v>336</v>
      </c>
      <c r="T21" s="148" t="s">
        <v>337</v>
      </c>
      <c r="U21" s="83">
        <v>42110</v>
      </c>
      <c r="V21" s="84">
        <v>2.8489581911477502</v>
      </c>
      <c r="W21" s="96">
        <v>0.33400000000000002</v>
      </c>
      <c r="X21" s="96">
        <v>-111</v>
      </c>
      <c r="Y21" s="96">
        <v>0.11799999999999999</v>
      </c>
      <c r="Z21" s="96">
        <v>5.0000000000000001E-3</v>
      </c>
      <c r="AA21" s="96">
        <v>5.0000000000000001E-3</v>
      </c>
      <c r="AB21" s="96">
        <v>3.4000000000000002E-2</v>
      </c>
      <c r="AC21" s="96">
        <v>-111</v>
      </c>
      <c r="AD21" s="96">
        <v>0.02</v>
      </c>
      <c r="AE21" s="96">
        <v>-111</v>
      </c>
      <c r="AF21" s="96">
        <v>0.153</v>
      </c>
      <c r="AG21" s="96">
        <v>3.0000000000000001E-3</v>
      </c>
      <c r="AH21" s="96">
        <v>-111</v>
      </c>
      <c r="AI21" s="96">
        <v>0.32600000000000001</v>
      </c>
      <c r="AJ21" s="96">
        <v>-111</v>
      </c>
      <c r="AK21" s="96">
        <v>8.0000000000000002E-3</v>
      </c>
      <c r="AL21" s="96">
        <v>-111</v>
      </c>
      <c r="AM21" s="96">
        <v>-111</v>
      </c>
      <c r="AN21" s="96">
        <v>8.6999999999999994E-2</v>
      </c>
      <c r="AO21" s="96">
        <v>3.1E-2</v>
      </c>
      <c r="AP21" s="96">
        <v>-111</v>
      </c>
      <c r="AQ21" s="96">
        <v>-111</v>
      </c>
      <c r="AR21" s="96">
        <v>-111</v>
      </c>
      <c r="AS21" s="96">
        <v>1.6E-2</v>
      </c>
      <c r="AT21" s="96">
        <v>5.6000000000000001E-2</v>
      </c>
      <c r="AU21" s="96">
        <v>-111</v>
      </c>
      <c r="AV21" s="96">
        <v>-111</v>
      </c>
      <c r="AW21" s="96">
        <v>0.45200000000000001</v>
      </c>
      <c r="AX21" s="96">
        <v>2.5000000000000001E-2</v>
      </c>
      <c r="AY21" s="96">
        <v>0.19500000000000001</v>
      </c>
      <c r="AZ21" s="96">
        <v>0.64700000000000002</v>
      </c>
      <c r="BA21" s="96">
        <v>0.22</v>
      </c>
      <c r="BB21" s="96">
        <v>0.33800000000000002</v>
      </c>
      <c r="BC21" s="96">
        <v>0.67200000000000004</v>
      </c>
      <c r="BD21" s="96">
        <v>0.19500000000000001</v>
      </c>
      <c r="BE21" s="107">
        <v>1.01</v>
      </c>
      <c r="BF21" s="107">
        <v>0.89</v>
      </c>
      <c r="BG21" s="107">
        <v>0.11</v>
      </c>
      <c r="BH21" s="107">
        <v>2.0499999999999998</v>
      </c>
      <c r="BI21" s="107">
        <v>0.04</v>
      </c>
      <c r="BJ21" s="107">
        <v>0.96</v>
      </c>
      <c r="BK21" s="107">
        <v>0.5</v>
      </c>
      <c r="BL21" s="154" t="s">
        <v>392</v>
      </c>
    </row>
    <row r="22" spans="1:64" s="82" customFormat="1" ht="14" customHeight="1" x14ac:dyDescent="0.2">
      <c r="A22" s="82" t="s">
        <v>243</v>
      </c>
      <c r="B22" s="2" t="s">
        <v>327</v>
      </c>
      <c r="C22" s="2" t="s">
        <v>359</v>
      </c>
      <c r="D22" s="2" t="s">
        <v>329</v>
      </c>
      <c r="E22" s="2">
        <v>0</v>
      </c>
      <c r="F22" s="2" t="s">
        <v>350</v>
      </c>
      <c r="G22" s="2">
        <v>2160</v>
      </c>
      <c r="H22" s="7" t="s">
        <v>357</v>
      </c>
      <c r="I22" s="2">
        <v>24</v>
      </c>
      <c r="J22" s="9">
        <v>15</v>
      </c>
      <c r="K22" s="2">
        <v>2014</v>
      </c>
      <c r="L22" s="2" t="s">
        <v>334</v>
      </c>
      <c r="M22" s="2">
        <v>14</v>
      </c>
      <c r="N22" s="2">
        <v>318</v>
      </c>
      <c r="O22" s="2">
        <v>630</v>
      </c>
      <c r="P22" s="2">
        <v>0</v>
      </c>
      <c r="Q22" s="2">
        <v>-59.9833</v>
      </c>
      <c r="R22" s="147" t="s">
        <v>335</v>
      </c>
      <c r="S22" s="147" t="s">
        <v>336</v>
      </c>
      <c r="T22" s="148" t="s">
        <v>337</v>
      </c>
      <c r="U22" s="83">
        <v>42110</v>
      </c>
      <c r="V22" s="84">
        <v>2.8192977444673715</v>
      </c>
      <c r="W22" s="96">
        <v>0.35799999999999998</v>
      </c>
      <c r="X22" s="96">
        <v>-111</v>
      </c>
      <c r="Y22" s="96">
        <v>0.12</v>
      </c>
      <c r="Z22" s="96">
        <v>6.0000000000000001E-3</v>
      </c>
      <c r="AA22" s="96">
        <v>6.0000000000000001E-3</v>
      </c>
      <c r="AB22" s="96">
        <v>3.5999999999999997E-2</v>
      </c>
      <c r="AC22" s="96">
        <v>-111</v>
      </c>
      <c r="AD22" s="96">
        <v>2.5999999999999999E-2</v>
      </c>
      <c r="AE22" s="96">
        <v>-111</v>
      </c>
      <c r="AF22" s="96">
        <v>0.16700000000000001</v>
      </c>
      <c r="AG22" s="96">
        <v>3.0000000000000001E-3</v>
      </c>
      <c r="AH22" s="96">
        <v>-111</v>
      </c>
      <c r="AI22" s="96">
        <v>0.35299999999999998</v>
      </c>
      <c r="AJ22" s="96">
        <v>-111</v>
      </c>
      <c r="AK22" s="96">
        <v>5.0000000000000001E-3</v>
      </c>
      <c r="AL22" s="96">
        <v>-111</v>
      </c>
      <c r="AM22" s="96">
        <v>-111</v>
      </c>
      <c r="AN22" s="96">
        <v>8.7999999999999995E-2</v>
      </c>
      <c r="AO22" s="96">
        <v>3.2000000000000001E-2</v>
      </c>
      <c r="AP22" s="96">
        <v>-111</v>
      </c>
      <c r="AQ22" s="96">
        <v>-111</v>
      </c>
      <c r="AR22" s="96">
        <v>-111</v>
      </c>
      <c r="AS22" s="96">
        <v>1.2999999999999999E-2</v>
      </c>
      <c r="AT22" s="96">
        <v>5.3999999999999999E-2</v>
      </c>
      <c r="AU22" s="96">
        <v>-111</v>
      </c>
      <c r="AV22" s="96">
        <v>-111</v>
      </c>
      <c r="AW22" s="96">
        <v>0.47799999999999998</v>
      </c>
      <c r="AX22" s="96">
        <v>3.2000000000000001E-2</v>
      </c>
      <c r="AY22" s="96">
        <v>0.21199999999999999</v>
      </c>
      <c r="AZ22" s="96">
        <v>0.69</v>
      </c>
      <c r="BA22" s="96">
        <v>0.24399999999999999</v>
      </c>
      <c r="BB22" s="96">
        <v>0.36399999999999999</v>
      </c>
      <c r="BC22" s="96">
        <v>0.72199999999999998</v>
      </c>
      <c r="BD22" s="96">
        <v>0.21199999999999999</v>
      </c>
      <c r="BE22" s="107">
        <v>1.02</v>
      </c>
      <c r="BF22" s="107">
        <v>0.87</v>
      </c>
      <c r="BG22" s="107">
        <v>0.13</v>
      </c>
      <c r="BH22" s="107">
        <v>1.96</v>
      </c>
      <c r="BI22" s="107">
        <v>0.04</v>
      </c>
      <c r="BJ22" s="107">
        <v>0.96</v>
      </c>
      <c r="BK22" s="107">
        <v>0.5</v>
      </c>
      <c r="BL22" s="154" t="s">
        <v>392</v>
      </c>
    </row>
    <row r="23" spans="1:64" s="82" customFormat="1" ht="14" customHeight="1" x14ac:dyDescent="0.2">
      <c r="A23" s="82" t="s">
        <v>244</v>
      </c>
      <c r="B23" s="149" t="s">
        <v>327</v>
      </c>
      <c r="C23" s="149" t="s">
        <v>388</v>
      </c>
      <c r="D23" s="149" t="s">
        <v>329</v>
      </c>
      <c r="E23" s="2">
        <v>0</v>
      </c>
      <c r="F23" s="2">
        <v>0</v>
      </c>
      <c r="G23" s="149">
        <v>2160</v>
      </c>
      <c r="H23" s="151" t="s">
        <v>391</v>
      </c>
      <c r="I23" s="2">
        <v>0</v>
      </c>
      <c r="J23" s="153">
        <v>50</v>
      </c>
      <c r="K23" s="149">
        <v>2014</v>
      </c>
      <c r="L23" s="149" t="s">
        <v>334</v>
      </c>
      <c r="M23" s="149">
        <v>14</v>
      </c>
      <c r="N23" s="149">
        <v>318</v>
      </c>
      <c r="O23" s="149">
        <v>1300</v>
      </c>
      <c r="P23" s="2">
        <v>0</v>
      </c>
      <c r="Q23" s="2">
        <v>0</v>
      </c>
      <c r="R23" s="152" t="s">
        <v>335</v>
      </c>
      <c r="S23" s="152" t="s">
        <v>336</v>
      </c>
      <c r="T23" s="148">
        <v>0</v>
      </c>
      <c r="U23" s="83">
        <v>42110</v>
      </c>
      <c r="V23" s="84">
        <v>2.8033178807641899</v>
      </c>
      <c r="W23" s="96">
        <v>0.40100000000000002</v>
      </c>
      <c r="X23" s="96">
        <v>1.7999999999999999E-2</v>
      </c>
      <c r="Y23" s="96">
        <v>0.129</v>
      </c>
      <c r="Z23" s="96">
        <v>5.0000000000000001E-3</v>
      </c>
      <c r="AA23" s="96">
        <v>1.4999999999999999E-2</v>
      </c>
      <c r="AB23" s="96">
        <v>6.0999999999999999E-2</v>
      </c>
      <c r="AC23" s="96">
        <v>1E-3</v>
      </c>
      <c r="AD23" s="96">
        <v>1.0999999999999999E-2</v>
      </c>
      <c r="AE23" s="96">
        <v>-111</v>
      </c>
      <c r="AF23" s="96">
        <v>0.17599999999999999</v>
      </c>
      <c r="AG23" s="96">
        <v>-111</v>
      </c>
      <c r="AH23" s="96">
        <v>-111</v>
      </c>
      <c r="AI23" s="96">
        <v>0.39600000000000002</v>
      </c>
      <c r="AJ23" s="96">
        <v>-111</v>
      </c>
      <c r="AK23" s="96">
        <v>5.0000000000000001E-3</v>
      </c>
      <c r="AL23" s="96">
        <v>1.7999999999999999E-2</v>
      </c>
      <c r="AM23" s="96">
        <v>-111</v>
      </c>
      <c r="AN23" s="96">
        <v>8.3000000000000004E-2</v>
      </c>
      <c r="AO23" s="96">
        <v>4.5999999999999999E-2</v>
      </c>
      <c r="AP23" s="96">
        <v>-111</v>
      </c>
      <c r="AQ23" s="96">
        <v>1E-3</v>
      </c>
      <c r="AR23" s="96">
        <v>1E-3</v>
      </c>
      <c r="AS23" s="96">
        <v>8.0000000000000002E-3</v>
      </c>
      <c r="AT23" s="96">
        <v>3.5000000000000003E-2</v>
      </c>
      <c r="AU23" s="96">
        <v>5.0000000000000001E-3</v>
      </c>
      <c r="AV23" s="96">
        <v>-111</v>
      </c>
      <c r="AW23" s="96">
        <v>0.54800000000000004</v>
      </c>
      <c r="AX23" s="96">
        <v>1.7000000000000001E-2</v>
      </c>
      <c r="AY23" s="96">
        <v>0.252</v>
      </c>
      <c r="AZ23" s="96">
        <v>0.8</v>
      </c>
      <c r="BA23" s="96">
        <v>0.26900000000000002</v>
      </c>
      <c r="BB23" s="96">
        <v>0.41599999999999998</v>
      </c>
      <c r="BC23" s="96">
        <v>0.81699999999999995</v>
      </c>
      <c r="BD23" s="96">
        <v>0.27100000000000002</v>
      </c>
      <c r="BE23" s="107">
        <v>1.04</v>
      </c>
      <c r="BF23" s="107">
        <v>0.94</v>
      </c>
      <c r="BG23" s="107">
        <v>0.06</v>
      </c>
      <c r="BH23" s="107">
        <v>2.04</v>
      </c>
      <c r="BI23" s="107">
        <v>0.02</v>
      </c>
      <c r="BJ23" s="107">
        <v>0.98</v>
      </c>
      <c r="BK23" s="107">
        <v>0.49</v>
      </c>
      <c r="BL23" s="154" t="s">
        <v>392</v>
      </c>
    </row>
    <row r="24" spans="1:64" s="82" customFormat="1" ht="14" customHeight="1" x14ac:dyDescent="0.2">
      <c r="A24" s="82" t="s">
        <v>245</v>
      </c>
      <c r="B24" s="149" t="s">
        <v>327</v>
      </c>
      <c r="C24" s="149" t="s">
        <v>389</v>
      </c>
      <c r="D24" s="149" t="s">
        <v>329</v>
      </c>
      <c r="E24" s="2">
        <v>0</v>
      </c>
      <c r="F24" s="149" t="s">
        <v>350</v>
      </c>
      <c r="G24" s="149">
        <v>2160</v>
      </c>
      <c r="H24" s="151" t="s">
        <v>391</v>
      </c>
      <c r="I24" s="2">
        <v>0</v>
      </c>
      <c r="J24" s="153">
        <v>14</v>
      </c>
      <c r="K24" s="149">
        <v>2014</v>
      </c>
      <c r="L24" s="149" t="s">
        <v>334</v>
      </c>
      <c r="M24" s="149">
        <v>14</v>
      </c>
      <c r="N24" s="149">
        <v>318</v>
      </c>
      <c r="O24" s="149">
        <v>1300</v>
      </c>
      <c r="P24" s="2">
        <v>0</v>
      </c>
      <c r="Q24" s="2">
        <v>0</v>
      </c>
      <c r="R24" s="152" t="s">
        <v>335</v>
      </c>
      <c r="S24" s="152" t="s">
        <v>336</v>
      </c>
      <c r="T24" s="148">
        <v>0</v>
      </c>
      <c r="U24" s="83">
        <v>42110</v>
      </c>
      <c r="V24" s="84">
        <v>2.8114207726493845</v>
      </c>
      <c r="W24" s="96">
        <v>0.373</v>
      </c>
      <c r="X24" s="96">
        <v>5.0000000000000001E-3</v>
      </c>
      <c r="Y24" s="96">
        <v>9.7000000000000003E-2</v>
      </c>
      <c r="Z24" s="96">
        <v>6.0000000000000001E-3</v>
      </c>
      <c r="AA24" s="96">
        <v>7.0000000000000001E-3</v>
      </c>
      <c r="AB24" s="96">
        <v>7.8E-2</v>
      </c>
      <c r="AC24" s="96">
        <v>3.0000000000000001E-3</v>
      </c>
      <c r="AD24" s="96">
        <v>2.3E-2</v>
      </c>
      <c r="AE24" s="96">
        <v>2E-3</v>
      </c>
      <c r="AF24" s="96">
        <v>0.113</v>
      </c>
      <c r="AG24" s="96">
        <v>2E-3</v>
      </c>
      <c r="AH24" s="96">
        <v>-111</v>
      </c>
      <c r="AI24" s="96">
        <v>0.36699999999999999</v>
      </c>
      <c r="AJ24" s="96">
        <v>-111</v>
      </c>
      <c r="AK24" s="96">
        <v>6.0000000000000001E-3</v>
      </c>
      <c r="AL24" s="96">
        <v>5.0000000000000001E-3</v>
      </c>
      <c r="AM24" s="96">
        <v>-111</v>
      </c>
      <c r="AN24" s="96">
        <v>7.0999999999999994E-2</v>
      </c>
      <c r="AO24" s="96">
        <v>2.5999999999999999E-2</v>
      </c>
      <c r="AP24" s="96">
        <v>-111</v>
      </c>
      <c r="AQ24" s="96">
        <v>-111</v>
      </c>
      <c r="AR24" s="96">
        <v>-111</v>
      </c>
      <c r="AS24" s="96">
        <v>1.6E-2</v>
      </c>
      <c r="AT24" s="96">
        <v>0.05</v>
      </c>
      <c r="AU24" s="96">
        <v>-111</v>
      </c>
      <c r="AV24" s="96">
        <v>-111</v>
      </c>
      <c r="AW24" s="96">
        <v>0.47499999999999998</v>
      </c>
      <c r="AX24" s="96">
        <v>3.4000000000000002E-2</v>
      </c>
      <c r="AY24" s="96">
        <v>0.2</v>
      </c>
      <c r="AZ24" s="96">
        <v>0.67500000000000004</v>
      </c>
      <c r="BA24" s="96">
        <v>0.23400000000000001</v>
      </c>
      <c r="BB24" s="96">
        <v>0.33600000000000002</v>
      </c>
      <c r="BC24" s="96">
        <v>0.70899999999999996</v>
      </c>
      <c r="BD24" s="96">
        <v>0.20799999999999999</v>
      </c>
      <c r="BE24" s="107">
        <v>0.9</v>
      </c>
      <c r="BF24" s="107">
        <v>0.85</v>
      </c>
      <c r="BG24" s="107">
        <v>0.15</v>
      </c>
      <c r="BH24" s="107">
        <v>2.0299999999999998</v>
      </c>
      <c r="BI24" s="107">
        <v>0.05</v>
      </c>
      <c r="BJ24" s="107">
        <v>0.95</v>
      </c>
      <c r="BK24" s="107">
        <v>0.53</v>
      </c>
      <c r="BL24" s="154" t="s">
        <v>392</v>
      </c>
    </row>
    <row r="25" spans="1:64" s="82" customFormat="1" ht="14" customHeight="1" x14ac:dyDescent="0.2">
      <c r="A25" s="82" t="s">
        <v>246</v>
      </c>
      <c r="B25" s="149" t="s">
        <v>327</v>
      </c>
      <c r="C25" s="149" t="s">
        <v>390</v>
      </c>
      <c r="D25" s="149" t="s">
        <v>329</v>
      </c>
      <c r="E25" s="2">
        <v>0</v>
      </c>
      <c r="F25" s="149" t="s">
        <v>350</v>
      </c>
      <c r="G25" s="149">
        <v>2160</v>
      </c>
      <c r="H25" s="151" t="s">
        <v>391</v>
      </c>
      <c r="I25" s="2">
        <v>0</v>
      </c>
      <c r="J25" s="153">
        <v>14</v>
      </c>
      <c r="K25" s="149">
        <v>2014</v>
      </c>
      <c r="L25" s="149" t="s">
        <v>334</v>
      </c>
      <c r="M25" s="149">
        <v>14</v>
      </c>
      <c r="N25" s="149">
        <v>318</v>
      </c>
      <c r="O25" s="149">
        <v>1300</v>
      </c>
      <c r="P25" s="2">
        <v>0</v>
      </c>
      <c r="Q25" s="2">
        <v>0</v>
      </c>
      <c r="R25" s="152" t="s">
        <v>335</v>
      </c>
      <c r="S25" s="152" t="s">
        <v>336</v>
      </c>
      <c r="T25" s="148">
        <v>0</v>
      </c>
      <c r="U25" s="83">
        <v>42110</v>
      </c>
      <c r="V25" s="84">
        <v>2.8154211109235772</v>
      </c>
      <c r="W25" s="96">
        <v>0.34699999999999998</v>
      </c>
      <c r="X25" s="96">
        <v>6.0000000000000001E-3</v>
      </c>
      <c r="Y25" s="96">
        <v>9.9000000000000005E-2</v>
      </c>
      <c r="Z25" s="96">
        <v>6.0000000000000001E-3</v>
      </c>
      <c r="AA25" s="96">
        <v>7.0000000000000001E-3</v>
      </c>
      <c r="AB25" s="96">
        <v>7.0999999999999994E-2</v>
      </c>
      <c r="AC25" s="96">
        <v>2E-3</v>
      </c>
      <c r="AD25" s="96">
        <v>2.5000000000000001E-2</v>
      </c>
      <c r="AE25" s="96">
        <v>2E-3</v>
      </c>
      <c r="AF25" s="96">
        <v>0.11700000000000001</v>
      </c>
      <c r="AG25" s="96">
        <v>3.0000000000000001E-3</v>
      </c>
      <c r="AH25" s="96">
        <v>-111</v>
      </c>
      <c r="AI25" s="96">
        <v>0.33900000000000002</v>
      </c>
      <c r="AJ25" s="96">
        <v>-111</v>
      </c>
      <c r="AK25" s="96">
        <v>8.0000000000000002E-3</v>
      </c>
      <c r="AL25" s="96">
        <v>6.0000000000000001E-3</v>
      </c>
      <c r="AM25" s="96">
        <v>-111</v>
      </c>
      <c r="AN25" s="96">
        <v>7.1999999999999995E-2</v>
      </c>
      <c r="AO25" s="96">
        <v>2.7E-2</v>
      </c>
      <c r="AP25" s="96">
        <v>-111</v>
      </c>
      <c r="AQ25" s="96">
        <v>-111</v>
      </c>
      <c r="AR25" s="96">
        <v>-111</v>
      </c>
      <c r="AS25" s="96">
        <v>1.4E-2</v>
      </c>
      <c r="AT25" s="96">
        <v>5.6000000000000001E-2</v>
      </c>
      <c r="AU25" s="96">
        <v>-111</v>
      </c>
      <c r="AV25" s="96">
        <v>-111</v>
      </c>
      <c r="AW25" s="96">
        <v>0.45200000000000001</v>
      </c>
      <c r="AX25" s="96">
        <v>3.5000000000000003E-2</v>
      </c>
      <c r="AY25" s="96">
        <v>0.19800000000000001</v>
      </c>
      <c r="AZ25" s="96">
        <v>0.65</v>
      </c>
      <c r="BA25" s="96">
        <v>0.23300000000000001</v>
      </c>
      <c r="BB25" s="96">
        <v>0.33800000000000002</v>
      </c>
      <c r="BC25" s="96">
        <v>0.68500000000000005</v>
      </c>
      <c r="BD25" s="96">
        <v>0.20599999999999999</v>
      </c>
      <c r="BE25" s="107">
        <v>0.97</v>
      </c>
      <c r="BF25" s="107">
        <v>0.85</v>
      </c>
      <c r="BG25" s="107">
        <v>0.15</v>
      </c>
      <c r="BH25" s="107">
        <v>1.94</v>
      </c>
      <c r="BI25" s="107">
        <v>0.05</v>
      </c>
      <c r="BJ25" s="107">
        <v>0.95</v>
      </c>
      <c r="BK25" s="107">
        <v>0.51</v>
      </c>
      <c r="BL25" s="154" t="s">
        <v>392</v>
      </c>
    </row>
    <row r="26" spans="1:64" s="82" customFormat="1" ht="14" customHeight="1" x14ac:dyDescent="0.2">
      <c r="A26" s="82" t="s">
        <v>247</v>
      </c>
      <c r="B26" s="2" t="s">
        <v>327</v>
      </c>
      <c r="C26" s="2" t="s">
        <v>360</v>
      </c>
      <c r="D26" s="2" t="s">
        <v>329</v>
      </c>
      <c r="E26" s="2">
        <v>0</v>
      </c>
      <c r="F26" s="2">
        <v>0</v>
      </c>
      <c r="G26" s="2">
        <v>2160</v>
      </c>
      <c r="H26" s="7" t="s">
        <v>361</v>
      </c>
      <c r="I26" s="2">
        <v>22</v>
      </c>
      <c r="J26" s="9">
        <v>35</v>
      </c>
      <c r="K26" s="2">
        <v>2014</v>
      </c>
      <c r="L26" s="2" t="s">
        <v>334</v>
      </c>
      <c r="M26" s="2">
        <v>18</v>
      </c>
      <c r="N26" s="2">
        <v>320</v>
      </c>
      <c r="O26" s="2">
        <v>430</v>
      </c>
      <c r="P26" s="2">
        <v>0</v>
      </c>
      <c r="Q26" s="2">
        <v>-64.995000000000005</v>
      </c>
      <c r="R26" s="147" t="s">
        <v>335</v>
      </c>
      <c r="S26" s="147" t="s">
        <v>336</v>
      </c>
      <c r="T26" s="148" t="s">
        <v>337</v>
      </c>
      <c r="U26" s="83">
        <v>42110</v>
      </c>
      <c r="V26" s="84">
        <v>2.8454076284987551</v>
      </c>
      <c r="W26" s="96">
        <v>0.749</v>
      </c>
      <c r="X26" s="96">
        <v>2.1999999999999999E-2</v>
      </c>
      <c r="Y26" s="96">
        <v>0.249</v>
      </c>
      <c r="Z26" s="96">
        <v>8.0000000000000002E-3</v>
      </c>
      <c r="AA26" s="96">
        <v>0.03</v>
      </c>
      <c r="AB26" s="96">
        <v>0.10100000000000001</v>
      </c>
      <c r="AC26" s="96">
        <v>1E-3</v>
      </c>
      <c r="AD26" s="96">
        <v>1.6E-2</v>
      </c>
      <c r="AE26" s="96">
        <v>-111</v>
      </c>
      <c r="AF26" s="96">
        <v>0.4</v>
      </c>
      <c r="AG26" s="96">
        <v>-111</v>
      </c>
      <c r="AH26" s="96">
        <v>-111</v>
      </c>
      <c r="AI26" s="96">
        <v>0.73699999999999999</v>
      </c>
      <c r="AJ26" s="96">
        <v>-111</v>
      </c>
      <c r="AK26" s="96">
        <v>1.2E-2</v>
      </c>
      <c r="AL26" s="96">
        <v>2.1999999999999999E-2</v>
      </c>
      <c r="AM26" s="96">
        <v>-111</v>
      </c>
      <c r="AN26" s="96">
        <v>0.13800000000000001</v>
      </c>
      <c r="AO26" s="96">
        <v>0.111</v>
      </c>
      <c r="AP26" s="96">
        <v>-111</v>
      </c>
      <c r="AQ26" s="96">
        <v>1E-3</v>
      </c>
      <c r="AR26" s="96">
        <v>1E-3</v>
      </c>
      <c r="AS26" s="96">
        <v>1.7000000000000001E-2</v>
      </c>
      <c r="AT26" s="96">
        <v>6.2E-2</v>
      </c>
      <c r="AU26" s="96">
        <v>6.0000000000000001E-3</v>
      </c>
      <c r="AV26" s="96">
        <v>-111</v>
      </c>
      <c r="AW26" s="96">
        <v>1.02</v>
      </c>
      <c r="AX26" s="96">
        <v>2.5000000000000001E-2</v>
      </c>
      <c r="AY26" s="96">
        <v>0.53100000000000003</v>
      </c>
      <c r="AZ26" s="96">
        <v>1.5509999999999999</v>
      </c>
      <c r="BA26" s="96">
        <v>0.55600000000000005</v>
      </c>
      <c r="BB26" s="96">
        <v>0.82699999999999996</v>
      </c>
      <c r="BC26" s="96">
        <v>1.5760000000000001</v>
      </c>
      <c r="BD26" s="96">
        <v>0.55400000000000005</v>
      </c>
      <c r="BE26" s="107">
        <v>1.1000000000000001</v>
      </c>
      <c r="BF26" s="107">
        <v>0.96</v>
      </c>
      <c r="BG26" s="107">
        <v>0.04</v>
      </c>
      <c r="BH26" s="107">
        <v>1.83</v>
      </c>
      <c r="BI26" s="107">
        <v>0.02</v>
      </c>
      <c r="BJ26" s="107">
        <v>0.98</v>
      </c>
      <c r="BK26" s="107">
        <v>0.48</v>
      </c>
      <c r="BL26" s="154" t="s">
        <v>392</v>
      </c>
    </row>
    <row r="27" spans="1:64" s="82" customFormat="1" ht="14" customHeight="1" x14ac:dyDescent="0.2">
      <c r="A27" s="82" t="s">
        <v>248</v>
      </c>
      <c r="B27" s="2" t="s">
        <v>327</v>
      </c>
      <c r="C27" s="2" t="s">
        <v>362</v>
      </c>
      <c r="D27" s="2" t="s">
        <v>329</v>
      </c>
      <c r="E27" s="2">
        <v>0</v>
      </c>
      <c r="F27" s="2" t="s">
        <v>350</v>
      </c>
      <c r="G27" s="2">
        <v>1080</v>
      </c>
      <c r="H27" s="7" t="s">
        <v>361</v>
      </c>
      <c r="I27" s="2">
        <v>23</v>
      </c>
      <c r="J27" s="9">
        <v>14</v>
      </c>
      <c r="K27" s="2">
        <v>2014</v>
      </c>
      <c r="L27" s="2" t="s">
        <v>334</v>
      </c>
      <c r="M27" s="2">
        <v>18</v>
      </c>
      <c r="N27" s="2">
        <v>320</v>
      </c>
      <c r="O27" s="2">
        <v>430</v>
      </c>
      <c r="P27" s="2">
        <v>0</v>
      </c>
      <c r="Q27" s="2">
        <v>-64.995000000000005</v>
      </c>
      <c r="R27" s="147" t="s">
        <v>335</v>
      </c>
      <c r="S27" s="147" t="s">
        <v>336</v>
      </c>
      <c r="T27" s="148" t="s">
        <v>337</v>
      </c>
      <c r="U27" s="83">
        <v>42110</v>
      </c>
      <c r="V27" s="84">
        <v>2.7603288693927861</v>
      </c>
      <c r="W27" s="96">
        <v>0.64900000000000002</v>
      </c>
      <c r="X27" s="96">
        <v>8.9999999999999993E-3</v>
      </c>
      <c r="Y27" s="96">
        <v>0.22</v>
      </c>
      <c r="Z27" s="96">
        <v>8.9999999999999993E-3</v>
      </c>
      <c r="AA27" s="96">
        <v>1.4999999999999999E-2</v>
      </c>
      <c r="AB27" s="96">
        <v>8.5999999999999993E-2</v>
      </c>
      <c r="AC27" s="96">
        <v>1E-3</v>
      </c>
      <c r="AD27" s="96">
        <v>4.7E-2</v>
      </c>
      <c r="AE27" s="96">
        <v>-111</v>
      </c>
      <c r="AF27" s="96">
        <v>0.34899999999999998</v>
      </c>
      <c r="AG27" s="96">
        <v>5.0000000000000001E-3</v>
      </c>
      <c r="AH27" s="96">
        <v>-111</v>
      </c>
      <c r="AI27" s="96">
        <v>0.622</v>
      </c>
      <c r="AJ27" s="96">
        <v>-111</v>
      </c>
      <c r="AK27" s="96">
        <v>2.7E-2</v>
      </c>
      <c r="AL27" s="96">
        <v>8.9999999999999993E-3</v>
      </c>
      <c r="AM27" s="96">
        <v>-111</v>
      </c>
      <c r="AN27" s="96">
        <v>0.16500000000000001</v>
      </c>
      <c r="AO27" s="96">
        <v>5.5E-2</v>
      </c>
      <c r="AP27" s="96">
        <v>-111</v>
      </c>
      <c r="AQ27" s="96">
        <v>-111</v>
      </c>
      <c r="AR27" s="96">
        <v>-111</v>
      </c>
      <c r="AS27" s="96">
        <v>2.1999999999999999E-2</v>
      </c>
      <c r="AT27" s="96">
        <v>8.4000000000000005E-2</v>
      </c>
      <c r="AU27" s="96">
        <v>-111</v>
      </c>
      <c r="AV27" s="96">
        <v>-111</v>
      </c>
      <c r="AW27" s="96">
        <v>0.878</v>
      </c>
      <c r="AX27" s="96">
        <v>5.7000000000000002E-2</v>
      </c>
      <c r="AY27" s="96">
        <v>0.45500000000000002</v>
      </c>
      <c r="AZ27" s="96">
        <v>1.333</v>
      </c>
      <c r="BA27" s="96">
        <v>0.51200000000000001</v>
      </c>
      <c r="BB27" s="96">
        <v>0.74099999999999999</v>
      </c>
      <c r="BC27" s="96">
        <v>1.39</v>
      </c>
      <c r="BD27" s="96">
        <v>0.46500000000000002</v>
      </c>
      <c r="BE27" s="107">
        <v>1.1399999999999999</v>
      </c>
      <c r="BF27" s="107">
        <v>0.89</v>
      </c>
      <c r="BG27" s="107">
        <v>0.11</v>
      </c>
      <c r="BH27" s="107">
        <v>1.71</v>
      </c>
      <c r="BI27" s="107">
        <v>0.04</v>
      </c>
      <c r="BJ27" s="107">
        <v>0.96</v>
      </c>
      <c r="BK27" s="107">
        <v>0.47</v>
      </c>
      <c r="BL27" s="154" t="s">
        <v>392</v>
      </c>
    </row>
    <row r="28" spans="1:64" s="82" customFormat="1" ht="14" customHeight="1" x14ac:dyDescent="0.2">
      <c r="A28" s="82" t="s">
        <v>249</v>
      </c>
      <c r="B28" s="2" t="s">
        <v>327</v>
      </c>
      <c r="C28" s="2" t="s">
        <v>363</v>
      </c>
      <c r="D28" s="2" t="s">
        <v>329</v>
      </c>
      <c r="E28" s="2">
        <v>0</v>
      </c>
      <c r="F28" s="2" t="s">
        <v>350</v>
      </c>
      <c r="G28" s="2">
        <v>1080</v>
      </c>
      <c r="H28" s="7" t="s">
        <v>361</v>
      </c>
      <c r="I28" s="2">
        <v>24</v>
      </c>
      <c r="J28" s="9">
        <v>14</v>
      </c>
      <c r="K28" s="2">
        <v>2014</v>
      </c>
      <c r="L28" s="2" t="s">
        <v>334</v>
      </c>
      <c r="M28" s="2">
        <v>18</v>
      </c>
      <c r="N28" s="2">
        <v>320</v>
      </c>
      <c r="O28" s="2">
        <v>430</v>
      </c>
      <c r="P28" s="2">
        <v>0</v>
      </c>
      <c r="Q28" s="2">
        <v>-64.995000000000005</v>
      </c>
      <c r="R28" s="147" t="s">
        <v>335</v>
      </c>
      <c r="S28" s="147" t="s">
        <v>336</v>
      </c>
      <c r="T28" s="148" t="s">
        <v>337</v>
      </c>
      <c r="U28" s="83">
        <v>42110</v>
      </c>
      <c r="V28" s="84">
        <v>2.8290520212307677</v>
      </c>
      <c r="W28" s="96">
        <v>0.66</v>
      </c>
      <c r="X28" s="96">
        <v>8.0000000000000002E-3</v>
      </c>
      <c r="Y28" s="96">
        <v>0.24199999999999999</v>
      </c>
      <c r="Z28" s="96">
        <v>8.9999999999999993E-3</v>
      </c>
      <c r="AA28" s="96">
        <v>1.6E-2</v>
      </c>
      <c r="AB28" s="96">
        <v>9.5000000000000001E-2</v>
      </c>
      <c r="AC28" s="96">
        <v>1E-3</v>
      </c>
      <c r="AD28" s="96">
        <v>4.7E-2</v>
      </c>
      <c r="AE28" s="96">
        <v>-111</v>
      </c>
      <c r="AF28" s="96">
        <v>0.37</v>
      </c>
      <c r="AG28" s="96">
        <v>6.0000000000000001E-3</v>
      </c>
      <c r="AH28" s="96">
        <v>-111</v>
      </c>
      <c r="AI28" s="96">
        <v>0.60499999999999998</v>
      </c>
      <c r="AJ28" s="96">
        <v>-111</v>
      </c>
      <c r="AK28" s="96">
        <v>5.5E-2</v>
      </c>
      <c r="AL28" s="96">
        <v>8.0000000000000002E-3</v>
      </c>
      <c r="AM28" s="96">
        <v>-111</v>
      </c>
      <c r="AN28" s="96">
        <v>0.182</v>
      </c>
      <c r="AO28" s="96">
        <v>0.06</v>
      </c>
      <c r="AP28" s="96">
        <v>-111</v>
      </c>
      <c r="AQ28" s="96">
        <v>-111</v>
      </c>
      <c r="AR28" s="96">
        <v>-111</v>
      </c>
      <c r="AS28" s="96">
        <v>2.4E-2</v>
      </c>
      <c r="AT28" s="96">
        <v>9.8000000000000004E-2</v>
      </c>
      <c r="AU28" s="96">
        <v>-111</v>
      </c>
      <c r="AV28" s="96">
        <v>-111</v>
      </c>
      <c r="AW28" s="96">
        <v>0.91</v>
      </c>
      <c r="AX28" s="96">
        <v>5.7000000000000002E-2</v>
      </c>
      <c r="AY28" s="96">
        <v>0.48699999999999999</v>
      </c>
      <c r="AZ28" s="96">
        <v>1.397</v>
      </c>
      <c r="BA28" s="96">
        <v>0.54400000000000004</v>
      </c>
      <c r="BB28" s="96">
        <v>0.79400000000000004</v>
      </c>
      <c r="BC28" s="96">
        <v>1.454</v>
      </c>
      <c r="BD28" s="96">
        <v>0.496</v>
      </c>
      <c r="BE28" s="107">
        <v>1.2</v>
      </c>
      <c r="BF28" s="107">
        <v>0.9</v>
      </c>
      <c r="BG28" s="107">
        <v>0.1</v>
      </c>
      <c r="BH28" s="107">
        <v>1.67</v>
      </c>
      <c r="BI28" s="107">
        <v>0.04</v>
      </c>
      <c r="BJ28" s="107">
        <v>0.96</v>
      </c>
      <c r="BK28" s="107">
        <v>0.45</v>
      </c>
      <c r="BL28" s="154" t="s">
        <v>392</v>
      </c>
    </row>
    <row r="29" spans="1:64" s="82" customFormat="1" ht="14" customHeight="1" x14ac:dyDescent="0.2">
      <c r="A29" s="82" t="s">
        <v>250</v>
      </c>
      <c r="B29" s="2" t="s">
        <v>327</v>
      </c>
      <c r="C29" s="2" t="s">
        <v>364</v>
      </c>
      <c r="D29" s="2" t="s">
        <v>329</v>
      </c>
      <c r="E29" s="2">
        <v>0</v>
      </c>
      <c r="F29" s="2">
        <v>0</v>
      </c>
      <c r="G29" s="2">
        <v>1080</v>
      </c>
      <c r="H29" s="7" t="s">
        <v>365</v>
      </c>
      <c r="I29" s="2">
        <v>22</v>
      </c>
      <c r="J29" s="9">
        <v>40</v>
      </c>
      <c r="K29" s="2">
        <v>2014</v>
      </c>
      <c r="L29" s="2" t="s">
        <v>334</v>
      </c>
      <c r="M29" s="2">
        <v>20</v>
      </c>
      <c r="N29" s="2">
        <v>322</v>
      </c>
      <c r="O29" s="2">
        <v>355</v>
      </c>
      <c r="P29" s="2">
        <v>0</v>
      </c>
      <c r="Q29" s="2">
        <v>-66.978300000000004</v>
      </c>
      <c r="R29" s="147" t="s">
        <v>335</v>
      </c>
      <c r="S29" s="147" t="s">
        <v>336</v>
      </c>
      <c r="T29" s="148" t="s">
        <v>337</v>
      </c>
      <c r="U29" s="83">
        <v>42110</v>
      </c>
      <c r="V29" s="84">
        <v>2.8217144256056401</v>
      </c>
      <c r="W29" s="96">
        <v>0.28100000000000003</v>
      </c>
      <c r="X29" s="96">
        <v>6.8000000000000005E-2</v>
      </c>
      <c r="Y29" s="96">
        <v>6.3E-2</v>
      </c>
      <c r="Z29" s="96">
        <v>4.0000000000000001E-3</v>
      </c>
      <c r="AA29" s="96">
        <v>1.9E-2</v>
      </c>
      <c r="AB29" s="96">
        <v>2.7E-2</v>
      </c>
      <c r="AC29" s="96">
        <v>1E-3</v>
      </c>
      <c r="AD29" s="96">
        <v>6.0000000000000001E-3</v>
      </c>
      <c r="AE29" s="96">
        <v>-111</v>
      </c>
      <c r="AF29" s="96">
        <v>7.4999999999999997E-2</v>
      </c>
      <c r="AG29" s="96">
        <v>-111</v>
      </c>
      <c r="AH29" s="96">
        <v>-111</v>
      </c>
      <c r="AI29" s="96">
        <v>0.27800000000000002</v>
      </c>
      <c r="AJ29" s="96">
        <v>-111</v>
      </c>
      <c r="AK29" s="96">
        <v>3.0000000000000001E-3</v>
      </c>
      <c r="AL29" s="96">
        <v>6.8000000000000005E-2</v>
      </c>
      <c r="AM29" s="96">
        <v>-111</v>
      </c>
      <c r="AN29" s="96">
        <v>3.5999999999999997E-2</v>
      </c>
      <c r="AO29" s="96">
        <v>2.7E-2</v>
      </c>
      <c r="AP29" s="96">
        <v>2E-3</v>
      </c>
      <c r="AQ29" s="96">
        <v>4.0000000000000001E-3</v>
      </c>
      <c r="AR29" s="96">
        <v>3.0000000000000001E-3</v>
      </c>
      <c r="AS29" s="96">
        <v>5.0000000000000001E-3</v>
      </c>
      <c r="AT29" s="96">
        <v>0.02</v>
      </c>
      <c r="AU29" s="96">
        <v>1.2E-2</v>
      </c>
      <c r="AV29" s="96">
        <v>-111</v>
      </c>
      <c r="AW29" s="96">
        <v>0.41199999999999998</v>
      </c>
      <c r="AX29" s="96">
        <v>1.0999999999999999E-2</v>
      </c>
      <c r="AY29" s="96">
        <v>0.121</v>
      </c>
      <c r="AZ29" s="96">
        <v>0.53300000000000003</v>
      </c>
      <c r="BA29" s="96">
        <v>0.13200000000000001</v>
      </c>
      <c r="BB29" s="96">
        <v>0.26300000000000001</v>
      </c>
      <c r="BC29" s="96">
        <v>0.54400000000000004</v>
      </c>
      <c r="BD29" s="96">
        <v>0.19</v>
      </c>
      <c r="BE29" s="107">
        <v>0.94</v>
      </c>
      <c r="BF29" s="107">
        <v>0.92</v>
      </c>
      <c r="BG29" s="107">
        <v>0.08</v>
      </c>
      <c r="BH29" s="107">
        <v>3.12</v>
      </c>
      <c r="BI29" s="107">
        <v>0.02</v>
      </c>
      <c r="BJ29" s="107">
        <v>0.98</v>
      </c>
      <c r="BK29" s="107">
        <v>0.52</v>
      </c>
      <c r="BL29" s="154" t="s">
        <v>392</v>
      </c>
    </row>
    <row r="30" spans="1:64" s="82" customFormat="1" ht="14" customHeight="1" x14ac:dyDescent="0.2">
      <c r="A30" s="82" t="s">
        <v>251</v>
      </c>
      <c r="B30" s="2" t="s">
        <v>327</v>
      </c>
      <c r="C30" s="2" t="s">
        <v>367</v>
      </c>
      <c r="D30" s="2" t="s">
        <v>329</v>
      </c>
      <c r="E30" s="2">
        <v>0</v>
      </c>
      <c r="F30" s="2" t="s">
        <v>350</v>
      </c>
      <c r="G30" s="2">
        <v>1080</v>
      </c>
      <c r="H30" s="7" t="s">
        <v>365</v>
      </c>
      <c r="I30" s="2">
        <v>23</v>
      </c>
      <c r="J30" s="9">
        <v>20</v>
      </c>
      <c r="K30" s="2">
        <v>2014</v>
      </c>
      <c r="L30" s="2" t="s">
        <v>334</v>
      </c>
      <c r="M30" s="2">
        <v>20</v>
      </c>
      <c r="N30" s="2">
        <v>322</v>
      </c>
      <c r="O30" s="2">
        <v>355</v>
      </c>
      <c r="P30" s="2">
        <v>0</v>
      </c>
      <c r="Q30" s="2">
        <v>-66.978300000000004</v>
      </c>
      <c r="R30" s="147" t="s">
        <v>335</v>
      </c>
      <c r="S30" s="147" t="s">
        <v>336</v>
      </c>
      <c r="T30" s="148" t="s">
        <v>337</v>
      </c>
      <c r="U30" s="83">
        <v>42110</v>
      </c>
      <c r="V30" s="84">
        <v>2.8226278668122746</v>
      </c>
      <c r="W30" s="96">
        <v>0.24099999999999999</v>
      </c>
      <c r="X30" s="96">
        <v>4.2999999999999997E-2</v>
      </c>
      <c r="Y30" s="96">
        <v>5.1999999999999998E-2</v>
      </c>
      <c r="Z30" s="96">
        <v>5.0000000000000001E-3</v>
      </c>
      <c r="AA30" s="96">
        <v>1.4E-2</v>
      </c>
      <c r="AB30" s="96">
        <v>3.7999999999999999E-2</v>
      </c>
      <c r="AC30" s="96">
        <v>2E-3</v>
      </c>
      <c r="AD30" s="96">
        <v>1.0999999999999999E-2</v>
      </c>
      <c r="AE30" s="96">
        <v>-111</v>
      </c>
      <c r="AF30" s="96">
        <v>5.2999999999999999E-2</v>
      </c>
      <c r="AG30" s="96">
        <v>-111</v>
      </c>
      <c r="AH30" s="96">
        <v>-111</v>
      </c>
      <c r="AI30" s="96">
        <v>0.23899999999999999</v>
      </c>
      <c r="AJ30" s="96">
        <v>-111</v>
      </c>
      <c r="AK30" s="96">
        <v>2E-3</v>
      </c>
      <c r="AL30" s="96">
        <v>4.2999999999999997E-2</v>
      </c>
      <c r="AM30" s="96">
        <v>-111</v>
      </c>
      <c r="AN30" s="96">
        <v>3.5000000000000003E-2</v>
      </c>
      <c r="AO30" s="96">
        <v>1.7000000000000001E-2</v>
      </c>
      <c r="AP30" s="96">
        <v>2E-3</v>
      </c>
      <c r="AQ30" s="96">
        <v>3.0000000000000001E-3</v>
      </c>
      <c r="AR30" s="96">
        <v>2E-3</v>
      </c>
      <c r="AS30" s="96">
        <v>4.0000000000000001E-3</v>
      </c>
      <c r="AT30" s="96">
        <v>1.2999999999999999E-2</v>
      </c>
      <c r="AU30" s="96">
        <v>8.9999999999999993E-3</v>
      </c>
      <c r="AV30" s="96">
        <v>-111</v>
      </c>
      <c r="AW30" s="96">
        <v>0.33600000000000002</v>
      </c>
      <c r="AX30" s="96">
        <v>1.7999999999999999E-2</v>
      </c>
      <c r="AY30" s="96">
        <v>0.105</v>
      </c>
      <c r="AZ30" s="96">
        <v>0.441</v>
      </c>
      <c r="BA30" s="96">
        <v>0.123</v>
      </c>
      <c r="BB30" s="96">
        <v>0.218</v>
      </c>
      <c r="BC30" s="96">
        <v>0.45900000000000002</v>
      </c>
      <c r="BD30" s="96">
        <v>0.15</v>
      </c>
      <c r="BE30" s="107">
        <v>0.9</v>
      </c>
      <c r="BF30" s="107">
        <v>0.85</v>
      </c>
      <c r="BG30" s="107">
        <v>0.15</v>
      </c>
      <c r="BH30" s="107">
        <v>2.73</v>
      </c>
      <c r="BI30" s="107">
        <v>0.04</v>
      </c>
      <c r="BJ30" s="107">
        <v>0.96</v>
      </c>
      <c r="BK30" s="107">
        <v>0.53</v>
      </c>
      <c r="BL30" s="154" t="s">
        <v>392</v>
      </c>
    </row>
    <row r="31" spans="1:64" s="82" customFormat="1" ht="14" customHeight="1" x14ac:dyDescent="0.2">
      <c r="A31" s="82" t="s">
        <v>252</v>
      </c>
      <c r="B31" s="2" t="s">
        <v>327</v>
      </c>
      <c r="C31" s="2" t="s">
        <v>368</v>
      </c>
      <c r="D31" s="2" t="s">
        <v>329</v>
      </c>
      <c r="E31" s="2">
        <v>0</v>
      </c>
      <c r="F31" s="2" t="s">
        <v>350</v>
      </c>
      <c r="G31" s="2">
        <v>1080</v>
      </c>
      <c r="H31" s="7" t="s">
        <v>365</v>
      </c>
      <c r="I31" s="2">
        <v>24</v>
      </c>
      <c r="J31" s="9">
        <v>20</v>
      </c>
      <c r="K31" s="2">
        <v>2014</v>
      </c>
      <c r="L31" s="2" t="s">
        <v>334</v>
      </c>
      <c r="M31" s="2">
        <v>20</v>
      </c>
      <c r="N31" s="2">
        <v>322</v>
      </c>
      <c r="O31" s="2">
        <v>355</v>
      </c>
      <c r="P31" s="2">
        <v>0</v>
      </c>
      <c r="Q31" s="2">
        <v>-66.978300000000004</v>
      </c>
      <c r="R31" s="147" t="s">
        <v>335</v>
      </c>
      <c r="S31" s="147" t="s">
        <v>336</v>
      </c>
      <c r="T31" s="148" t="s">
        <v>337</v>
      </c>
      <c r="U31" s="83">
        <v>42110</v>
      </c>
      <c r="V31" s="84">
        <v>2.8145647633963238</v>
      </c>
      <c r="W31" s="96">
        <v>0.245</v>
      </c>
      <c r="X31" s="96">
        <v>4.2999999999999997E-2</v>
      </c>
      <c r="Y31" s="96">
        <v>5.2999999999999999E-2</v>
      </c>
      <c r="Z31" s="96">
        <v>5.0000000000000001E-3</v>
      </c>
      <c r="AA31" s="96">
        <v>1.2999999999999999E-2</v>
      </c>
      <c r="AB31" s="96">
        <v>3.9E-2</v>
      </c>
      <c r="AC31" s="96">
        <v>2E-3</v>
      </c>
      <c r="AD31" s="96">
        <v>0.01</v>
      </c>
      <c r="AE31" s="96">
        <v>-111</v>
      </c>
      <c r="AF31" s="96">
        <v>5.2999999999999999E-2</v>
      </c>
      <c r="AG31" s="96">
        <v>-111</v>
      </c>
      <c r="AH31" s="96">
        <v>-111</v>
      </c>
      <c r="AI31" s="96">
        <v>0.24299999999999999</v>
      </c>
      <c r="AJ31" s="96">
        <v>-111</v>
      </c>
      <c r="AK31" s="96">
        <v>2E-3</v>
      </c>
      <c r="AL31" s="96">
        <v>4.2999999999999997E-2</v>
      </c>
      <c r="AM31" s="96">
        <v>-111</v>
      </c>
      <c r="AN31" s="96">
        <v>3.5000000000000003E-2</v>
      </c>
      <c r="AO31" s="96">
        <v>1.7999999999999999E-2</v>
      </c>
      <c r="AP31" s="96">
        <v>1E-3</v>
      </c>
      <c r="AQ31" s="96">
        <v>3.0000000000000001E-3</v>
      </c>
      <c r="AR31" s="96">
        <v>2E-3</v>
      </c>
      <c r="AS31" s="96">
        <v>4.0000000000000001E-3</v>
      </c>
      <c r="AT31" s="96">
        <v>1.4999999999999999E-2</v>
      </c>
      <c r="AU31" s="96">
        <v>8.9999999999999993E-3</v>
      </c>
      <c r="AV31" s="96">
        <v>-111</v>
      </c>
      <c r="AW31" s="96">
        <v>0.34100000000000003</v>
      </c>
      <c r="AX31" s="96">
        <v>1.7000000000000001E-2</v>
      </c>
      <c r="AY31" s="96">
        <v>0.105</v>
      </c>
      <c r="AZ31" s="96">
        <v>0.44600000000000001</v>
      </c>
      <c r="BA31" s="96">
        <v>0.122</v>
      </c>
      <c r="BB31" s="96">
        <v>0.218</v>
      </c>
      <c r="BC31" s="96">
        <v>0.46300000000000002</v>
      </c>
      <c r="BD31" s="96">
        <v>0.15</v>
      </c>
      <c r="BE31" s="107">
        <v>0.89</v>
      </c>
      <c r="BF31" s="107">
        <v>0.86</v>
      </c>
      <c r="BG31" s="107">
        <v>0.14000000000000001</v>
      </c>
      <c r="BH31" s="107">
        <v>2.8</v>
      </c>
      <c r="BI31" s="107">
        <v>0.04</v>
      </c>
      <c r="BJ31" s="107">
        <v>0.96</v>
      </c>
      <c r="BK31" s="107">
        <v>0.53</v>
      </c>
      <c r="BL31" s="154" t="s">
        <v>392</v>
      </c>
    </row>
    <row r="32" spans="1:64" s="82" customFormat="1" ht="14" customHeight="1" x14ac:dyDescent="0.2">
      <c r="A32" s="82" t="s">
        <v>226</v>
      </c>
      <c r="B32" s="2" t="s">
        <v>327</v>
      </c>
      <c r="C32" s="2" t="s">
        <v>339</v>
      </c>
      <c r="D32" s="2" t="s">
        <v>329</v>
      </c>
      <c r="E32" s="2">
        <v>0</v>
      </c>
      <c r="F32" s="2">
        <v>0</v>
      </c>
      <c r="G32" s="2">
        <v>2160</v>
      </c>
      <c r="H32" s="7" t="s">
        <v>340</v>
      </c>
      <c r="I32" s="2">
        <v>22</v>
      </c>
      <c r="J32" s="9">
        <v>50</v>
      </c>
      <c r="K32" s="2">
        <v>2014</v>
      </c>
      <c r="L32" s="2" t="s">
        <v>334</v>
      </c>
      <c r="M32" s="2">
        <v>7</v>
      </c>
      <c r="N32" s="2">
        <v>311</v>
      </c>
      <c r="O32" s="2">
        <v>717</v>
      </c>
      <c r="P32" s="2">
        <v>7.0933000000000002</v>
      </c>
      <c r="Q32" s="2">
        <v>-44.658299999999997</v>
      </c>
      <c r="R32" s="147" t="s">
        <v>335</v>
      </c>
      <c r="S32" s="147" t="s">
        <v>336</v>
      </c>
      <c r="T32" s="148" t="s">
        <v>337</v>
      </c>
      <c r="U32" s="83">
        <v>42109</v>
      </c>
      <c r="V32" s="84">
        <v>2.7429531659910751</v>
      </c>
      <c r="W32" s="96">
        <v>0.31</v>
      </c>
      <c r="X32" s="96">
        <v>2.1999999999999999E-2</v>
      </c>
      <c r="Y32" s="96">
        <v>9.1999999999999998E-2</v>
      </c>
      <c r="Z32" s="96">
        <v>6.0000000000000001E-3</v>
      </c>
      <c r="AA32" s="96">
        <v>5.8999999999999997E-2</v>
      </c>
      <c r="AB32" s="96">
        <v>9.0999999999999998E-2</v>
      </c>
      <c r="AC32" s="96">
        <v>1E-3</v>
      </c>
      <c r="AD32" s="96">
        <v>0.02</v>
      </c>
      <c r="AE32" s="96">
        <v>1E-3</v>
      </c>
      <c r="AF32" s="96">
        <v>7.0999999999999994E-2</v>
      </c>
      <c r="AG32" s="96">
        <v>1.2E-2</v>
      </c>
      <c r="AH32" s="96">
        <v>4.0000000000000001E-3</v>
      </c>
      <c r="AI32" s="96">
        <v>0.30599999999999999</v>
      </c>
      <c r="AJ32" s="96">
        <v>-111</v>
      </c>
      <c r="AK32" s="96">
        <v>4.0000000000000001E-3</v>
      </c>
      <c r="AL32" s="96">
        <v>2.1999999999999999E-2</v>
      </c>
      <c r="AM32" s="96">
        <v>-111</v>
      </c>
      <c r="AN32" s="96">
        <v>5.0999999999999997E-2</v>
      </c>
      <c r="AO32" s="96">
        <v>4.1000000000000002E-2</v>
      </c>
      <c r="AP32" s="96">
        <v>-111</v>
      </c>
      <c r="AQ32" s="96">
        <v>2E-3</v>
      </c>
      <c r="AR32" s="96">
        <v>2E-3</v>
      </c>
      <c r="AS32" s="96">
        <v>5.0000000000000001E-3</v>
      </c>
      <c r="AT32" s="96">
        <v>1.2E-2</v>
      </c>
      <c r="AU32" s="96">
        <v>4.0000000000000001E-3</v>
      </c>
      <c r="AV32" s="96">
        <v>-111</v>
      </c>
      <c r="AW32" s="96">
        <v>0.42399999999999999</v>
      </c>
      <c r="AX32" s="96">
        <v>3.2000000000000001E-2</v>
      </c>
      <c r="AY32" s="96">
        <v>0.23300000000000001</v>
      </c>
      <c r="AZ32" s="96">
        <v>0.65700000000000003</v>
      </c>
      <c r="BA32" s="96">
        <v>0.26500000000000001</v>
      </c>
      <c r="BB32" s="96">
        <v>0.379</v>
      </c>
      <c r="BC32" s="96">
        <v>0.68899999999999995</v>
      </c>
      <c r="BD32" s="96">
        <v>0.26</v>
      </c>
      <c r="BE32" s="107">
        <v>1.22</v>
      </c>
      <c r="BF32" s="107">
        <v>0.88</v>
      </c>
      <c r="BG32" s="107">
        <v>0.12</v>
      </c>
      <c r="BH32" s="107">
        <v>1.6</v>
      </c>
      <c r="BI32" s="107">
        <v>0.05</v>
      </c>
      <c r="BJ32" s="107">
        <v>0.95</v>
      </c>
      <c r="BK32" s="107">
        <v>0.45</v>
      </c>
      <c r="BL32" s="154" t="s">
        <v>392</v>
      </c>
    </row>
    <row r="33" spans="1:64" s="82" customFormat="1" ht="14" customHeight="1" x14ac:dyDescent="0.2">
      <c r="A33" s="82" t="s">
        <v>231</v>
      </c>
      <c r="B33" s="2" t="s">
        <v>327</v>
      </c>
      <c r="C33" s="2" t="s">
        <v>341</v>
      </c>
      <c r="D33" s="2" t="s">
        <v>329</v>
      </c>
      <c r="E33" s="2">
        <v>0</v>
      </c>
      <c r="F33" s="2">
        <v>0</v>
      </c>
      <c r="G33" s="2">
        <v>2160</v>
      </c>
      <c r="H33" s="7" t="s">
        <v>340</v>
      </c>
      <c r="I33" s="2">
        <v>23</v>
      </c>
      <c r="J33" s="9">
        <v>25</v>
      </c>
      <c r="K33" s="2">
        <v>2014</v>
      </c>
      <c r="L33" s="2" t="s">
        <v>334</v>
      </c>
      <c r="M33" s="2">
        <v>7</v>
      </c>
      <c r="N33" s="2">
        <v>311</v>
      </c>
      <c r="O33" s="2">
        <v>717</v>
      </c>
      <c r="P33" s="2">
        <v>7.0933000000000002</v>
      </c>
      <c r="Q33" s="2">
        <v>-44.658299999999997</v>
      </c>
      <c r="R33" s="147" t="s">
        <v>335</v>
      </c>
      <c r="S33" s="147" t="s">
        <v>336</v>
      </c>
      <c r="T33" s="148" t="s">
        <v>337</v>
      </c>
      <c r="U33" s="83">
        <v>42110</v>
      </c>
      <c r="V33" s="84">
        <v>2.8251662199732932</v>
      </c>
      <c r="W33" s="96">
        <v>0.27500000000000002</v>
      </c>
      <c r="X33" s="96">
        <v>1.2999999999999999E-2</v>
      </c>
      <c r="Y33" s="96">
        <v>8.1000000000000003E-2</v>
      </c>
      <c r="Z33" s="96">
        <v>5.0000000000000001E-3</v>
      </c>
      <c r="AA33" s="96">
        <v>4.7E-2</v>
      </c>
      <c r="AB33" s="96">
        <v>7.6999999999999999E-2</v>
      </c>
      <c r="AC33" s="96">
        <v>3.0000000000000001E-3</v>
      </c>
      <c r="AD33" s="96">
        <v>3.1E-2</v>
      </c>
      <c r="AE33" s="96">
        <v>1E-3</v>
      </c>
      <c r="AF33" s="96">
        <v>0.06</v>
      </c>
      <c r="AG33" s="96">
        <v>1.4E-2</v>
      </c>
      <c r="AH33" s="96">
        <v>3.0000000000000001E-3</v>
      </c>
      <c r="AI33" s="96">
        <v>0.27</v>
      </c>
      <c r="AJ33" s="96">
        <v>-111</v>
      </c>
      <c r="AK33" s="96">
        <v>5.0000000000000001E-3</v>
      </c>
      <c r="AL33" s="96">
        <v>1.2999999999999999E-2</v>
      </c>
      <c r="AM33" s="96">
        <v>-111</v>
      </c>
      <c r="AN33" s="96">
        <v>4.9000000000000002E-2</v>
      </c>
      <c r="AO33" s="96">
        <v>3.2000000000000001E-2</v>
      </c>
      <c r="AP33" s="96">
        <v>1E-3</v>
      </c>
      <c r="AQ33" s="96">
        <v>1E-3</v>
      </c>
      <c r="AR33" s="96">
        <v>2E-3</v>
      </c>
      <c r="AS33" s="96">
        <v>6.0000000000000001E-3</v>
      </c>
      <c r="AT33" s="96">
        <v>1.4E-2</v>
      </c>
      <c r="AU33" s="96">
        <v>3.0000000000000001E-3</v>
      </c>
      <c r="AV33" s="96">
        <v>-111</v>
      </c>
      <c r="AW33" s="96">
        <v>0.36899999999999999</v>
      </c>
      <c r="AX33" s="96">
        <v>4.2999999999999997E-2</v>
      </c>
      <c r="AY33" s="96">
        <v>0.19800000000000001</v>
      </c>
      <c r="AZ33" s="96">
        <v>0.56699999999999995</v>
      </c>
      <c r="BA33" s="96">
        <v>0.24099999999999999</v>
      </c>
      <c r="BB33" s="96">
        <v>0.33500000000000002</v>
      </c>
      <c r="BC33" s="96">
        <v>0.61</v>
      </c>
      <c r="BD33" s="96">
        <v>0.217</v>
      </c>
      <c r="BE33" s="107">
        <v>1.22</v>
      </c>
      <c r="BF33" s="107">
        <v>0.82</v>
      </c>
      <c r="BG33" s="107">
        <v>0.18</v>
      </c>
      <c r="BH33" s="107">
        <v>1.53</v>
      </c>
      <c r="BI33" s="107">
        <v>7.0000000000000007E-2</v>
      </c>
      <c r="BJ33" s="107">
        <v>0.93</v>
      </c>
      <c r="BK33" s="107">
        <v>0.45</v>
      </c>
      <c r="BL33" s="154" t="s">
        <v>392</v>
      </c>
    </row>
    <row r="34" spans="1:64" s="82" customFormat="1" ht="14" customHeight="1" x14ac:dyDescent="0.2">
      <c r="A34" s="82" t="s">
        <v>232</v>
      </c>
      <c r="B34" s="2" t="s">
        <v>327</v>
      </c>
      <c r="C34" s="2" t="s">
        <v>342</v>
      </c>
      <c r="D34" s="2" t="s">
        <v>329</v>
      </c>
      <c r="E34" s="2">
        <v>0</v>
      </c>
      <c r="F34" s="2">
        <v>0</v>
      </c>
      <c r="G34" s="2">
        <v>2160</v>
      </c>
      <c r="H34" s="7" t="s">
        <v>340</v>
      </c>
      <c r="I34" s="2">
        <v>24</v>
      </c>
      <c r="J34" s="9">
        <v>15</v>
      </c>
      <c r="K34" s="2">
        <v>2014</v>
      </c>
      <c r="L34" s="2" t="s">
        <v>334</v>
      </c>
      <c r="M34" s="2">
        <v>7</v>
      </c>
      <c r="N34" s="2">
        <v>311</v>
      </c>
      <c r="O34" s="2">
        <v>717</v>
      </c>
      <c r="P34" s="2">
        <v>7.0933000000000002</v>
      </c>
      <c r="Q34" s="2">
        <v>-44.658299999999997</v>
      </c>
      <c r="R34" s="147" t="s">
        <v>335</v>
      </c>
      <c r="S34" s="147" t="s">
        <v>336</v>
      </c>
      <c r="T34" s="148" t="s">
        <v>337</v>
      </c>
      <c r="U34" s="83">
        <v>42110</v>
      </c>
      <c r="V34" s="84">
        <v>2.8110271048385562</v>
      </c>
      <c r="W34" s="96">
        <v>0.26800000000000002</v>
      </c>
      <c r="X34" s="96">
        <v>1.2E-2</v>
      </c>
      <c r="Y34" s="96">
        <v>0.08</v>
      </c>
      <c r="Z34" s="96">
        <v>6.0000000000000001E-3</v>
      </c>
      <c r="AA34" s="96">
        <v>4.4999999999999998E-2</v>
      </c>
      <c r="AB34" s="96">
        <v>7.2999999999999995E-2</v>
      </c>
      <c r="AC34" s="96">
        <v>7.0000000000000001E-3</v>
      </c>
      <c r="AD34" s="96">
        <v>3.3000000000000002E-2</v>
      </c>
      <c r="AE34" s="96">
        <v>2E-3</v>
      </c>
      <c r="AF34" s="96">
        <v>5.6000000000000001E-2</v>
      </c>
      <c r="AG34" s="96">
        <v>1.4999999999999999E-2</v>
      </c>
      <c r="AH34" s="96">
        <v>3.0000000000000001E-3</v>
      </c>
      <c r="AI34" s="96">
        <v>0.26300000000000001</v>
      </c>
      <c r="AJ34" s="96">
        <v>-111</v>
      </c>
      <c r="AK34" s="96">
        <v>5.0000000000000001E-3</v>
      </c>
      <c r="AL34" s="96">
        <v>1.2E-2</v>
      </c>
      <c r="AM34" s="96">
        <v>-111</v>
      </c>
      <c r="AN34" s="96">
        <v>4.8000000000000001E-2</v>
      </c>
      <c r="AO34" s="96">
        <v>3.2000000000000001E-2</v>
      </c>
      <c r="AP34" s="96">
        <v>1E-3</v>
      </c>
      <c r="AQ34" s="96">
        <v>1E-3</v>
      </c>
      <c r="AR34" s="96">
        <v>2E-3</v>
      </c>
      <c r="AS34" s="96">
        <v>7.0000000000000001E-3</v>
      </c>
      <c r="AT34" s="96">
        <v>1.7999999999999999E-2</v>
      </c>
      <c r="AU34" s="96">
        <v>2E-3</v>
      </c>
      <c r="AV34" s="96">
        <v>-111</v>
      </c>
      <c r="AW34" s="96">
        <v>0.36</v>
      </c>
      <c r="AX34" s="96">
        <v>5.0999999999999997E-2</v>
      </c>
      <c r="AY34" s="96">
        <v>0.189</v>
      </c>
      <c r="AZ34" s="96">
        <v>0.54900000000000004</v>
      </c>
      <c r="BA34" s="96">
        <v>0.24</v>
      </c>
      <c r="BB34" s="96">
        <v>0.33200000000000002</v>
      </c>
      <c r="BC34" s="96">
        <v>0.6</v>
      </c>
      <c r="BD34" s="96">
        <v>0.21099999999999999</v>
      </c>
      <c r="BE34" s="107">
        <v>1.24</v>
      </c>
      <c r="BF34" s="107">
        <v>0.79</v>
      </c>
      <c r="BG34" s="107">
        <v>0.21</v>
      </c>
      <c r="BH34" s="107">
        <v>1.5</v>
      </c>
      <c r="BI34" s="107">
        <v>0.09</v>
      </c>
      <c r="BJ34" s="107">
        <v>0.92</v>
      </c>
      <c r="BK34" s="107">
        <v>0.45</v>
      </c>
      <c r="BL34" s="154" t="s">
        <v>392</v>
      </c>
    </row>
    <row r="35" spans="1:64" s="82" customFormat="1" ht="14" customHeight="1" x14ac:dyDescent="0.2">
      <c r="A35" s="82" t="s">
        <v>265</v>
      </c>
      <c r="B35" s="2">
        <v>0</v>
      </c>
      <c r="C35" s="149" t="s">
        <v>370</v>
      </c>
      <c r="D35" s="149">
        <v>0</v>
      </c>
      <c r="E35" s="149">
        <v>0</v>
      </c>
      <c r="F35" s="149">
        <v>0</v>
      </c>
      <c r="G35" s="149">
        <v>1</v>
      </c>
      <c r="H35" s="149" t="s">
        <v>370</v>
      </c>
      <c r="I35" s="149" t="s">
        <v>387</v>
      </c>
      <c r="J35" s="9">
        <v>0</v>
      </c>
      <c r="K35" s="2">
        <v>0</v>
      </c>
      <c r="L35" s="2">
        <v>0</v>
      </c>
      <c r="M35" s="2">
        <v>0</v>
      </c>
      <c r="N35" s="2">
        <v>0</v>
      </c>
      <c r="O35" s="2">
        <v>0</v>
      </c>
      <c r="P35" s="2">
        <v>0</v>
      </c>
      <c r="Q35" s="2">
        <v>0</v>
      </c>
      <c r="R35" s="147">
        <v>0</v>
      </c>
      <c r="S35" s="147">
        <v>0</v>
      </c>
      <c r="T35" s="148">
        <v>0</v>
      </c>
      <c r="U35" s="83">
        <v>42111</v>
      </c>
      <c r="V35" s="84">
        <v>2.5826597548997445</v>
      </c>
      <c r="W35" s="96" t="s">
        <v>412</v>
      </c>
      <c r="X35" s="96">
        <v>-111</v>
      </c>
      <c r="Y35" s="96">
        <v>-111</v>
      </c>
      <c r="Z35" s="96">
        <v>-111</v>
      </c>
      <c r="AA35" s="96">
        <v>-111</v>
      </c>
      <c r="AB35" s="96">
        <v>-111</v>
      </c>
      <c r="AC35" s="96">
        <v>-111</v>
      </c>
      <c r="AD35" s="96">
        <v>-111</v>
      </c>
      <c r="AE35" s="96">
        <v>-111</v>
      </c>
      <c r="AF35" s="96">
        <v>-111</v>
      </c>
      <c r="AG35" s="96">
        <v>-111</v>
      </c>
      <c r="AH35" s="96">
        <v>-111</v>
      </c>
      <c r="AI35" s="96">
        <v>-111</v>
      </c>
      <c r="AJ35" s="96">
        <v>-111</v>
      </c>
      <c r="AK35" s="96">
        <v>-111</v>
      </c>
      <c r="AL35" s="96">
        <v>-111</v>
      </c>
      <c r="AM35" s="96">
        <v>-111</v>
      </c>
      <c r="AN35" s="96">
        <v>-111</v>
      </c>
      <c r="AO35" s="96">
        <v>-111</v>
      </c>
      <c r="AP35" s="96">
        <v>-111</v>
      </c>
      <c r="AQ35" s="96">
        <v>-111</v>
      </c>
      <c r="AR35" s="96">
        <v>-111</v>
      </c>
      <c r="AS35" s="96">
        <v>-111</v>
      </c>
      <c r="AT35" s="96">
        <v>-111</v>
      </c>
      <c r="AU35" s="96">
        <v>-111</v>
      </c>
      <c r="AV35" s="96">
        <v>-111</v>
      </c>
      <c r="AW35" s="96">
        <v>-111</v>
      </c>
      <c r="AX35" s="96">
        <v>-111</v>
      </c>
      <c r="AY35" s="96">
        <v>-111</v>
      </c>
      <c r="AZ35" s="96">
        <v>-111</v>
      </c>
      <c r="BA35" s="96">
        <v>-111</v>
      </c>
      <c r="BB35" s="96">
        <v>-111</v>
      </c>
      <c r="BC35" s="96">
        <v>-111</v>
      </c>
      <c r="BD35" s="96">
        <v>-111</v>
      </c>
      <c r="BE35" s="107">
        <v>-111</v>
      </c>
      <c r="BF35" s="107">
        <v>-111</v>
      </c>
      <c r="BG35" s="107">
        <v>-111</v>
      </c>
      <c r="BH35" s="107">
        <v>-111</v>
      </c>
      <c r="BI35" s="107">
        <v>-111</v>
      </c>
      <c r="BJ35" s="107">
        <v>-111</v>
      </c>
      <c r="BK35" s="107">
        <v>-111</v>
      </c>
      <c r="BL35" s="154" t="s">
        <v>392</v>
      </c>
    </row>
    <row r="36" spans="1:64" s="82" customFormat="1" ht="14" customHeight="1" x14ac:dyDescent="0.2">
      <c r="A36" s="82" t="s">
        <v>253</v>
      </c>
      <c r="B36" s="2" t="s">
        <v>327</v>
      </c>
      <c r="C36" s="2" t="s">
        <v>369</v>
      </c>
      <c r="D36" s="2" t="s">
        <v>329</v>
      </c>
      <c r="E36" s="2">
        <v>0</v>
      </c>
      <c r="F36" s="2">
        <v>0</v>
      </c>
      <c r="G36" s="2">
        <v>2160</v>
      </c>
      <c r="H36" s="7" t="s">
        <v>370</v>
      </c>
      <c r="I36" s="2">
        <v>22</v>
      </c>
      <c r="J36" s="9">
        <v>25</v>
      </c>
      <c r="K36" s="2">
        <v>2015</v>
      </c>
      <c r="L36" s="2" t="s">
        <v>371</v>
      </c>
      <c r="M36" s="2">
        <v>18</v>
      </c>
      <c r="N36" s="2">
        <v>18</v>
      </c>
      <c r="O36" s="2">
        <v>725</v>
      </c>
      <c r="P36" s="2">
        <v>-1.7533000000000001</v>
      </c>
      <c r="Q36" s="2">
        <v>-67.666700000000006</v>
      </c>
      <c r="R36" s="147" t="s">
        <v>335</v>
      </c>
      <c r="S36" s="147" t="s">
        <v>336</v>
      </c>
      <c r="T36" s="148" t="s">
        <v>337</v>
      </c>
      <c r="U36" s="83">
        <v>42110</v>
      </c>
      <c r="V36" s="84">
        <v>2.8444235611248931</v>
      </c>
      <c r="W36" s="96">
        <v>0.113</v>
      </c>
      <c r="X36" s="96">
        <v>5.0000000000000001E-3</v>
      </c>
      <c r="Y36" s="96">
        <v>2.9000000000000001E-2</v>
      </c>
      <c r="Z36" s="96">
        <v>3.0000000000000001E-3</v>
      </c>
      <c r="AA36" s="96">
        <v>3.0000000000000001E-3</v>
      </c>
      <c r="AB36" s="96">
        <v>2.4E-2</v>
      </c>
      <c r="AC36" s="96">
        <v>1E-3</v>
      </c>
      <c r="AD36" s="96">
        <v>8.0000000000000002E-3</v>
      </c>
      <c r="AE36" s="96">
        <v>1E-3</v>
      </c>
      <c r="AF36" s="96">
        <v>2.9000000000000001E-2</v>
      </c>
      <c r="AG36" s="96">
        <v>2E-3</v>
      </c>
      <c r="AH36" s="96">
        <v>-111</v>
      </c>
      <c r="AI36" s="96">
        <v>0.111</v>
      </c>
      <c r="AJ36" s="96">
        <v>-111</v>
      </c>
      <c r="AK36" s="96">
        <v>2E-3</v>
      </c>
      <c r="AL36" s="96">
        <v>5.0000000000000001E-3</v>
      </c>
      <c r="AM36" s="96">
        <v>-111</v>
      </c>
      <c r="AN36" s="96">
        <v>2.1000000000000001E-2</v>
      </c>
      <c r="AO36" s="96">
        <v>8.0000000000000002E-3</v>
      </c>
      <c r="AP36" s="96">
        <v>-111</v>
      </c>
      <c r="AQ36" s="96">
        <v>-111</v>
      </c>
      <c r="AR36" s="96">
        <v>-111</v>
      </c>
      <c r="AS36" s="96">
        <v>2E-3</v>
      </c>
      <c r="AT36" s="96">
        <v>1.0999999999999999E-2</v>
      </c>
      <c r="AU36" s="96">
        <v>-111</v>
      </c>
      <c r="AV36" s="96">
        <v>-111</v>
      </c>
      <c r="AW36" s="96">
        <v>0.14699999999999999</v>
      </c>
      <c r="AX36" s="96">
        <v>1.2999999999999999E-2</v>
      </c>
      <c r="AY36" s="96">
        <v>5.8000000000000003E-2</v>
      </c>
      <c r="AZ36" s="96">
        <v>0.20499999999999999</v>
      </c>
      <c r="BA36" s="96">
        <v>7.0999999999999994E-2</v>
      </c>
      <c r="BB36" s="96">
        <v>0.105</v>
      </c>
      <c r="BC36" s="96">
        <v>0.218</v>
      </c>
      <c r="BD36" s="96">
        <v>6.4000000000000001E-2</v>
      </c>
      <c r="BE36" s="107">
        <v>0.93</v>
      </c>
      <c r="BF36" s="107">
        <v>0.82</v>
      </c>
      <c r="BG36" s="107">
        <v>0.18</v>
      </c>
      <c r="BH36" s="107">
        <v>2.0699999999999998</v>
      </c>
      <c r="BI36" s="107">
        <v>0.06</v>
      </c>
      <c r="BJ36" s="107">
        <v>0.94</v>
      </c>
      <c r="BK36" s="107">
        <v>0.52</v>
      </c>
      <c r="BL36" s="154" t="s">
        <v>392</v>
      </c>
    </row>
    <row r="37" spans="1:64" s="82" customFormat="1" ht="14" customHeight="1" x14ac:dyDescent="0.2">
      <c r="A37" s="82" t="s">
        <v>254</v>
      </c>
      <c r="B37" s="2" t="s">
        <v>327</v>
      </c>
      <c r="C37" s="2" t="s">
        <v>372</v>
      </c>
      <c r="D37" s="2" t="s">
        <v>329</v>
      </c>
      <c r="E37" s="2">
        <v>0</v>
      </c>
      <c r="F37" s="2" t="s">
        <v>350</v>
      </c>
      <c r="G37" s="2">
        <v>2160</v>
      </c>
      <c r="H37" s="7" t="s">
        <v>370</v>
      </c>
      <c r="I37" s="2">
        <v>23</v>
      </c>
      <c r="J37" s="9">
        <v>15</v>
      </c>
      <c r="K37" s="2">
        <v>2015</v>
      </c>
      <c r="L37" s="2" t="s">
        <v>371</v>
      </c>
      <c r="M37" s="2">
        <v>18</v>
      </c>
      <c r="N37" s="2">
        <v>18</v>
      </c>
      <c r="O37" s="2">
        <v>725</v>
      </c>
      <c r="P37" s="2">
        <v>-1.7533000000000001</v>
      </c>
      <c r="Q37" s="2">
        <v>-67.666700000000006</v>
      </c>
      <c r="R37" s="147" t="s">
        <v>335</v>
      </c>
      <c r="S37" s="147" t="s">
        <v>336</v>
      </c>
      <c r="T37" s="148" t="s">
        <v>337</v>
      </c>
      <c r="U37" s="83">
        <v>42110</v>
      </c>
      <c r="V37" s="84">
        <v>2.7979564161770814</v>
      </c>
      <c r="W37" s="96">
        <v>0.13</v>
      </c>
      <c r="X37" s="96">
        <v>1.4E-2</v>
      </c>
      <c r="Y37" s="96">
        <v>2.5999999999999999E-2</v>
      </c>
      <c r="Z37" s="96">
        <v>4.0000000000000001E-3</v>
      </c>
      <c r="AA37" s="96">
        <v>1E-3</v>
      </c>
      <c r="AB37" s="96">
        <v>1.7999999999999999E-2</v>
      </c>
      <c r="AC37" s="96">
        <v>1E-3</v>
      </c>
      <c r="AD37" s="96">
        <v>1.4E-2</v>
      </c>
      <c r="AE37" s="96">
        <v>1E-3</v>
      </c>
      <c r="AF37" s="96">
        <v>2.5999999999999999E-2</v>
      </c>
      <c r="AG37" s="96">
        <v>1E-3</v>
      </c>
      <c r="AH37" s="96">
        <v>-111</v>
      </c>
      <c r="AI37" s="96">
        <v>0.128</v>
      </c>
      <c r="AJ37" s="96">
        <v>-111</v>
      </c>
      <c r="AK37" s="96">
        <v>2E-3</v>
      </c>
      <c r="AL37" s="96">
        <v>1.4E-2</v>
      </c>
      <c r="AM37" s="96">
        <v>-111</v>
      </c>
      <c r="AN37" s="96">
        <v>0.02</v>
      </c>
      <c r="AO37" s="96">
        <v>6.0000000000000001E-3</v>
      </c>
      <c r="AP37" s="96">
        <v>2E-3</v>
      </c>
      <c r="AQ37" s="96">
        <v>-111</v>
      </c>
      <c r="AR37" s="96">
        <v>1E-3</v>
      </c>
      <c r="AS37" s="96">
        <v>6.0000000000000001E-3</v>
      </c>
      <c r="AT37" s="96">
        <v>1.4E-2</v>
      </c>
      <c r="AU37" s="96">
        <v>-111</v>
      </c>
      <c r="AV37" s="96">
        <v>-111</v>
      </c>
      <c r="AW37" s="96">
        <v>0.17</v>
      </c>
      <c r="AX37" s="96">
        <v>0.02</v>
      </c>
      <c r="AY37" s="96">
        <v>4.5999999999999999E-2</v>
      </c>
      <c r="AZ37" s="96">
        <v>0.216</v>
      </c>
      <c r="BA37" s="96">
        <v>6.6000000000000003E-2</v>
      </c>
      <c r="BB37" s="96">
        <v>0.106</v>
      </c>
      <c r="BC37" s="96">
        <v>0.23599999999999999</v>
      </c>
      <c r="BD37" s="96">
        <v>6.0999999999999999E-2</v>
      </c>
      <c r="BE37" s="107">
        <v>0.82</v>
      </c>
      <c r="BF37" s="107">
        <v>0.7</v>
      </c>
      <c r="BG37" s="107">
        <v>0.3</v>
      </c>
      <c r="BH37" s="107">
        <v>2.58</v>
      </c>
      <c r="BI37" s="107">
        <v>0.08</v>
      </c>
      <c r="BJ37" s="107">
        <v>0.92</v>
      </c>
      <c r="BK37" s="107">
        <v>0.55000000000000004</v>
      </c>
      <c r="BL37" s="154" t="s">
        <v>392</v>
      </c>
    </row>
    <row r="38" spans="1:64" s="82" customFormat="1" ht="14" customHeight="1" x14ac:dyDescent="0.2">
      <c r="A38" s="82" t="s">
        <v>255</v>
      </c>
      <c r="B38" s="2" t="s">
        <v>327</v>
      </c>
      <c r="C38" s="2" t="s">
        <v>373</v>
      </c>
      <c r="D38" s="2" t="s">
        <v>329</v>
      </c>
      <c r="E38" s="2">
        <v>0</v>
      </c>
      <c r="F38" s="2" t="s">
        <v>350</v>
      </c>
      <c r="G38" s="2">
        <v>2160</v>
      </c>
      <c r="H38" s="7" t="s">
        <v>370</v>
      </c>
      <c r="I38" s="2">
        <v>24</v>
      </c>
      <c r="J38" s="9">
        <v>15</v>
      </c>
      <c r="K38" s="2">
        <v>2015</v>
      </c>
      <c r="L38" s="2" t="s">
        <v>371</v>
      </c>
      <c r="M38" s="2">
        <v>18</v>
      </c>
      <c r="N38" s="2">
        <v>18</v>
      </c>
      <c r="O38" s="2">
        <v>725</v>
      </c>
      <c r="P38" s="2">
        <v>-1.7533000000000001</v>
      </c>
      <c r="Q38" s="2">
        <v>-67.666700000000006</v>
      </c>
      <c r="R38" s="147" t="s">
        <v>335</v>
      </c>
      <c r="S38" s="147" t="s">
        <v>336</v>
      </c>
      <c r="T38" s="148" t="s">
        <v>337</v>
      </c>
      <c r="U38" s="83">
        <v>42110</v>
      </c>
      <c r="V38" s="84">
        <v>2.8273963243072209</v>
      </c>
      <c r="W38" s="96">
        <v>0.13400000000000001</v>
      </c>
      <c r="X38" s="96">
        <v>1.4E-2</v>
      </c>
      <c r="Y38" s="96">
        <v>2.7E-2</v>
      </c>
      <c r="Z38" s="96">
        <v>5.0000000000000001E-3</v>
      </c>
      <c r="AA38" s="96">
        <v>1E-3</v>
      </c>
      <c r="AB38" s="96">
        <v>0.02</v>
      </c>
      <c r="AC38" s="96">
        <v>1E-3</v>
      </c>
      <c r="AD38" s="96">
        <v>1.7999999999999999E-2</v>
      </c>
      <c r="AE38" s="96">
        <v>1E-3</v>
      </c>
      <c r="AF38" s="96">
        <v>2.9000000000000001E-2</v>
      </c>
      <c r="AG38" s="96">
        <v>1E-3</v>
      </c>
      <c r="AH38" s="96">
        <v>-111</v>
      </c>
      <c r="AI38" s="96">
        <v>0.13100000000000001</v>
      </c>
      <c r="AJ38" s="96">
        <v>-111</v>
      </c>
      <c r="AK38" s="96">
        <v>3.0000000000000001E-3</v>
      </c>
      <c r="AL38" s="96">
        <v>1.4E-2</v>
      </c>
      <c r="AM38" s="96">
        <v>-111</v>
      </c>
      <c r="AN38" s="96">
        <v>2.1000000000000001E-2</v>
      </c>
      <c r="AO38" s="96">
        <v>6.0000000000000001E-3</v>
      </c>
      <c r="AP38" s="96">
        <v>2E-3</v>
      </c>
      <c r="AQ38" s="96">
        <v>-111</v>
      </c>
      <c r="AR38" s="96">
        <v>2E-3</v>
      </c>
      <c r="AS38" s="96">
        <v>7.0000000000000001E-3</v>
      </c>
      <c r="AT38" s="96">
        <v>1.6E-2</v>
      </c>
      <c r="AU38" s="96">
        <v>-111</v>
      </c>
      <c r="AV38" s="96">
        <v>-111</v>
      </c>
      <c r="AW38" s="96">
        <v>0.17499999999999999</v>
      </c>
      <c r="AX38" s="96">
        <v>2.5000000000000001E-2</v>
      </c>
      <c r="AY38" s="96">
        <v>5.0999999999999997E-2</v>
      </c>
      <c r="AZ38" s="96">
        <v>0.22600000000000001</v>
      </c>
      <c r="BA38" s="96">
        <v>7.5999999999999998E-2</v>
      </c>
      <c r="BB38" s="96">
        <v>0.11700000000000001</v>
      </c>
      <c r="BC38" s="96">
        <v>0.251</v>
      </c>
      <c r="BD38" s="96">
        <v>6.6000000000000003E-2</v>
      </c>
      <c r="BE38" s="107">
        <v>0.87</v>
      </c>
      <c r="BF38" s="107">
        <v>0.67</v>
      </c>
      <c r="BG38" s="107">
        <v>0.33</v>
      </c>
      <c r="BH38" s="107">
        <v>2.2999999999999998</v>
      </c>
      <c r="BI38" s="107">
        <v>0.1</v>
      </c>
      <c r="BJ38" s="107">
        <v>0.9</v>
      </c>
      <c r="BK38" s="107">
        <v>0.53</v>
      </c>
      <c r="BL38" s="154" t="s">
        <v>392</v>
      </c>
    </row>
    <row r="39" spans="1:64" s="82" customFormat="1" ht="14" customHeight="1" x14ac:dyDescent="0.2">
      <c r="A39" s="82" t="s">
        <v>266</v>
      </c>
      <c r="B39" s="2">
        <v>0</v>
      </c>
      <c r="C39" s="149" t="s">
        <v>375</v>
      </c>
      <c r="D39" s="149">
        <v>0</v>
      </c>
      <c r="E39" s="149">
        <v>0</v>
      </c>
      <c r="F39" s="149">
        <v>0</v>
      </c>
      <c r="G39" s="149">
        <v>1</v>
      </c>
      <c r="H39" s="149" t="s">
        <v>375</v>
      </c>
      <c r="I39" s="149" t="s">
        <v>387</v>
      </c>
      <c r="J39" s="9">
        <v>0</v>
      </c>
      <c r="K39" s="2">
        <v>0</v>
      </c>
      <c r="L39" s="2">
        <v>0</v>
      </c>
      <c r="M39" s="2">
        <v>0</v>
      </c>
      <c r="N39" s="2">
        <v>0</v>
      </c>
      <c r="O39" s="2">
        <v>0</v>
      </c>
      <c r="P39" s="2">
        <v>0</v>
      </c>
      <c r="Q39" s="2">
        <v>0</v>
      </c>
      <c r="R39" s="147">
        <v>0</v>
      </c>
      <c r="S39" s="147">
        <v>0</v>
      </c>
      <c r="T39" s="148">
        <v>0</v>
      </c>
      <c r="U39" s="83">
        <v>42111</v>
      </c>
      <c r="V39" s="84">
        <v>2.5592333801084539</v>
      </c>
      <c r="W39" s="96" t="s">
        <v>412</v>
      </c>
      <c r="X39" s="96">
        <v>-111</v>
      </c>
      <c r="Y39" s="96">
        <v>-111</v>
      </c>
      <c r="Z39" s="96">
        <v>-111</v>
      </c>
      <c r="AA39" s="96">
        <v>-111</v>
      </c>
      <c r="AB39" s="96">
        <v>-111</v>
      </c>
      <c r="AC39" s="96">
        <v>-111</v>
      </c>
      <c r="AD39" s="96">
        <v>-111</v>
      </c>
      <c r="AE39" s="96">
        <v>-111</v>
      </c>
      <c r="AF39" s="96">
        <v>-111</v>
      </c>
      <c r="AG39" s="96">
        <v>-111</v>
      </c>
      <c r="AH39" s="96">
        <v>-111</v>
      </c>
      <c r="AI39" s="96">
        <v>-111</v>
      </c>
      <c r="AJ39" s="96">
        <v>-111</v>
      </c>
      <c r="AK39" s="96">
        <v>-111</v>
      </c>
      <c r="AL39" s="96">
        <v>-111</v>
      </c>
      <c r="AM39" s="96">
        <v>-111</v>
      </c>
      <c r="AN39" s="96">
        <v>-111</v>
      </c>
      <c r="AO39" s="96">
        <v>-111</v>
      </c>
      <c r="AP39" s="96">
        <v>-111</v>
      </c>
      <c r="AQ39" s="96">
        <v>-111</v>
      </c>
      <c r="AR39" s="96">
        <v>-111</v>
      </c>
      <c r="AS39" s="96">
        <v>-111</v>
      </c>
      <c r="AT39" s="96">
        <v>-111</v>
      </c>
      <c r="AU39" s="96">
        <v>-111</v>
      </c>
      <c r="AV39" s="96">
        <v>-111</v>
      </c>
      <c r="AW39" s="96">
        <v>-111</v>
      </c>
      <c r="AX39" s="96">
        <v>-111</v>
      </c>
      <c r="AY39" s="96">
        <v>-111</v>
      </c>
      <c r="AZ39" s="96">
        <v>-111</v>
      </c>
      <c r="BA39" s="96">
        <v>-111</v>
      </c>
      <c r="BB39" s="96">
        <v>-111</v>
      </c>
      <c r="BC39" s="96">
        <v>-111</v>
      </c>
      <c r="BD39" s="96">
        <v>-111</v>
      </c>
      <c r="BE39" s="107">
        <v>-111</v>
      </c>
      <c r="BF39" s="107">
        <v>-111</v>
      </c>
      <c r="BG39" s="107">
        <v>-111</v>
      </c>
      <c r="BH39" s="107">
        <v>-111</v>
      </c>
      <c r="BI39" s="107">
        <v>-111</v>
      </c>
      <c r="BJ39" s="107">
        <v>-111</v>
      </c>
      <c r="BK39" s="107">
        <v>-111</v>
      </c>
      <c r="BL39" s="154" t="s">
        <v>392</v>
      </c>
    </row>
    <row r="40" spans="1:64" s="82" customFormat="1" ht="14" customHeight="1" x14ac:dyDescent="0.2">
      <c r="A40" s="82" t="s">
        <v>256</v>
      </c>
      <c r="B40" s="2" t="s">
        <v>327</v>
      </c>
      <c r="C40" s="2" t="s">
        <v>374</v>
      </c>
      <c r="D40" s="2" t="s">
        <v>329</v>
      </c>
      <c r="E40" s="2">
        <v>0</v>
      </c>
      <c r="F40" s="2" t="s">
        <v>350</v>
      </c>
      <c r="G40" s="2">
        <v>1080</v>
      </c>
      <c r="H40" s="7" t="s">
        <v>375</v>
      </c>
      <c r="I40" s="2">
        <v>22</v>
      </c>
      <c r="J40" s="9">
        <v>20</v>
      </c>
      <c r="K40" s="2">
        <v>2015</v>
      </c>
      <c r="L40" s="2" t="s">
        <v>371</v>
      </c>
      <c r="M40" s="2">
        <v>19</v>
      </c>
      <c r="N40" s="2">
        <v>19</v>
      </c>
      <c r="O40" s="2">
        <v>815</v>
      </c>
      <c r="P40" s="2">
        <v>3.3300000000000003E-2</v>
      </c>
      <c r="Q40" s="2">
        <v>-66.025000000000006</v>
      </c>
      <c r="R40" s="147" t="s">
        <v>335</v>
      </c>
      <c r="S40" s="147" t="s">
        <v>336</v>
      </c>
      <c r="T40" s="148" t="s">
        <v>337</v>
      </c>
      <c r="U40" s="83">
        <v>42111</v>
      </c>
      <c r="V40" s="84">
        <v>2.8023142270473955</v>
      </c>
      <c r="W40" s="96">
        <v>0.998</v>
      </c>
      <c r="X40" s="96">
        <v>-111</v>
      </c>
      <c r="Y40" s="96">
        <v>0.41699999999999998</v>
      </c>
      <c r="Z40" s="96">
        <v>1.2999999999999999E-2</v>
      </c>
      <c r="AA40" s="96">
        <v>0.02</v>
      </c>
      <c r="AB40" s="96">
        <v>0.31</v>
      </c>
      <c r="AC40" s="96">
        <v>2E-3</v>
      </c>
      <c r="AD40" s="96">
        <v>7.3999999999999996E-2</v>
      </c>
      <c r="AE40" s="96">
        <v>3.0000000000000001E-3</v>
      </c>
      <c r="AF40" s="96">
        <v>0.41199999999999998</v>
      </c>
      <c r="AG40" s="96">
        <v>1.0999999999999999E-2</v>
      </c>
      <c r="AH40" s="96">
        <v>-111</v>
      </c>
      <c r="AI40" s="96">
        <v>0.92200000000000004</v>
      </c>
      <c r="AJ40" s="96">
        <v>-111</v>
      </c>
      <c r="AK40" s="96">
        <v>7.5999999999999998E-2</v>
      </c>
      <c r="AL40" s="96">
        <v>-111</v>
      </c>
      <c r="AM40" s="96">
        <v>-111</v>
      </c>
      <c r="AN40" s="96">
        <v>0.28999999999999998</v>
      </c>
      <c r="AO40" s="96">
        <v>0.127</v>
      </c>
      <c r="AP40" s="96">
        <v>-111</v>
      </c>
      <c r="AQ40" s="96">
        <v>-111</v>
      </c>
      <c r="AR40" s="96">
        <v>-111</v>
      </c>
      <c r="AS40" s="96">
        <v>4.1000000000000002E-2</v>
      </c>
      <c r="AT40" s="96">
        <v>0.154</v>
      </c>
      <c r="AU40" s="96">
        <v>-111</v>
      </c>
      <c r="AV40" s="96">
        <v>-111</v>
      </c>
      <c r="AW40" s="96">
        <v>1.415</v>
      </c>
      <c r="AX40" s="96">
        <v>9.1999999999999998E-2</v>
      </c>
      <c r="AY40" s="96">
        <v>0.753</v>
      </c>
      <c r="AZ40" s="96">
        <v>2.1680000000000001</v>
      </c>
      <c r="BA40" s="96">
        <v>0.84499999999999997</v>
      </c>
      <c r="BB40" s="96">
        <v>1.262</v>
      </c>
      <c r="BC40" s="96">
        <v>2.2599999999999998</v>
      </c>
      <c r="BD40" s="96">
        <v>0.755</v>
      </c>
      <c r="BE40" s="107">
        <v>1.26</v>
      </c>
      <c r="BF40" s="107">
        <v>0.89</v>
      </c>
      <c r="BG40" s="107">
        <v>0.11</v>
      </c>
      <c r="BH40" s="107">
        <v>1.67</v>
      </c>
      <c r="BI40" s="107">
        <v>0.04</v>
      </c>
      <c r="BJ40" s="107">
        <v>0.96</v>
      </c>
      <c r="BK40" s="107">
        <v>0.44</v>
      </c>
      <c r="BL40" s="154" t="s">
        <v>392</v>
      </c>
    </row>
    <row r="41" spans="1:64" s="82" customFormat="1" ht="14" customHeight="1" x14ac:dyDescent="0.2">
      <c r="A41" s="82" t="s">
        <v>257</v>
      </c>
      <c r="B41" s="2" t="s">
        <v>327</v>
      </c>
      <c r="C41" s="2" t="s">
        <v>374</v>
      </c>
      <c r="D41" s="2" t="s">
        <v>329</v>
      </c>
      <c r="E41" s="2">
        <v>0</v>
      </c>
      <c r="F41" s="2" t="s">
        <v>350</v>
      </c>
      <c r="G41" s="2">
        <v>1080</v>
      </c>
      <c r="H41" s="7" t="s">
        <v>375</v>
      </c>
      <c r="I41" s="2">
        <v>22</v>
      </c>
      <c r="J41" s="9">
        <v>20</v>
      </c>
      <c r="K41" s="2">
        <v>2015</v>
      </c>
      <c r="L41" s="2" t="s">
        <v>371</v>
      </c>
      <c r="M41" s="2">
        <v>19</v>
      </c>
      <c r="N41" s="2">
        <v>19</v>
      </c>
      <c r="O41" s="2">
        <v>815</v>
      </c>
      <c r="P41" s="2">
        <v>3.3300000000000003E-2</v>
      </c>
      <c r="Q41" s="2">
        <v>-66.025000000000006</v>
      </c>
      <c r="R41" s="147" t="s">
        <v>335</v>
      </c>
      <c r="S41" s="147" t="s">
        <v>336</v>
      </c>
      <c r="T41" s="148" t="s">
        <v>337</v>
      </c>
      <c r="U41" s="83">
        <v>42111</v>
      </c>
      <c r="V41" s="84">
        <v>2.7922281614041977</v>
      </c>
      <c r="W41" s="96">
        <v>0.997</v>
      </c>
      <c r="X41" s="96">
        <v>-111</v>
      </c>
      <c r="Y41" s="96">
        <v>0.40500000000000003</v>
      </c>
      <c r="Z41" s="96">
        <v>1.2999999999999999E-2</v>
      </c>
      <c r="AA41" s="96">
        <v>1.9E-2</v>
      </c>
      <c r="AB41" s="96">
        <v>0.31</v>
      </c>
      <c r="AC41" s="96">
        <v>2E-3</v>
      </c>
      <c r="AD41" s="96">
        <v>7.3999999999999996E-2</v>
      </c>
      <c r="AE41" s="96">
        <v>3.0000000000000001E-3</v>
      </c>
      <c r="AF41" s="96">
        <v>0.41199999999999998</v>
      </c>
      <c r="AG41" s="96">
        <v>1.2E-2</v>
      </c>
      <c r="AH41" s="96">
        <v>-111</v>
      </c>
      <c r="AI41" s="96">
        <v>0.92100000000000004</v>
      </c>
      <c r="AJ41" s="96">
        <v>-111</v>
      </c>
      <c r="AK41" s="96">
        <v>7.5999999999999998E-2</v>
      </c>
      <c r="AL41" s="96">
        <v>-111</v>
      </c>
      <c r="AM41" s="96">
        <v>-111</v>
      </c>
      <c r="AN41" s="96">
        <v>0.28199999999999997</v>
      </c>
      <c r="AO41" s="96">
        <v>0.123</v>
      </c>
      <c r="AP41" s="96">
        <v>-111</v>
      </c>
      <c r="AQ41" s="96">
        <v>-111</v>
      </c>
      <c r="AR41" s="96">
        <v>-111</v>
      </c>
      <c r="AS41" s="96">
        <v>4.1000000000000002E-2</v>
      </c>
      <c r="AT41" s="96">
        <v>0.151</v>
      </c>
      <c r="AU41" s="96">
        <v>-111</v>
      </c>
      <c r="AV41" s="96">
        <v>-111</v>
      </c>
      <c r="AW41" s="96">
        <v>1.4019999999999999</v>
      </c>
      <c r="AX41" s="96">
        <v>9.1999999999999998E-2</v>
      </c>
      <c r="AY41" s="96">
        <v>0.753</v>
      </c>
      <c r="AZ41" s="96">
        <v>2.1549999999999998</v>
      </c>
      <c r="BA41" s="96">
        <v>0.84499999999999997</v>
      </c>
      <c r="BB41" s="96">
        <v>1.25</v>
      </c>
      <c r="BC41" s="96">
        <v>2.2469999999999999</v>
      </c>
      <c r="BD41" s="96">
        <v>0.755</v>
      </c>
      <c r="BE41" s="107">
        <v>1.25</v>
      </c>
      <c r="BF41" s="107">
        <v>0.89</v>
      </c>
      <c r="BG41" s="107">
        <v>0.11</v>
      </c>
      <c r="BH41" s="107">
        <v>1.66</v>
      </c>
      <c r="BI41" s="107">
        <v>0.04</v>
      </c>
      <c r="BJ41" s="107">
        <v>0.96</v>
      </c>
      <c r="BK41" s="107">
        <v>0.44</v>
      </c>
      <c r="BL41" s="154" t="s">
        <v>392</v>
      </c>
    </row>
    <row r="42" spans="1:64" s="82" customFormat="1" ht="14" customHeight="1" x14ac:dyDescent="0.2">
      <c r="A42" s="82" t="s">
        <v>225</v>
      </c>
      <c r="B42" s="2" t="s">
        <v>327</v>
      </c>
      <c r="C42" s="2" t="s">
        <v>376</v>
      </c>
      <c r="D42" s="2" t="s">
        <v>329</v>
      </c>
      <c r="E42" s="2">
        <v>0</v>
      </c>
      <c r="F42" s="2" t="s">
        <v>350</v>
      </c>
      <c r="G42" s="2">
        <v>1080</v>
      </c>
      <c r="H42" s="7" t="s">
        <v>375</v>
      </c>
      <c r="I42" s="2">
        <v>23</v>
      </c>
      <c r="J42" s="9">
        <v>20</v>
      </c>
      <c r="K42" s="2">
        <v>2015</v>
      </c>
      <c r="L42" s="2" t="s">
        <v>371</v>
      </c>
      <c r="M42" s="2">
        <v>19</v>
      </c>
      <c r="N42" s="2">
        <v>19</v>
      </c>
      <c r="O42" s="2">
        <v>815</v>
      </c>
      <c r="P42" s="2">
        <v>3.3300000000000003E-2</v>
      </c>
      <c r="Q42" s="2">
        <v>-66.025000000000006</v>
      </c>
      <c r="R42" s="147" t="s">
        <v>335</v>
      </c>
      <c r="S42" s="147" t="s">
        <v>336</v>
      </c>
      <c r="T42" s="148" t="s">
        <v>337</v>
      </c>
      <c r="U42" s="83">
        <v>42109</v>
      </c>
      <c r="V42" s="84">
        <v>2.7785302213340857</v>
      </c>
      <c r="W42" s="96">
        <v>1.1020000000000001</v>
      </c>
      <c r="X42" s="96">
        <v>-111</v>
      </c>
      <c r="Y42" s="96">
        <v>0.45</v>
      </c>
      <c r="Z42" s="96">
        <v>1.4E-2</v>
      </c>
      <c r="AA42" s="96">
        <v>0.02</v>
      </c>
      <c r="AB42" s="96">
        <v>0.32800000000000001</v>
      </c>
      <c r="AC42" s="96">
        <v>2E-3</v>
      </c>
      <c r="AD42" s="96">
        <v>8.3000000000000004E-2</v>
      </c>
      <c r="AE42" s="96">
        <v>3.0000000000000001E-3</v>
      </c>
      <c r="AF42" s="96">
        <v>0.45800000000000002</v>
      </c>
      <c r="AG42" s="96">
        <v>1.2E-2</v>
      </c>
      <c r="AH42" s="96">
        <v>-111</v>
      </c>
      <c r="AI42" s="96">
        <v>1.006</v>
      </c>
      <c r="AJ42" s="96">
        <v>-111</v>
      </c>
      <c r="AK42" s="96">
        <v>9.6000000000000002E-2</v>
      </c>
      <c r="AL42" s="96">
        <v>-111</v>
      </c>
      <c r="AM42" s="96">
        <v>-111</v>
      </c>
      <c r="AN42" s="96">
        <v>0.314</v>
      </c>
      <c r="AO42" s="96">
        <v>0.13600000000000001</v>
      </c>
      <c r="AP42" s="96">
        <v>-111</v>
      </c>
      <c r="AQ42" s="96">
        <v>-111</v>
      </c>
      <c r="AR42" s="96">
        <v>-111</v>
      </c>
      <c r="AS42" s="96">
        <v>4.5999999999999999E-2</v>
      </c>
      <c r="AT42" s="96">
        <v>0.158</v>
      </c>
      <c r="AU42" s="96">
        <v>-111</v>
      </c>
      <c r="AV42" s="96">
        <v>-111</v>
      </c>
      <c r="AW42" s="96">
        <v>1.552</v>
      </c>
      <c r="AX42" s="96">
        <v>0.10199999999999999</v>
      </c>
      <c r="AY42" s="96">
        <v>0.81799999999999995</v>
      </c>
      <c r="AZ42" s="96">
        <v>2.37</v>
      </c>
      <c r="BA42" s="96">
        <v>0.92</v>
      </c>
      <c r="BB42" s="96">
        <v>1.37</v>
      </c>
      <c r="BC42" s="96">
        <v>2.472</v>
      </c>
      <c r="BD42" s="96">
        <v>0.82</v>
      </c>
      <c r="BE42" s="107">
        <v>1.24</v>
      </c>
      <c r="BF42" s="107">
        <v>0.89</v>
      </c>
      <c r="BG42" s="107">
        <v>0.11</v>
      </c>
      <c r="BH42" s="107">
        <v>1.69</v>
      </c>
      <c r="BI42" s="107">
        <v>0.04</v>
      </c>
      <c r="BJ42" s="107">
        <v>0.96</v>
      </c>
      <c r="BK42" s="107">
        <v>0.45</v>
      </c>
      <c r="BL42" s="154" t="s">
        <v>392</v>
      </c>
    </row>
    <row r="43" spans="1:64" s="82" customFormat="1" ht="14" customHeight="1" x14ac:dyDescent="0.2">
      <c r="A43" s="82" t="s">
        <v>258</v>
      </c>
      <c r="B43" s="2" t="s">
        <v>327</v>
      </c>
      <c r="C43" s="2" t="s">
        <v>377</v>
      </c>
      <c r="D43" s="2" t="s">
        <v>329</v>
      </c>
      <c r="E43" s="2">
        <v>0</v>
      </c>
      <c r="F43" s="2" t="s">
        <v>378</v>
      </c>
      <c r="G43" s="2">
        <v>1080</v>
      </c>
      <c r="H43" s="7" t="s">
        <v>375</v>
      </c>
      <c r="I43" s="2">
        <v>24</v>
      </c>
      <c r="J43" s="9">
        <v>15</v>
      </c>
      <c r="K43" s="2">
        <v>2015</v>
      </c>
      <c r="L43" s="2" t="s">
        <v>371</v>
      </c>
      <c r="M43" s="2">
        <v>19</v>
      </c>
      <c r="N43" s="2">
        <v>19</v>
      </c>
      <c r="O43" s="2">
        <v>815</v>
      </c>
      <c r="P43" s="2">
        <v>3.3300000000000003E-2</v>
      </c>
      <c r="Q43" s="2">
        <v>-66.025000000000006</v>
      </c>
      <c r="R43" s="147" t="s">
        <v>335</v>
      </c>
      <c r="S43" s="147" t="s">
        <v>336</v>
      </c>
      <c r="T43" s="148" t="s">
        <v>337</v>
      </c>
      <c r="U43" s="83">
        <v>42111</v>
      </c>
      <c r="V43" s="84">
        <v>2.8188925656896613</v>
      </c>
      <c r="W43" s="96">
        <v>1.0640000000000001</v>
      </c>
      <c r="X43" s="96">
        <v>-111</v>
      </c>
      <c r="Y43" s="96">
        <v>0.443</v>
      </c>
      <c r="Z43" s="96">
        <v>1.2999999999999999E-2</v>
      </c>
      <c r="AA43" s="96">
        <v>1.9E-2</v>
      </c>
      <c r="AB43" s="96">
        <v>0.31</v>
      </c>
      <c r="AC43" s="96">
        <v>2E-3</v>
      </c>
      <c r="AD43" s="96">
        <v>7.9000000000000001E-2</v>
      </c>
      <c r="AE43" s="96">
        <v>3.0000000000000001E-3</v>
      </c>
      <c r="AF43" s="96">
        <v>0.45100000000000001</v>
      </c>
      <c r="AG43" s="96">
        <v>1.4E-2</v>
      </c>
      <c r="AH43" s="96">
        <v>-111</v>
      </c>
      <c r="AI43" s="96">
        <v>0.95599999999999996</v>
      </c>
      <c r="AJ43" s="96">
        <v>-111</v>
      </c>
      <c r="AK43" s="96">
        <v>0.108</v>
      </c>
      <c r="AL43" s="96">
        <v>-111</v>
      </c>
      <c r="AM43" s="96">
        <v>-111</v>
      </c>
      <c r="AN43" s="96">
        <v>0.31</v>
      </c>
      <c r="AO43" s="96">
        <v>0.13300000000000001</v>
      </c>
      <c r="AP43" s="96">
        <v>-111</v>
      </c>
      <c r="AQ43" s="96">
        <v>4.0000000000000001E-3</v>
      </c>
      <c r="AR43" s="96">
        <v>1E-3</v>
      </c>
      <c r="AS43" s="96">
        <v>5.1999999999999998E-2</v>
      </c>
      <c r="AT43" s="96">
        <v>0.17299999999999999</v>
      </c>
      <c r="AU43" s="96">
        <v>-111</v>
      </c>
      <c r="AV43" s="96">
        <v>-111</v>
      </c>
      <c r="AW43" s="96">
        <v>1.5069999999999999</v>
      </c>
      <c r="AX43" s="96">
        <v>9.7000000000000003E-2</v>
      </c>
      <c r="AY43" s="96">
        <v>0.79400000000000004</v>
      </c>
      <c r="AZ43" s="96">
        <v>2.3010000000000002</v>
      </c>
      <c r="BA43" s="96">
        <v>0.89100000000000001</v>
      </c>
      <c r="BB43" s="96">
        <v>1.3340000000000001</v>
      </c>
      <c r="BC43" s="96">
        <v>2.3980000000000001</v>
      </c>
      <c r="BD43" s="96">
        <v>0.79600000000000004</v>
      </c>
      <c r="BE43" s="107">
        <v>1.25</v>
      </c>
      <c r="BF43" s="107">
        <v>0.89</v>
      </c>
      <c r="BG43" s="107">
        <v>0.11</v>
      </c>
      <c r="BH43" s="107">
        <v>1.69</v>
      </c>
      <c r="BI43" s="107">
        <v>0.04</v>
      </c>
      <c r="BJ43" s="107">
        <v>0.96</v>
      </c>
      <c r="BK43" s="107">
        <v>0.44</v>
      </c>
      <c r="BL43" s="154" t="s">
        <v>392</v>
      </c>
    </row>
    <row r="44" spans="1:64" s="82" customFormat="1" ht="14" customHeight="1" x14ac:dyDescent="0.2">
      <c r="A44" s="82" t="s">
        <v>233</v>
      </c>
      <c r="B44" s="2" t="s">
        <v>327</v>
      </c>
      <c r="C44" s="2" t="s">
        <v>343</v>
      </c>
      <c r="D44" s="2" t="s">
        <v>329</v>
      </c>
      <c r="E44" s="2">
        <v>0</v>
      </c>
      <c r="F44" s="2">
        <v>0</v>
      </c>
      <c r="G44" s="2">
        <v>2160</v>
      </c>
      <c r="H44" s="7" t="s">
        <v>344</v>
      </c>
      <c r="I44" s="2">
        <v>22</v>
      </c>
      <c r="J44" s="9">
        <v>50</v>
      </c>
      <c r="K44" s="2">
        <v>2014</v>
      </c>
      <c r="L44" s="2" t="s">
        <v>334</v>
      </c>
      <c r="M44" s="2">
        <v>9</v>
      </c>
      <c r="N44" s="2">
        <v>313</v>
      </c>
      <c r="O44" s="2">
        <v>230</v>
      </c>
      <c r="P44" s="2">
        <v>2.8683000000000001</v>
      </c>
      <c r="Q44" s="2">
        <v>-49.058300000000003</v>
      </c>
      <c r="R44" s="147" t="s">
        <v>335</v>
      </c>
      <c r="S44" s="147" t="s">
        <v>336</v>
      </c>
      <c r="T44" s="148" t="s">
        <v>337</v>
      </c>
      <c r="U44" s="83">
        <v>42110</v>
      </c>
      <c r="V44" s="84">
        <v>2.8114710975301187</v>
      </c>
      <c r="W44" s="96">
        <v>0.253</v>
      </c>
      <c r="X44" s="96">
        <v>1.7000000000000001E-2</v>
      </c>
      <c r="Y44" s="96">
        <v>6.5000000000000002E-2</v>
      </c>
      <c r="Z44" s="96">
        <v>4.0000000000000001E-3</v>
      </c>
      <c r="AA44" s="96">
        <v>2.1000000000000001E-2</v>
      </c>
      <c r="AB44" s="96">
        <v>5.5E-2</v>
      </c>
      <c r="AC44" s="96">
        <v>1E-3</v>
      </c>
      <c r="AD44" s="96">
        <v>1.7000000000000001E-2</v>
      </c>
      <c r="AE44" s="96">
        <v>1E-3</v>
      </c>
      <c r="AF44" s="96">
        <v>7.6999999999999999E-2</v>
      </c>
      <c r="AG44" s="96">
        <v>0.01</v>
      </c>
      <c r="AH44" s="96">
        <v>1E-3</v>
      </c>
      <c r="AI44" s="96">
        <v>0.25</v>
      </c>
      <c r="AJ44" s="96">
        <v>-111</v>
      </c>
      <c r="AK44" s="96">
        <v>3.0000000000000001E-3</v>
      </c>
      <c r="AL44" s="96">
        <v>1.7000000000000001E-2</v>
      </c>
      <c r="AM44" s="96">
        <v>-111</v>
      </c>
      <c r="AN44" s="96">
        <v>3.9E-2</v>
      </c>
      <c r="AO44" s="96">
        <v>2.5999999999999999E-2</v>
      </c>
      <c r="AP44" s="96">
        <v>-111</v>
      </c>
      <c r="AQ44" s="96">
        <v>2E-3</v>
      </c>
      <c r="AR44" s="96">
        <v>1E-3</v>
      </c>
      <c r="AS44" s="96">
        <v>5.0000000000000001E-3</v>
      </c>
      <c r="AT44" s="96">
        <v>1.7000000000000001E-2</v>
      </c>
      <c r="AU44" s="96">
        <v>4.0000000000000001E-3</v>
      </c>
      <c r="AV44" s="96">
        <v>-111</v>
      </c>
      <c r="AW44" s="96">
        <v>0.33500000000000002</v>
      </c>
      <c r="AX44" s="96">
        <v>2.4E-2</v>
      </c>
      <c r="AY44" s="96">
        <v>0.16300000000000001</v>
      </c>
      <c r="AZ44" s="96">
        <v>0.498</v>
      </c>
      <c r="BA44" s="96">
        <v>0.187</v>
      </c>
      <c r="BB44" s="96">
        <v>0.26900000000000002</v>
      </c>
      <c r="BC44" s="96">
        <v>0.52200000000000002</v>
      </c>
      <c r="BD44" s="96">
        <v>0.182</v>
      </c>
      <c r="BE44" s="107">
        <v>1.06</v>
      </c>
      <c r="BF44" s="107">
        <v>0.87</v>
      </c>
      <c r="BG44" s="107">
        <v>0.13</v>
      </c>
      <c r="BH44" s="107">
        <v>1.79</v>
      </c>
      <c r="BI44" s="107">
        <v>0.05</v>
      </c>
      <c r="BJ44" s="107">
        <v>0.95</v>
      </c>
      <c r="BK44" s="107">
        <v>0.48</v>
      </c>
      <c r="BL44" s="154" t="s">
        <v>392</v>
      </c>
    </row>
    <row r="45" spans="1:64" s="82" customFormat="1" ht="14" customHeight="1" x14ac:dyDescent="0.2">
      <c r="A45" s="82" t="s">
        <v>234</v>
      </c>
      <c r="B45" s="2" t="s">
        <v>327</v>
      </c>
      <c r="C45" s="2" t="s">
        <v>345</v>
      </c>
      <c r="D45" s="2" t="s">
        <v>329</v>
      </c>
      <c r="E45" s="2">
        <v>0</v>
      </c>
      <c r="F45" s="2">
        <v>0</v>
      </c>
      <c r="G45" s="2">
        <v>2160</v>
      </c>
      <c r="H45" s="7" t="s">
        <v>344</v>
      </c>
      <c r="I45" s="2">
        <v>23</v>
      </c>
      <c r="J45" s="9">
        <v>35</v>
      </c>
      <c r="K45" s="2">
        <v>2014</v>
      </c>
      <c r="L45" s="2" t="s">
        <v>334</v>
      </c>
      <c r="M45" s="2">
        <v>9</v>
      </c>
      <c r="N45" s="2">
        <v>313</v>
      </c>
      <c r="O45" s="2">
        <v>230</v>
      </c>
      <c r="P45" s="2">
        <v>2.8683000000000001</v>
      </c>
      <c r="Q45" s="2">
        <v>-49.058300000000003</v>
      </c>
      <c r="R45" s="147" t="s">
        <v>335</v>
      </c>
      <c r="S45" s="147" t="s">
        <v>336</v>
      </c>
      <c r="T45" s="148" t="s">
        <v>337</v>
      </c>
      <c r="U45" s="83">
        <v>42110</v>
      </c>
      <c r="V45" s="84">
        <v>2.7734406526846467</v>
      </c>
      <c r="W45" s="96">
        <v>0.24099999999999999</v>
      </c>
      <c r="X45" s="96">
        <v>1.7000000000000001E-2</v>
      </c>
      <c r="Y45" s="96">
        <v>0.06</v>
      </c>
      <c r="Z45" s="96">
        <v>4.0000000000000001E-3</v>
      </c>
      <c r="AA45" s="96">
        <v>0.02</v>
      </c>
      <c r="AB45" s="96">
        <v>5.3999999999999999E-2</v>
      </c>
      <c r="AC45" s="96">
        <v>1E-3</v>
      </c>
      <c r="AD45" s="96">
        <v>1.7000000000000001E-2</v>
      </c>
      <c r="AE45" s="96">
        <v>1E-3</v>
      </c>
      <c r="AF45" s="96">
        <v>7.0999999999999994E-2</v>
      </c>
      <c r="AG45" s="96">
        <v>8.9999999999999993E-3</v>
      </c>
      <c r="AH45" s="96">
        <v>1E-3</v>
      </c>
      <c r="AI45" s="96">
        <v>0.24</v>
      </c>
      <c r="AJ45" s="96">
        <v>-111</v>
      </c>
      <c r="AK45" s="96">
        <v>1E-3</v>
      </c>
      <c r="AL45" s="96">
        <v>1.7000000000000001E-2</v>
      </c>
      <c r="AM45" s="96">
        <v>-111</v>
      </c>
      <c r="AN45" s="96">
        <v>3.5999999999999997E-2</v>
      </c>
      <c r="AO45" s="96">
        <v>2.4E-2</v>
      </c>
      <c r="AP45" s="96">
        <v>-111</v>
      </c>
      <c r="AQ45" s="96">
        <v>2E-3</v>
      </c>
      <c r="AR45" s="96">
        <v>1E-3</v>
      </c>
      <c r="AS45" s="96">
        <v>7.0000000000000001E-3</v>
      </c>
      <c r="AT45" s="96">
        <v>1.7000000000000001E-2</v>
      </c>
      <c r="AU45" s="96">
        <v>4.0000000000000001E-3</v>
      </c>
      <c r="AV45" s="96">
        <v>-111</v>
      </c>
      <c r="AW45" s="96">
        <v>0.318</v>
      </c>
      <c r="AX45" s="96">
        <v>2.4E-2</v>
      </c>
      <c r="AY45" s="96">
        <v>0.154</v>
      </c>
      <c r="AZ45" s="96">
        <v>0.47199999999999998</v>
      </c>
      <c r="BA45" s="96">
        <v>0.17799999999999999</v>
      </c>
      <c r="BB45" s="96">
        <v>0.255</v>
      </c>
      <c r="BC45" s="96">
        <v>0.496</v>
      </c>
      <c r="BD45" s="96">
        <v>0.17299999999999999</v>
      </c>
      <c r="BE45" s="107">
        <v>1.06</v>
      </c>
      <c r="BF45" s="107">
        <v>0.87</v>
      </c>
      <c r="BG45" s="107">
        <v>0.13</v>
      </c>
      <c r="BH45" s="107">
        <v>1.79</v>
      </c>
      <c r="BI45" s="107">
        <v>0.05</v>
      </c>
      <c r="BJ45" s="107">
        <v>0.95</v>
      </c>
      <c r="BK45" s="107">
        <v>0.49</v>
      </c>
      <c r="BL45" s="154" t="s">
        <v>392</v>
      </c>
    </row>
    <row r="46" spans="1:64" s="82" customFormat="1" ht="14" customHeight="1" x14ac:dyDescent="0.2">
      <c r="A46" s="82" t="s">
        <v>235</v>
      </c>
      <c r="B46" s="2" t="s">
        <v>327</v>
      </c>
      <c r="C46" s="2" t="s">
        <v>346</v>
      </c>
      <c r="D46" s="2" t="s">
        <v>329</v>
      </c>
      <c r="E46" s="2">
        <v>0</v>
      </c>
      <c r="F46" s="2">
        <v>0</v>
      </c>
      <c r="G46" s="2">
        <v>2160</v>
      </c>
      <c r="H46" s="7" t="s">
        <v>344</v>
      </c>
      <c r="I46" s="2">
        <v>24</v>
      </c>
      <c r="J46" s="9">
        <v>30</v>
      </c>
      <c r="K46" s="2">
        <v>2014</v>
      </c>
      <c r="L46" s="2" t="s">
        <v>334</v>
      </c>
      <c r="M46" s="2">
        <v>9</v>
      </c>
      <c r="N46" s="2">
        <v>313</v>
      </c>
      <c r="O46" s="2">
        <v>230</v>
      </c>
      <c r="P46" s="2">
        <v>2.8683000000000001</v>
      </c>
      <c r="Q46" s="2">
        <v>-49.058300000000003</v>
      </c>
      <c r="R46" s="147" t="s">
        <v>335</v>
      </c>
      <c r="S46" s="147" t="s">
        <v>336</v>
      </c>
      <c r="T46" s="148" t="s">
        <v>337</v>
      </c>
      <c r="U46" s="83">
        <v>42110</v>
      </c>
      <c r="V46" s="84">
        <v>2.7613114154726901</v>
      </c>
      <c r="W46" s="96">
        <v>0.20899999999999999</v>
      </c>
      <c r="X46" s="96">
        <v>1.6E-2</v>
      </c>
      <c r="Y46" s="96">
        <v>0.05</v>
      </c>
      <c r="Z46" s="96">
        <v>2E-3</v>
      </c>
      <c r="AA46" s="96">
        <v>1.0999999999999999E-2</v>
      </c>
      <c r="AB46" s="96">
        <v>3.7999999999999999E-2</v>
      </c>
      <c r="AC46" s="96">
        <v>1E-3</v>
      </c>
      <c r="AD46" s="96">
        <v>7.0000000000000001E-3</v>
      </c>
      <c r="AE46" s="96">
        <v>-111</v>
      </c>
      <c r="AF46" s="96">
        <v>4.9000000000000002E-2</v>
      </c>
      <c r="AG46" s="96">
        <v>8.0000000000000002E-3</v>
      </c>
      <c r="AH46" s="96">
        <v>-111</v>
      </c>
      <c r="AI46" s="96">
        <v>0.20799999999999999</v>
      </c>
      <c r="AJ46" s="96">
        <v>-111</v>
      </c>
      <c r="AK46" s="96">
        <v>1E-3</v>
      </c>
      <c r="AL46" s="96">
        <v>1.6E-2</v>
      </c>
      <c r="AM46" s="96">
        <v>-111</v>
      </c>
      <c r="AN46" s="96">
        <v>0.03</v>
      </c>
      <c r="AO46" s="96">
        <v>0.02</v>
      </c>
      <c r="AP46" s="96">
        <v>-111</v>
      </c>
      <c r="AQ46" s="96">
        <v>1E-3</v>
      </c>
      <c r="AR46" s="96">
        <v>1E-3</v>
      </c>
      <c r="AS46" s="96">
        <v>3.0000000000000001E-3</v>
      </c>
      <c r="AT46" s="96">
        <v>1.0999999999999999E-2</v>
      </c>
      <c r="AU46" s="96">
        <v>4.0000000000000001E-3</v>
      </c>
      <c r="AV46" s="96">
        <v>-111</v>
      </c>
      <c r="AW46" s="96">
        <v>0.27500000000000002</v>
      </c>
      <c r="AX46" s="96">
        <v>0.01</v>
      </c>
      <c r="AY46" s="96">
        <v>0.106</v>
      </c>
      <c r="AZ46" s="96">
        <v>0.38100000000000001</v>
      </c>
      <c r="BA46" s="96">
        <v>0.11600000000000001</v>
      </c>
      <c r="BB46" s="96">
        <v>0.182</v>
      </c>
      <c r="BC46" s="96">
        <v>0.39100000000000001</v>
      </c>
      <c r="BD46" s="96">
        <v>0.123</v>
      </c>
      <c r="BE46" s="107">
        <v>0.87</v>
      </c>
      <c r="BF46" s="107">
        <v>0.91</v>
      </c>
      <c r="BG46" s="107">
        <v>0.09</v>
      </c>
      <c r="BH46" s="107">
        <v>2.36</v>
      </c>
      <c r="BI46" s="107">
        <v>0.03</v>
      </c>
      <c r="BJ46" s="107">
        <v>0.97</v>
      </c>
      <c r="BK46" s="107">
        <v>0.53</v>
      </c>
      <c r="BL46" s="154" t="s">
        <v>392</v>
      </c>
    </row>
    <row r="47" spans="1:64" s="82" customFormat="1" ht="14" customHeight="1" x14ac:dyDescent="0.2">
      <c r="A47" s="82" t="s">
        <v>267</v>
      </c>
      <c r="B47" s="2">
        <v>0</v>
      </c>
      <c r="C47" s="149" t="s">
        <v>380</v>
      </c>
      <c r="D47" s="149">
        <v>0</v>
      </c>
      <c r="E47" s="149">
        <v>0</v>
      </c>
      <c r="F47" s="149">
        <v>0</v>
      </c>
      <c r="G47" s="149">
        <v>1</v>
      </c>
      <c r="H47" s="149" t="s">
        <v>380</v>
      </c>
      <c r="I47" s="149" t="s">
        <v>387</v>
      </c>
      <c r="J47" s="9">
        <v>0</v>
      </c>
      <c r="K47" s="2">
        <v>0</v>
      </c>
      <c r="L47" s="2">
        <v>0</v>
      </c>
      <c r="M47" s="2">
        <v>0</v>
      </c>
      <c r="N47" s="2">
        <v>0</v>
      </c>
      <c r="O47" s="2">
        <v>0</v>
      </c>
      <c r="P47" s="2">
        <v>0</v>
      </c>
      <c r="Q47" s="2">
        <v>0</v>
      </c>
      <c r="R47" s="147">
        <v>0</v>
      </c>
      <c r="S47" s="147">
        <v>0</v>
      </c>
      <c r="T47" s="148">
        <v>0</v>
      </c>
      <c r="U47" s="83">
        <v>42111</v>
      </c>
      <c r="V47" s="84">
        <v>2.5952498220644094</v>
      </c>
      <c r="W47" s="96" t="s">
        <v>412</v>
      </c>
      <c r="X47" s="96">
        <v>-111</v>
      </c>
      <c r="Y47" s="96">
        <v>-111</v>
      </c>
      <c r="Z47" s="96">
        <v>-111</v>
      </c>
      <c r="AA47" s="96">
        <v>-111</v>
      </c>
      <c r="AB47" s="96">
        <v>-111</v>
      </c>
      <c r="AC47" s="96">
        <v>-111</v>
      </c>
      <c r="AD47" s="96">
        <v>-111</v>
      </c>
      <c r="AE47" s="96">
        <v>-111</v>
      </c>
      <c r="AF47" s="96">
        <v>-111</v>
      </c>
      <c r="AG47" s="96">
        <v>-111</v>
      </c>
      <c r="AH47" s="96">
        <v>-111</v>
      </c>
      <c r="AI47" s="96">
        <v>-111</v>
      </c>
      <c r="AJ47" s="96">
        <v>-111</v>
      </c>
      <c r="AK47" s="96">
        <v>-111</v>
      </c>
      <c r="AL47" s="96">
        <v>-111</v>
      </c>
      <c r="AM47" s="96">
        <v>-111</v>
      </c>
      <c r="AN47" s="96">
        <v>-111</v>
      </c>
      <c r="AO47" s="96">
        <v>-111</v>
      </c>
      <c r="AP47" s="96">
        <v>-111</v>
      </c>
      <c r="AQ47" s="96">
        <v>-111</v>
      </c>
      <c r="AR47" s="96">
        <v>-111</v>
      </c>
      <c r="AS47" s="96">
        <v>-111</v>
      </c>
      <c r="AT47" s="96">
        <v>-111</v>
      </c>
      <c r="AU47" s="96">
        <v>-111</v>
      </c>
      <c r="AV47" s="96">
        <v>-111</v>
      </c>
      <c r="AW47" s="96">
        <v>-111</v>
      </c>
      <c r="AX47" s="96">
        <v>-111</v>
      </c>
      <c r="AY47" s="96">
        <v>-111</v>
      </c>
      <c r="AZ47" s="96">
        <v>-111</v>
      </c>
      <c r="BA47" s="96">
        <v>-111</v>
      </c>
      <c r="BB47" s="96">
        <v>-111</v>
      </c>
      <c r="BC47" s="96">
        <v>-111</v>
      </c>
      <c r="BD47" s="96">
        <v>-111</v>
      </c>
      <c r="BE47" s="107">
        <v>-111</v>
      </c>
      <c r="BF47" s="107">
        <v>-111</v>
      </c>
      <c r="BG47" s="107">
        <v>-111</v>
      </c>
      <c r="BH47" s="107">
        <v>-111</v>
      </c>
      <c r="BI47" s="107">
        <v>-111</v>
      </c>
      <c r="BJ47" s="107">
        <v>-111</v>
      </c>
      <c r="BK47" s="107">
        <v>-111</v>
      </c>
      <c r="BL47" s="154" t="s">
        <v>392</v>
      </c>
    </row>
    <row r="48" spans="1:64" s="82" customFormat="1" ht="14" customHeight="1" x14ac:dyDescent="0.2">
      <c r="A48" s="82" t="s">
        <v>259</v>
      </c>
      <c r="B48" s="2" t="s">
        <v>327</v>
      </c>
      <c r="C48" s="2" t="s">
        <v>379</v>
      </c>
      <c r="D48" s="2" t="s">
        <v>329</v>
      </c>
      <c r="E48" s="2">
        <v>0</v>
      </c>
      <c r="F48" s="2">
        <v>0</v>
      </c>
      <c r="G48" s="2">
        <v>1080</v>
      </c>
      <c r="H48" s="7" t="s">
        <v>380</v>
      </c>
      <c r="I48" s="2">
        <v>22</v>
      </c>
      <c r="J48" s="9">
        <v>25</v>
      </c>
      <c r="K48" s="2">
        <v>2015</v>
      </c>
      <c r="L48" s="2" t="s">
        <v>371</v>
      </c>
      <c r="M48" s="2">
        <v>21</v>
      </c>
      <c r="N48" s="2">
        <v>21</v>
      </c>
      <c r="O48" s="2">
        <v>1545</v>
      </c>
      <c r="P48" s="2">
        <v>0</v>
      </c>
      <c r="Q48" s="2">
        <v>-61.003300000000003</v>
      </c>
      <c r="R48" s="147" t="s">
        <v>335</v>
      </c>
      <c r="S48" s="147" t="s">
        <v>336</v>
      </c>
      <c r="T48" s="148" t="s">
        <v>337</v>
      </c>
      <c r="U48" s="83">
        <v>42111</v>
      </c>
      <c r="V48" s="84">
        <v>2.8075793489616712</v>
      </c>
      <c r="W48" s="96">
        <v>0.63800000000000001</v>
      </c>
      <c r="X48" s="96">
        <v>-111</v>
      </c>
      <c r="Y48" s="96">
        <v>0.27</v>
      </c>
      <c r="Z48" s="96">
        <v>1.2E-2</v>
      </c>
      <c r="AA48" s="96">
        <v>8.9999999999999993E-3</v>
      </c>
      <c r="AB48" s="96">
        <v>9.0999999999999998E-2</v>
      </c>
      <c r="AC48" s="96">
        <v>-111</v>
      </c>
      <c r="AD48" s="96">
        <v>6.5000000000000002E-2</v>
      </c>
      <c r="AE48" s="96">
        <v>4.0000000000000001E-3</v>
      </c>
      <c r="AF48" s="96">
        <v>0.36099999999999999</v>
      </c>
      <c r="AG48" s="96">
        <v>8.9999999999999993E-3</v>
      </c>
      <c r="AH48" s="96">
        <v>-111</v>
      </c>
      <c r="AI48" s="96">
        <v>0.61599999999999999</v>
      </c>
      <c r="AJ48" s="96">
        <v>-111</v>
      </c>
      <c r="AK48" s="96">
        <v>2.1999999999999999E-2</v>
      </c>
      <c r="AL48" s="96">
        <v>-111</v>
      </c>
      <c r="AM48" s="96">
        <v>-111</v>
      </c>
      <c r="AN48" s="96">
        <v>0.20100000000000001</v>
      </c>
      <c r="AO48" s="96">
        <v>6.9000000000000006E-2</v>
      </c>
      <c r="AP48" s="96">
        <v>-111</v>
      </c>
      <c r="AQ48" s="96">
        <v>-111</v>
      </c>
      <c r="AR48" s="96">
        <v>-111</v>
      </c>
      <c r="AS48" s="96">
        <v>0.06</v>
      </c>
      <c r="AT48" s="96">
        <v>0.158</v>
      </c>
      <c r="AU48" s="96">
        <v>-111</v>
      </c>
      <c r="AV48" s="96">
        <v>-111</v>
      </c>
      <c r="AW48" s="96">
        <v>0.90800000000000003</v>
      </c>
      <c r="AX48" s="96">
        <v>8.1000000000000003E-2</v>
      </c>
      <c r="AY48" s="96">
        <v>0.47</v>
      </c>
      <c r="AZ48" s="96">
        <v>1.3779999999999999</v>
      </c>
      <c r="BA48" s="96">
        <v>0.55100000000000005</v>
      </c>
      <c r="BB48" s="96">
        <v>0.82099999999999995</v>
      </c>
      <c r="BC48" s="96">
        <v>1.4590000000000001</v>
      </c>
      <c r="BD48" s="96">
        <v>0.47</v>
      </c>
      <c r="BE48" s="107">
        <v>1.29</v>
      </c>
      <c r="BF48" s="107">
        <v>0.85</v>
      </c>
      <c r="BG48" s="107">
        <v>0.15</v>
      </c>
      <c r="BH48" s="107">
        <v>1.65</v>
      </c>
      <c r="BI48" s="107">
        <v>0.06</v>
      </c>
      <c r="BJ48" s="107">
        <v>0.94</v>
      </c>
      <c r="BK48" s="107">
        <v>0.44</v>
      </c>
      <c r="BL48" s="154" t="s">
        <v>392</v>
      </c>
    </row>
    <row r="49" spans="1:64" s="82" customFormat="1" ht="14" customHeight="1" x14ac:dyDescent="0.2">
      <c r="A49" s="82" t="s">
        <v>260</v>
      </c>
      <c r="B49" s="2" t="s">
        <v>327</v>
      </c>
      <c r="C49" s="2" t="s">
        <v>381</v>
      </c>
      <c r="D49" s="2" t="s">
        <v>329</v>
      </c>
      <c r="E49" s="2">
        <v>0</v>
      </c>
      <c r="F49" s="2" t="s">
        <v>350</v>
      </c>
      <c r="G49" s="2">
        <v>1080</v>
      </c>
      <c r="H49" s="7" t="s">
        <v>380</v>
      </c>
      <c r="I49" s="2">
        <v>23</v>
      </c>
      <c r="J49" s="9">
        <v>15</v>
      </c>
      <c r="K49" s="2">
        <v>2015</v>
      </c>
      <c r="L49" s="2" t="s">
        <v>371</v>
      </c>
      <c r="M49" s="2">
        <v>21</v>
      </c>
      <c r="N49" s="2">
        <v>21</v>
      </c>
      <c r="O49" s="2">
        <v>1545</v>
      </c>
      <c r="P49" s="2">
        <v>0</v>
      </c>
      <c r="Q49" s="2">
        <v>-61.003300000000003</v>
      </c>
      <c r="R49" s="147" t="s">
        <v>335</v>
      </c>
      <c r="S49" s="147" t="s">
        <v>336</v>
      </c>
      <c r="T49" s="148" t="s">
        <v>337</v>
      </c>
      <c r="U49" s="83">
        <v>42111</v>
      </c>
      <c r="V49" s="84">
        <v>2.8203052526060222</v>
      </c>
      <c r="W49" s="96">
        <v>0.45</v>
      </c>
      <c r="X49" s="96">
        <v>-111</v>
      </c>
      <c r="Y49" s="96">
        <v>0.24</v>
      </c>
      <c r="Z49" s="96">
        <v>0.01</v>
      </c>
      <c r="AA49" s="96">
        <v>7.0000000000000001E-3</v>
      </c>
      <c r="AB49" s="96">
        <v>7.6999999999999999E-2</v>
      </c>
      <c r="AC49" s="96">
        <v>-111</v>
      </c>
      <c r="AD49" s="96">
        <v>6.5000000000000002E-2</v>
      </c>
      <c r="AE49" s="96">
        <v>4.0000000000000001E-3</v>
      </c>
      <c r="AF49" s="96">
        <v>0.26800000000000002</v>
      </c>
      <c r="AG49" s="96">
        <v>0.01</v>
      </c>
      <c r="AH49" s="96">
        <v>-111</v>
      </c>
      <c r="AI49" s="96">
        <v>0.43099999999999999</v>
      </c>
      <c r="AJ49" s="96">
        <v>-111</v>
      </c>
      <c r="AK49" s="96">
        <v>1.9E-2</v>
      </c>
      <c r="AL49" s="96">
        <v>-111</v>
      </c>
      <c r="AM49" s="96">
        <v>-111</v>
      </c>
      <c r="AN49" s="96">
        <v>0.17799999999999999</v>
      </c>
      <c r="AO49" s="96">
        <v>6.2E-2</v>
      </c>
      <c r="AP49" s="96">
        <v>-111</v>
      </c>
      <c r="AQ49" s="96">
        <v>-111</v>
      </c>
      <c r="AR49" s="96">
        <v>-111</v>
      </c>
      <c r="AS49" s="96">
        <v>7.8E-2</v>
      </c>
      <c r="AT49" s="96">
        <v>0.20899999999999999</v>
      </c>
      <c r="AU49" s="96">
        <v>-111</v>
      </c>
      <c r="AV49" s="96">
        <v>-111</v>
      </c>
      <c r="AW49" s="96">
        <v>0.69</v>
      </c>
      <c r="AX49" s="96">
        <v>7.9000000000000001E-2</v>
      </c>
      <c r="AY49" s="96">
        <v>0.36199999999999999</v>
      </c>
      <c r="AZ49" s="96">
        <v>1.052</v>
      </c>
      <c r="BA49" s="96">
        <v>0.441</v>
      </c>
      <c r="BB49" s="96">
        <v>0.68100000000000005</v>
      </c>
      <c r="BC49" s="96">
        <v>1.131</v>
      </c>
      <c r="BD49" s="96">
        <v>0.36199999999999999</v>
      </c>
      <c r="BE49" s="107">
        <v>1.51</v>
      </c>
      <c r="BF49" s="107">
        <v>0.82</v>
      </c>
      <c r="BG49" s="107">
        <v>0.18</v>
      </c>
      <c r="BH49" s="107">
        <v>1.56</v>
      </c>
      <c r="BI49" s="107">
        <v>7.0000000000000007E-2</v>
      </c>
      <c r="BJ49" s="107">
        <v>0.93</v>
      </c>
      <c r="BK49" s="107">
        <v>0.4</v>
      </c>
      <c r="BL49" s="154" t="s">
        <v>392</v>
      </c>
    </row>
    <row r="50" spans="1:64" s="82" customFormat="1" ht="14" customHeight="1" x14ac:dyDescent="0.2">
      <c r="A50" s="82" t="s">
        <v>261</v>
      </c>
      <c r="B50" s="2" t="s">
        <v>327</v>
      </c>
      <c r="C50" s="2" t="s">
        <v>382</v>
      </c>
      <c r="D50" s="2" t="s">
        <v>329</v>
      </c>
      <c r="E50" s="2">
        <v>0</v>
      </c>
      <c r="F50" s="2" t="s">
        <v>350</v>
      </c>
      <c r="G50" s="2">
        <v>1080</v>
      </c>
      <c r="H50" s="7" t="s">
        <v>380</v>
      </c>
      <c r="I50" s="2">
        <v>24</v>
      </c>
      <c r="J50" s="9">
        <v>15</v>
      </c>
      <c r="K50" s="2">
        <v>2015</v>
      </c>
      <c r="L50" s="2" t="s">
        <v>371</v>
      </c>
      <c r="M50" s="2">
        <v>21</v>
      </c>
      <c r="N50" s="2">
        <v>21</v>
      </c>
      <c r="O50" s="2">
        <v>1545</v>
      </c>
      <c r="P50" s="2">
        <v>0</v>
      </c>
      <c r="Q50" s="2">
        <v>-61.003300000000003</v>
      </c>
      <c r="R50" s="147" t="s">
        <v>335</v>
      </c>
      <c r="S50" s="147" t="s">
        <v>336</v>
      </c>
      <c r="T50" s="148" t="s">
        <v>337</v>
      </c>
      <c r="U50" s="83">
        <v>42111</v>
      </c>
      <c r="V50" s="84">
        <v>2.8264409655487848</v>
      </c>
      <c r="W50" s="96">
        <v>0.40799999999999997</v>
      </c>
      <c r="X50" s="96">
        <v>-111</v>
      </c>
      <c r="Y50" s="96">
        <v>0.254</v>
      </c>
      <c r="Z50" s="96">
        <v>0.01</v>
      </c>
      <c r="AA50" s="96">
        <v>7.0000000000000001E-3</v>
      </c>
      <c r="AB50" s="96">
        <v>7.9000000000000001E-2</v>
      </c>
      <c r="AC50" s="96">
        <v>-111</v>
      </c>
      <c r="AD50" s="96">
        <v>6.6000000000000003E-2</v>
      </c>
      <c r="AE50" s="96">
        <v>5.0000000000000001E-3</v>
      </c>
      <c r="AF50" s="96">
        <v>0.26500000000000001</v>
      </c>
      <c r="AG50" s="96">
        <v>1.0999999999999999E-2</v>
      </c>
      <c r="AH50" s="96">
        <v>-111</v>
      </c>
      <c r="AI50" s="96">
        <v>0.38800000000000001</v>
      </c>
      <c r="AJ50" s="96">
        <v>-111</v>
      </c>
      <c r="AK50" s="96">
        <v>0.02</v>
      </c>
      <c r="AL50" s="96">
        <v>-111</v>
      </c>
      <c r="AM50" s="96">
        <v>-111</v>
      </c>
      <c r="AN50" s="96">
        <v>0.188</v>
      </c>
      <c r="AO50" s="96">
        <v>6.6000000000000003E-2</v>
      </c>
      <c r="AP50" s="96">
        <v>-111</v>
      </c>
      <c r="AQ50" s="96">
        <v>-111</v>
      </c>
      <c r="AR50" s="96">
        <v>-111</v>
      </c>
      <c r="AS50" s="96">
        <v>0.08</v>
      </c>
      <c r="AT50" s="96">
        <v>0.247</v>
      </c>
      <c r="AU50" s="96">
        <v>-111</v>
      </c>
      <c r="AV50" s="96">
        <v>-111</v>
      </c>
      <c r="AW50" s="96">
        <v>0.66200000000000003</v>
      </c>
      <c r="AX50" s="96">
        <v>8.1000000000000003E-2</v>
      </c>
      <c r="AY50" s="96">
        <v>0.36199999999999999</v>
      </c>
      <c r="AZ50" s="96">
        <v>1.024</v>
      </c>
      <c r="BA50" s="96">
        <v>0.443</v>
      </c>
      <c r="BB50" s="96">
        <v>0.69699999999999995</v>
      </c>
      <c r="BC50" s="96">
        <v>1.105</v>
      </c>
      <c r="BD50" s="96">
        <v>0.36199999999999999</v>
      </c>
      <c r="BE50" s="107">
        <v>1.71</v>
      </c>
      <c r="BF50" s="107">
        <v>0.82</v>
      </c>
      <c r="BG50" s="107">
        <v>0.18</v>
      </c>
      <c r="BH50" s="107">
        <v>1.49</v>
      </c>
      <c r="BI50" s="107">
        <v>7.0000000000000007E-2</v>
      </c>
      <c r="BJ50" s="107">
        <v>0.93</v>
      </c>
      <c r="BK50" s="107">
        <v>0.37</v>
      </c>
      <c r="BL50" s="154" t="s">
        <v>392</v>
      </c>
    </row>
    <row r="51" spans="1:64" s="82" customFormat="1" ht="14" customHeight="1" x14ac:dyDescent="0.2">
      <c r="A51" s="82" t="s">
        <v>268</v>
      </c>
      <c r="B51" s="2">
        <v>0</v>
      </c>
      <c r="C51" s="149" t="s">
        <v>384</v>
      </c>
      <c r="D51" s="149">
        <v>0</v>
      </c>
      <c r="E51" s="149">
        <v>0</v>
      </c>
      <c r="F51" s="149">
        <v>0</v>
      </c>
      <c r="G51" s="149">
        <v>1</v>
      </c>
      <c r="H51" s="149" t="s">
        <v>384</v>
      </c>
      <c r="I51" s="149" t="s">
        <v>387</v>
      </c>
      <c r="J51" s="9">
        <v>0</v>
      </c>
      <c r="K51" s="2">
        <v>0</v>
      </c>
      <c r="L51" s="2">
        <v>0</v>
      </c>
      <c r="M51" s="2">
        <v>0</v>
      </c>
      <c r="N51" s="2">
        <v>0</v>
      </c>
      <c r="O51" s="2">
        <v>0</v>
      </c>
      <c r="P51" s="2">
        <v>0</v>
      </c>
      <c r="Q51" s="2">
        <v>0</v>
      </c>
      <c r="R51" s="147">
        <v>0</v>
      </c>
      <c r="S51" s="147">
        <v>0</v>
      </c>
      <c r="T51" s="148">
        <v>0</v>
      </c>
      <c r="U51" s="83">
        <v>42111</v>
      </c>
      <c r="V51" s="84">
        <v>2.604701233556673</v>
      </c>
      <c r="W51" s="96" t="s">
        <v>412</v>
      </c>
      <c r="X51" s="96">
        <v>-111</v>
      </c>
      <c r="Y51" s="96">
        <v>-111</v>
      </c>
      <c r="Z51" s="96">
        <v>-111</v>
      </c>
      <c r="AA51" s="96">
        <v>-111</v>
      </c>
      <c r="AB51" s="96">
        <v>-111</v>
      </c>
      <c r="AC51" s="96">
        <v>-111</v>
      </c>
      <c r="AD51" s="96">
        <v>-111</v>
      </c>
      <c r="AE51" s="96">
        <v>-111</v>
      </c>
      <c r="AF51" s="96">
        <v>-111</v>
      </c>
      <c r="AG51" s="96">
        <v>-111</v>
      </c>
      <c r="AH51" s="96">
        <v>-111</v>
      </c>
      <c r="AI51" s="96">
        <v>-111</v>
      </c>
      <c r="AJ51" s="96">
        <v>-111</v>
      </c>
      <c r="AK51" s="96">
        <v>-111</v>
      </c>
      <c r="AL51" s="96">
        <v>-111</v>
      </c>
      <c r="AM51" s="96">
        <v>-111</v>
      </c>
      <c r="AN51" s="96">
        <v>-111</v>
      </c>
      <c r="AO51" s="96">
        <v>-111</v>
      </c>
      <c r="AP51" s="96">
        <v>-111</v>
      </c>
      <c r="AQ51" s="96">
        <v>-111</v>
      </c>
      <c r="AR51" s="96">
        <v>-111</v>
      </c>
      <c r="AS51" s="96">
        <v>-111</v>
      </c>
      <c r="AT51" s="96">
        <v>-111</v>
      </c>
      <c r="AU51" s="96">
        <v>-111</v>
      </c>
      <c r="AV51" s="96">
        <v>-111</v>
      </c>
      <c r="AW51" s="96">
        <v>-111</v>
      </c>
      <c r="AX51" s="96">
        <v>-111</v>
      </c>
      <c r="AY51" s="96">
        <v>-111</v>
      </c>
      <c r="AZ51" s="96">
        <v>-111</v>
      </c>
      <c r="BA51" s="96">
        <v>-111</v>
      </c>
      <c r="BB51" s="96">
        <v>-111</v>
      </c>
      <c r="BC51" s="96">
        <v>-111</v>
      </c>
      <c r="BD51" s="96">
        <v>-111</v>
      </c>
      <c r="BE51" s="107">
        <v>-111</v>
      </c>
      <c r="BF51" s="107">
        <v>-111</v>
      </c>
      <c r="BG51" s="107">
        <v>-111</v>
      </c>
      <c r="BH51" s="107">
        <v>-111</v>
      </c>
      <c r="BI51" s="107">
        <v>-111</v>
      </c>
      <c r="BJ51" s="107">
        <v>-111</v>
      </c>
      <c r="BK51" s="107">
        <v>-111</v>
      </c>
      <c r="BL51" s="154" t="s">
        <v>392</v>
      </c>
    </row>
    <row r="52" spans="1:64" s="82" customFormat="1" ht="14" customHeight="1" x14ac:dyDescent="0.2">
      <c r="A52" s="82" t="s">
        <v>262</v>
      </c>
      <c r="B52" s="2" t="s">
        <v>327</v>
      </c>
      <c r="C52" s="2" t="s">
        <v>383</v>
      </c>
      <c r="D52" s="2" t="s">
        <v>329</v>
      </c>
      <c r="E52" s="2">
        <v>0</v>
      </c>
      <c r="F52" s="2">
        <v>0</v>
      </c>
      <c r="G52" s="2">
        <v>2160</v>
      </c>
      <c r="H52" s="7" t="s">
        <v>384</v>
      </c>
      <c r="I52" s="2">
        <v>22</v>
      </c>
      <c r="J52" s="9">
        <v>50</v>
      </c>
      <c r="K52" s="2">
        <v>2015</v>
      </c>
      <c r="L52" s="2" t="s">
        <v>371</v>
      </c>
      <c r="M52" s="2">
        <v>27</v>
      </c>
      <c r="N52" s="2">
        <v>27</v>
      </c>
      <c r="O52" s="2">
        <v>1815</v>
      </c>
      <c r="P52" s="2">
        <v>12.935</v>
      </c>
      <c r="Q52" s="2">
        <v>-49.0017</v>
      </c>
      <c r="R52" s="147" t="s">
        <v>335</v>
      </c>
      <c r="S52" s="147" t="s">
        <v>336</v>
      </c>
      <c r="T52" s="148" t="s">
        <v>337</v>
      </c>
      <c r="U52" s="83">
        <v>42111</v>
      </c>
      <c r="V52" s="84">
        <v>2.8052037143561717</v>
      </c>
      <c r="W52" s="96">
        <v>0.20699999999999999</v>
      </c>
      <c r="X52" s="96">
        <v>-111</v>
      </c>
      <c r="Y52" s="96">
        <v>7.0000000000000007E-2</v>
      </c>
      <c r="Z52" s="96">
        <v>3.0000000000000001E-3</v>
      </c>
      <c r="AA52" s="96">
        <v>1.4999999999999999E-2</v>
      </c>
      <c r="AB52" s="96">
        <v>0.08</v>
      </c>
      <c r="AC52" s="96">
        <v>-111</v>
      </c>
      <c r="AD52" s="96">
        <v>1.2E-2</v>
      </c>
      <c r="AE52" s="96">
        <v>-111</v>
      </c>
      <c r="AF52" s="96">
        <v>4.9000000000000002E-2</v>
      </c>
      <c r="AG52" s="96">
        <v>3.0000000000000001E-3</v>
      </c>
      <c r="AH52" s="96">
        <v>-111</v>
      </c>
      <c r="AI52" s="96">
        <v>0.2</v>
      </c>
      <c r="AJ52" s="96">
        <v>-111</v>
      </c>
      <c r="AK52" s="96">
        <v>7.0000000000000001E-3</v>
      </c>
      <c r="AL52" s="96">
        <v>-111</v>
      </c>
      <c r="AM52" s="96">
        <v>-111</v>
      </c>
      <c r="AN52" s="96">
        <v>3.9E-2</v>
      </c>
      <c r="AO52" s="96">
        <v>3.1E-2</v>
      </c>
      <c r="AP52" s="96">
        <v>-111</v>
      </c>
      <c r="AQ52" s="96">
        <v>-111</v>
      </c>
      <c r="AR52" s="96">
        <v>-111</v>
      </c>
      <c r="AS52" s="96">
        <v>5.0000000000000001E-3</v>
      </c>
      <c r="AT52" s="96">
        <v>1.2E-2</v>
      </c>
      <c r="AU52" s="96">
        <v>-111</v>
      </c>
      <c r="AV52" s="96">
        <v>-111</v>
      </c>
      <c r="AW52" s="96">
        <v>0.27700000000000002</v>
      </c>
      <c r="AX52" s="96">
        <v>1.4999999999999999E-2</v>
      </c>
      <c r="AY52" s="96">
        <v>0.14699999999999999</v>
      </c>
      <c r="AZ52" s="96">
        <v>0.42399999999999999</v>
      </c>
      <c r="BA52" s="96">
        <v>0.16200000000000001</v>
      </c>
      <c r="BB52" s="96">
        <v>0.23200000000000001</v>
      </c>
      <c r="BC52" s="96">
        <v>0.439</v>
      </c>
      <c r="BD52" s="96">
        <v>0.14699999999999999</v>
      </c>
      <c r="BE52" s="107">
        <v>1.1200000000000001</v>
      </c>
      <c r="BF52" s="107">
        <v>0.91</v>
      </c>
      <c r="BG52" s="107">
        <v>0.09</v>
      </c>
      <c r="BH52" s="107">
        <v>1.71</v>
      </c>
      <c r="BI52" s="107">
        <v>0.03</v>
      </c>
      <c r="BJ52" s="107">
        <v>0.97</v>
      </c>
      <c r="BK52" s="107">
        <v>0.47</v>
      </c>
      <c r="BL52" s="154" t="s">
        <v>392</v>
      </c>
    </row>
    <row r="53" spans="1:64" s="82" customFormat="1" ht="14" customHeight="1" x14ac:dyDescent="0.2">
      <c r="A53" s="82" t="s">
        <v>263</v>
      </c>
      <c r="B53" s="2" t="s">
        <v>327</v>
      </c>
      <c r="C53" s="2" t="s">
        <v>385</v>
      </c>
      <c r="D53" s="2" t="s">
        <v>329</v>
      </c>
      <c r="E53" s="2">
        <v>0</v>
      </c>
      <c r="F53" s="2" t="s">
        <v>350</v>
      </c>
      <c r="G53" s="2">
        <v>2160</v>
      </c>
      <c r="H53" s="7" t="s">
        <v>384</v>
      </c>
      <c r="I53" s="2">
        <v>23</v>
      </c>
      <c r="J53" s="9">
        <v>15</v>
      </c>
      <c r="K53" s="2">
        <v>2015</v>
      </c>
      <c r="L53" s="2" t="s">
        <v>371</v>
      </c>
      <c r="M53" s="2">
        <v>27</v>
      </c>
      <c r="N53" s="2">
        <v>27</v>
      </c>
      <c r="O53" s="2">
        <v>1815</v>
      </c>
      <c r="P53" s="2">
        <v>12.935</v>
      </c>
      <c r="Q53" s="2">
        <v>-49.0017</v>
      </c>
      <c r="R53" s="147" t="s">
        <v>335</v>
      </c>
      <c r="S53" s="147" t="s">
        <v>336</v>
      </c>
      <c r="T53" s="148" t="s">
        <v>337</v>
      </c>
      <c r="U53" s="83">
        <v>42111</v>
      </c>
      <c r="V53" s="84">
        <v>2.7982183381486307</v>
      </c>
      <c r="W53" s="96">
        <v>0.20499999999999999</v>
      </c>
      <c r="X53" s="96">
        <v>-111</v>
      </c>
      <c r="Y53" s="96">
        <v>6.8000000000000005E-2</v>
      </c>
      <c r="Z53" s="96">
        <v>2E-3</v>
      </c>
      <c r="AA53" s="96">
        <v>1.4999999999999999E-2</v>
      </c>
      <c r="AB53" s="96">
        <v>7.9000000000000001E-2</v>
      </c>
      <c r="AC53" s="96">
        <v>-111</v>
      </c>
      <c r="AD53" s="96">
        <v>1.2E-2</v>
      </c>
      <c r="AE53" s="96">
        <v>-111</v>
      </c>
      <c r="AF53" s="96">
        <v>4.9000000000000002E-2</v>
      </c>
      <c r="AG53" s="96">
        <v>3.0000000000000001E-3</v>
      </c>
      <c r="AH53" s="96">
        <v>-111</v>
      </c>
      <c r="AI53" s="96">
        <v>0.19900000000000001</v>
      </c>
      <c r="AJ53" s="96">
        <v>-111</v>
      </c>
      <c r="AK53" s="96">
        <v>6.0000000000000001E-3</v>
      </c>
      <c r="AL53" s="96">
        <v>-111</v>
      </c>
      <c r="AM53" s="96">
        <v>-111</v>
      </c>
      <c r="AN53" s="96">
        <v>3.7999999999999999E-2</v>
      </c>
      <c r="AO53" s="96">
        <v>0.03</v>
      </c>
      <c r="AP53" s="96">
        <v>-111</v>
      </c>
      <c r="AQ53" s="96">
        <v>-111</v>
      </c>
      <c r="AR53" s="96">
        <v>-111</v>
      </c>
      <c r="AS53" s="96">
        <v>5.0000000000000001E-3</v>
      </c>
      <c r="AT53" s="96">
        <v>1.2999999999999999E-2</v>
      </c>
      <c r="AU53" s="96">
        <v>-111</v>
      </c>
      <c r="AV53" s="96">
        <v>-111</v>
      </c>
      <c r="AW53" s="96">
        <v>0.27300000000000002</v>
      </c>
      <c r="AX53" s="96">
        <v>1.4E-2</v>
      </c>
      <c r="AY53" s="96">
        <v>0.14599999999999999</v>
      </c>
      <c r="AZ53" s="96">
        <v>0.41899999999999998</v>
      </c>
      <c r="BA53" s="96">
        <v>0.16</v>
      </c>
      <c r="BB53" s="96">
        <v>0.22800000000000001</v>
      </c>
      <c r="BC53" s="96">
        <v>0.433</v>
      </c>
      <c r="BD53" s="96">
        <v>0.14599999999999999</v>
      </c>
      <c r="BE53" s="107">
        <v>1.1100000000000001</v>
      </c>
      <c r="BF53" s="107">
        <v>0.91</v>
      </c>
      <c r="BG53" s="107">
        <v>0.09</v>
      </c>
      <c r="BH53" s="107">
        <v>1.71</v>
      </c>
      <c r="BI53" s="107">
        <v>0.03</v>
      </c>
      <c r="BJ53" s="107">
        <v>0.97</v>
      </c>
      <c r="BK53" s="107">
        <v>0.47</v>
      </c>
      <c r="BL53" s="154" t="s">
        <v>392</v>
      </c>
    </row>
    <row r="54" spans="1:64" s="82" customFormat="1" ht="14" customHeight="1" x14ac:dyDescent="0.2">
      <c r="A54" s="82" t="s">
        <v>264</v>
      </c>
      <c r="B54" s="2" t="s">
        <v>327</v>
      </c>
      <c r="C54" s="2" t="s">
        <v>386</v>
      </c>
      <c r="D54" s="2" t="s">
        <v>329</v>
      </c>
      <c r="E54" s="2">
        <v>0</v>
      </c>
      <c r="F54" s="2" t="s">
        <v>350</v>
      </c>
      <c r="G54" s="2">
        <v>2160</v>
      </c>
      <c r="H54" s="7" t="s">
        <v>384</v>
      </c>
      <c r="I54" s="2">
        <v>24</v>
      </c>
      <c r="J54" s="9">
        <v>15</v>
      </c>
      <c r="K54" s="2">
        <v>2015</v>
      </c>
      <c r="L54" s="2" t="s">
        <v>371</v>
      </c>
      <c r="M54" s="2">
        <v>27</v>
      </c>
      <c r="N54" s="2">
        <v>27</v>
      </c>
      <c r="O54" s="2">
        <v>1815</v>
      </c>
      <c r="P54" s="2">
        <v>12.935</v>
      </c>
      <c r="Q54" s="2">
        <v>-49.0017</v>
      </c>
      <c r="R54" s="147" t="s">
        <v>335</v>
      </c>
      <c r="S54" s="147" t="s">
        <v>336</v>
      </c>
      <c r="T54" s="148" t="s">
        <v>337</v>
      </c>
      <c r="U54" s="83">
        <v>42111</v>
      </c>
      <c r="V54" s="84">
        <v>2.7997208956333695</v>
      </c>
      <c r="W54" s="96">
        <v>0.20599999999999999</v>
      </c>
      <c r="X54" s="96">
        <v>-111</v>
      </c>
      <c r="Y54" s="96">
        <v>6.9000000000000006E-2</v>
      </c>
      <c r="Z54" s="96">
        <v>3.0000000000000001E-3</v>
      </c>
      <c r="AA54" s="96">
        <v>1.4999999999999999E-2</v>
      </c>
      <c r="AB54" s="96">
        <v>7.8E-2</v>
      </c>
      <c r="AC54" s="96">
        <v>-111</v>
      </c>
      <c r="AD54" s="96">
        <v>1.2E-2</v>
      </c>
      <c r="AE54" s="96">
        <v>-111</v>
      </c>
      <c r="AF54" s="96">
        <v>0.05</v>
      </c>
      <c r="AG54" s="96">
        <v>4.0000000000000001E-3</v>
      </c>
      <c r="AH54" s="96">
        <v>-111</v>
      </c>
      <c r="AI54" s="96">
        <v>0.19900000000000001</v>
      </c>
      <c r="AJ54" s="96">
        <v>-111</v>
      </c>
      <c r="AK54" s="96">
        <v>7.0000000000000001E-3</v>
      </c>
      <c r="AL54" s="96">
        <v>-111</v>
      </c>
      <c r="AM54" s="96">
        <v>-111</v>
      </c>
      <c r="AN54" s="96">
        <v>3.9E-2</v>
      </c>
      <c r="AO54" s="96">
        <v>0.03</v>
      </c>
      <c r="AP54" s="96">
        <v>-111</v>
      </c>
      <c r="AQ54" s="96">
        <v>-111</v>
      </c>
      <c r="AR54" s="96">
        <v>-111</v>
      </c>
      <c r="AS54" s="96">
        <v>5.0000000000000001E-3</v>
      </c>
      <c r="AT54" s="96">
        <v>1.0999999999999999E-2</v>
      </c>
      <c r="AU54" s="96">
        <v>-111</v>
      </c>
      <c r="AV54" s="96">
        <v>-111</v>
      </c>
      <c r="AW54" s="96">
        <v>0.27500000000000002</v>
      </c>
      <c r="AX54" s="96">
        <v>1.4999999999999999E-2</v>
      </c>
      <c r="AY54" s="96">
        <v>0.14699999999999999</v>
      </c>
      <c r="AZ54" s="96">
        <v>0.42199999999999999</v>
      </c>
      <c r="BA54" s="96">
        <v>0.16200000000000001</v>
      </c>
      <c r="BB54" s="96">
        <v>0.23100000000000001</v>
      </c>
      <c r="BC54" s="96">
        <v>0.437</v>
      </c>
      <c r="BD54" s="96">
        <v>0.14699999999999999</v>
      </c>
      <c r="BE54" s="107">
        <v>1.1200000000000001</v>
      </c>
      <c r="BF54" s="107">
        <v>0.91</v>
      </c>
      <c r="BG54" s="107">
        <v>0.09</v>
      </c>
      <c r="BH54" s="107">
        <v>1.7</v>
      </c>
      <c r="BI54" s="107">
        <v>0.03</v>
      </c>
      <c r="BJ54" s="107">
        <v>0.97</v>
      </c>
      <c r="BK54" s="107">
        <v>0.47</v>
      </c>
      <c r="BL54" s="154" t="s">
        <v>392</v>
      </c>
    </row>
    <row r="55" spans="1:64" s="85" customFormat="1" ht="12.75" customHeight="1" x14ac:dyDescent="0.15">
      <c r="A55" s="234"/>
      <c r="B55" s="234"/>
      <c r="C55" s="234"/>
      <c r="D55" s="234"/>
      <c r="E55" s="234"/>
      <c r="F55" s="234"/>
      <c r="G55" s="234"/>
      <c r="H55" s="234"/>
      <c r="I55" s="234"/>
      <c r="J55" s="234"/>
      <c r="K55" s="234"/>
      <c r="L55" s="235"/>
      <c r="M55" s="236"/>
      <c r="N55" s="237"/>
      <c r="O55" s="238"/>
      <c r="P55" s="239"/>
      <c r="Q55" s="234"/>
      <c r="R55" s="234"/>
      <c r="S55" s="234"/>
      <c r="T55" s="234"/>
      <c r="U55" s="234"/>
      <c r="V55" s="240"/>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40"/>
      <c r="AX55" s="240"/>
      <c r="AY55" s="240"/>
      <c r="AZ55" s="240"/>
      <c r="BA55" s="240"/>
      <c r="BB55" s="240"/>
      <c r="BC55" s="240"/>
      <c r="BD55" s="240"/>
      <c r="BE55" s="234"/>
      <c r="BF55" s="234"/>
      <c r="BG55" s="234"/>
      <c r="BH55" s="234"/>
      <c r="BI55" s="234"/>
      <c r="BJ55" s="234"/>
      <c r="BK55" s="234"/>
      <c r="BL55" s="234"/>
    </row>
    <row r="56" spans="1:64" s="85" customFormat="1" ht="12.75" customHeight="1" x14ac:dyDescent="0.15">
      <c r="L56" s="86"/>
      <c r="M56" s="87"/>
      <c r="N56" s="88"/>
      <c r="O56" s="89"/>
      <c r="P56" s="90"/>
      <c r="V56" s="91"/>
      <c r="AW56" s="91"/>
      <c r="AX56" s="91"/>
      <c r="AY56" s="91"/>
      <c r="AZ56" s="91"/>
      <c r="BA56" s="91"/>
      <c r="BB56" s="91"/>
      <c r="BC56" s="91"/>
      <c r="BD56" s="91"/>
    </row>
    <row r="57" spans="1:64" s="85" customFormat="1" ht="12.75" customHeight="1" x14ac:dyDescent="0.15">
      <c r="L57" s="86"/>
      <c r="M57" s="87"/>
      <c r="N57" s="88"/>
      <c r="O57" s="89"/>
      <c r="P57" s="90"/>
      <c r="V57" s="91"/>
      <c r="AW57" s="91"/>
      <c r="AX57" s="91"/>
      <c r="AY57" s="91"/>
      <c r="AZ57" s="91"/>
      <c r="BA57" s="91"/>
      <c r="BB57" s="91"/>
      <c r="BC57" s="91"/>
      <c r="BD57" s="91"/>
    </row>
    <row r="58" spans="1:64" s="85" customFormat="1" ht="12.75" customHeight="1" x14ac:dyDescent="0.15">
      <c r="L58" s="86"/>
      <c r="M58" s="87"/>
      <c r="N58" s="88"/>
      <c r="O58" s="89"/>
      <c r="P58" s="90"/>
      <c r="V58" s="91"/>
      <c r="AW58" s="91"/>
      <c r="AX58" s="91"/>
      <c r="AY58" s="91"/>
      <c r="AZ58" s="91"/>
      <c r="BA58" s="91"/>
      <c r="BB58" s="91"/>
      <c r="BC58" s="91"/>
      <c r="BD58" s="91"/>
    </row>
    <row r="59" spans="1:64" s="85" customFormat="1" ht="12.75" customHeight="1" x14ac:dyDescent="0.15">
      <c r="L59" s="86"/>
      <c r="M59" s="87"/>
      <c r="N59" s="88"/>
      <c r="O59" s="89"/>
      <c r="P59" s="90"/>
      <c r="V59" s="91"/>
      <c r="AW59" s="91"/>
      <c r="AX59" s="91"/>
      <c r="AY59" s="91"/>
      <c r="AZ59" s="91"/>
      <c r="BA59" s="91"/>
      <c r="BB59" s="91"/>
      <c r="BC59" s="91"/>
      <c r="BD59" s="91"/>
    </row>
    <row r="60" spans="1:64" s="85" customFormat="1" ht="12.75" customHeight="1" x14ac:dyDescent="0.15">
      <c r="L60" s="86"/>
      <c r="M60" s="87"/>
      <c r="N60" s="88"/>
      <c r="O60" s="89"/>
      <c r="P60" s="90"/>
      <c r="V60" s="91"/>
      <c r="AW60" s="91"/>
      <c r="AX60" s="91"/>
      <c r="AY60" s="91"/>
      <c r="AZ60" s="91"/>
      <c r="BA60" s="91"/>
      <c r="BB60" s="91"/>
      <c r="BC60" s="91"/>
      <c r="BD60" s="91"/>
    </row>
    <row r="61" spans="1:64" s="85" customFormat="1" ht="12.75" customHeight="1" x14ac:dyDescent="0.15">
      <c r="L61" s="86"/>
      <c r="M61" s="87"/>
      <c r="N61" s="88"/>
      <c r="O61" s="89"/>
      <c r="P61" s="90"/>
      <c r="V61" s="91"/>
      <c r="AW61" s="91"/>
      <c r="AX61" s="91"/>
      <c r="AY61" s="91"/>
      <c r="AZ61" s="91"/>
      <c r="BA61" s="91"/>
      <c r="BB61" s="91"/>
      <c r="BC61" s="91"/>
      <c r="BD61" s="91"/>
    </row>
    <row r="62" spans="1:64" s="85" customFormat="1" ht="12.75" customHeight="1" x14ac:dyDescent="0.15">
      <c r="L62" s="86"/>
      <c r="M62" s="87"/>
      <c r="N62" s="88"/>
      <c r="O62" s="89"/>
      <c r="P62" s="90"/>
      <c r="V62" s="91"/>
      <c r="AW62" s="91"/>
      <c r="AX62" s="91"/>
      <c r="AY62" s="91"/>
      <c r="AZ62" s="91"/>
      <c r="BA62" s="91"/>
      <c r="BB62" s="91"/>
      <c r="BC62" s="91"/>
      <c r="BD62" s="91"/>
    </row>
    <row r="63" spans="1:64" s="85" customFormat="1" ht="12.75" customHeight="1" x14ac:dyDescent="0.15">
      <c r="L63" s="86"/>
      <c r="M63" s="87"/>
      <c r="N63" s="88"/>
      <c r="O63" s="89"/>
      <c r="P63" s="90"/>
      <c r="V63" s="91"/>
      <c r="AW63" s="91"/>
      <c r="AX63" s="91"/>
      <c r="AY63" s="91"/>
      <c r="AZ63" s="91"/>
      <c r="BA63" s="91"/>
      <c r="BB63" s="91"/>
      <c r="BC63" s="91"/>
      <c r="BD63" s="91"/>
    </row>
    <row r="64" spans="1:64" s="85" customFormat="1" ht="12.75" customHeight="1" x14ac:dyDescent="0.15">
      <c r="L64" s="86"/>
      <c r="M64" s="87"/>
      <c r="N64" s="88"/>
      <c r="O64" s="89"/>
      <c r="P64" s="90"/>
      <c r="V64" s="91"/>
      <c r="AW64" s="91"/>
      <c r="AX64" s="91"/>
      <c r="AY64" s="91"/>
      <c r="AZ64" s="91"/>
      <c r="BA64" s="91"/>
      <c r="BB64" s="91"/>
      <c r="BC64" s="91"/>
      <c r="BD64" s="91"/>
    </row>
    <row r="65" spans="12:56" s="85" customFormat="1" ht="12.75" customHeight="1" x14ac:dyDescent="0.15">
      <c r="L65" s="86"/>
      <c r="M65" s="87"/>
      <c r="N65" s="88"/>
      <c r="O65" s="89"/>
      <c r="P65" s="90"/>
      <c r="V65" s="91"/>
      <c r="AW65" s="91"/>
      <c r="AX65" s="91"/>
      <c r="AY65" s="91"/>
      <c r="AZ65" s="91"/>
      <c r="BA65" s="91"/>
      <c r="BB65" s="91"/>
      <c r="BC65" s="91"/>
      <c r="BD65" s="91"/>
    </row>
    <row r="66" spans="12:56" s="85" customFormat="1" ht="12.75" customHeight="1" x14ac:dyDescent="0.15">
      <c r="L66" s="86"/>
      <c r="M66" s="87"/>
      <c r="N66" s="88"/>
      <c r="O66" s="89"/>
      <c r="P66" s="90"/>
      <c r="V66" s="91"/>
      <c r="AW66" s="91"/>
      <c r="AX66" s="91"/>
      <c r="AY66" s="91"/>
      <c r="AZ66" s="91"/>
      <c r="BA66" s="91"/>
      <c r="BB66" s="91"/>
      <c r="BC66" s="91"/>
      <c r="BD66" s="91"/>
    </row>
    <row r="67" spans="12:56" s="85" customFormat="1" ht="12.75" customHeight="1" x14ac:dyDescent="0.15">
      <c r="L67" s="86"/>
      <c r="M67" s="87"/>
      <c r="N67" s="88"/>
      <c r="O67" s="89"/>
      <c r="P67" s="90"/>
      <c r="V67" s="91"/>
      <c r="AW67" s="91"/>
      <c r="AX67" s="91"/>
      <c r="AY67" s="91"/>
      <c r="AZ67" s="91"/>
      <c r="BA67" s="91"/>
      <c r="BB67" s="91"/>
      <c r="BC67" s="91"/>
      <c r="BD67" s="91"/>
    </row>
    <row r="68" spans="12:56" s="85" customFormat="1" ht="12.75" customHeight="1" x14ac:dyDescent="0.15">
      <c r="L68" s="86"/>
      <c r="M68" s="87"/>
      <c r="N68" s="88"/>
      <c r="O68" s="89"/>
      <c r="P68" s="90"/>
      <c r="V68" s="91"/>
      <c r="AW68" s="91"/>
      <c r="AX68" s="91"/>
      <c r="AY68" s="91"/>
      <c r="AZ68" s="91"/>
      <c r="BA68" s="91"/>
      <c r="BB68" s="91"/>
      <c r="BC68" s="91"/>
      <c r="BD68" s="91"/>
    </row>
    <row r="69" spans="12:56" s="85" customFormat="1" ht="12.75" customHeight="1" x14ac:dyDescent="0.15">
      <c r="L69" s="86"/>
      <c r="M69" s="87"/>
      <c r="N69" s="88"/>
      <c r="O69" s="89"/>
      <c r="P69" s="90"/>
      <c r="V69" s="91"/>
      <c r="AW69" s="91"/>
      <c r="AX69" s="91"/>
      <c r="AY69" s="91"/>
      <c r="AZ69" s="91"/>
      <c r="BA69" s="91"/>
      <c r="BB69" s="91"/>
      <c r="BC69" s="91"/>
      <c r="BD69" s="91"/>
    </row>
    <row r="70" spans="12:56" s="85" customFormat="1" ht="12.75" customHeight="1" x14ac:dyDescent="0.15">
      <c r="L70" s="86"/>
      <c r="M70" s="87"/>
      <c r="N70" s="88"/>
      <c r="O70" s="89"/>
      <c r="P70" s="90"/>
      <c r="V70" s="91"/>
      <c r="AW70" s="91"/>
      <c r="AX70" s="91"/>
      <c r="AY70" s="91"/>
      <c r="AZ70" s="91"/>
      <c r="BA70" s="91"/>
      <c r="BB70" s="91"/>
      <c r="BC70" s="91"/>
      <c r="BD70" s="91"/>
    </row>
    <row r="71" spans="12:56" s="85" customFormat="1" ht="12.75" customHeight="1" x14ac:dyDescent="0.15">
      <c r="L71" s="86"/>
      <c r="M71" s="87"/>
      <c r="N71" s="88"/>
      <c r="O71" s="89"/>
      <c r="P71" s="90"/>
      <c r="V71" s="91"/>
      <c r="AW71" s="91"/>
      <c r="AX71" s="91"/>
      <c r="AY71" s="91"/>
      <c r="AZ71" s="91"/>
      <c r="BA71" s="91"/>
      <c r="BB71" s="91"/>
      <c r="BC71" s="91"/>
      <c r="BD71" s="91"/>
    </row>
    <row r="72" spans="12:56" s="85" customFormat="1" ht="12.75" customHeight="1" x14ac:dyDescent="0.15">
      <c r="L72" s="86"/>
      <c r="M72" s="87"/>
      <c r="N72" s="88"/>
      <c r="O72" s="89"/>
      <c r="P72" s="90"/>
      <c r="V72" s="91"/>
      <c r="AW72" s="91"/>
      <c r="AX72" s="91"/>
      <c r="AY72" s="91"/>
      <c r="AZ72" s="91"/>
      <c r="BA72" s="91"/>
      <c r="BB72" s="91"/>
      <c r="BC72" s="91"/>
      <c r="BD72" s="91"/>
    </row>
    <row r="73" spans="12:56" s="85" customFormat="1" ht="12.75" customHeight="1" x14ac:dyDescent="0.15">
      <c r="L73" s="86"/>
      <c r="M73" s="87"/>
      <c r="N73" s="88"/>
      <c r="O73" s="89"/>
      <c r="P73" s="90"/>
      <c r="V73" s="91"/>
      <c r="AW73" s="91"/>
      <c r="AX73" s="91"/>
      <c r="AY73" s="91"/>
      <c r="AZ73" s="91"/>
      <c r="BA73" s="91"/>
      <c r="BB73" s="91"/>
      <c r="BC73" s="91"/>
      <c r="BD73" s="91"/>
    </row>
    <row r="74" spans="12:56" s="85" customFormat="1" ht="12.75" customHeight="1" x14ac:dyDescent="0.15">
      <c r="L74" s="86"/>
      <c r="M74" s="87"/>
      <c r="N74" s="88"/>
      <c r="O74" s="89"/>
      <c r="P74" s="90"/>
      <c r="V74" s="91"/>
      <c r="AW74" s="91"/>
      <c r="AX74" s="91"/>
      <c r="AY74" s="91"/>
      <c r="AZ74" s="91"/>
      <c r="BA74" s="91"/>
      <c r="BB74" s="91"/>
      <c r="BC74" s="91"/>
      <c r="BD74" s="91"/>
    </row>
    <row r="75" spans="12:56" s="85" customFormat="1" ht="12.75" customHeight="1" x14ac:dyDescent="0.15">
      <c r="L75" s="86"/>
      <c r="M75" s="87"/>
      <c r="N75" s="88"/>
      <c r="O75" s="89"/>
      <c r="P75" s="90"/>
      <c r="V75" s="91"/>
      <c r="AW75" s="91"/>
      <c r="AX75" s="91"/>
      <c r="AY75" s="91"/>
      <c r="AZ75" s="91"/>
      <c r="BA75" s="91"/>
      <c r="BB75" s="91"/>
      <c r="BC75" s="91"/>
      <c r="BD75" s="91"/>
    </row>
    <row r="76" spans="12:56" s="85" customFormat="1" ht="12.75" customHeight="1" x14ac:dyDescent="0.15">
      <c r="L76" s="86"/>
      <c r="M76" s="87"/>
      <c r="N76" s="88"/>
      <c r="O76" s="89"/>
      <c r="P76" s="90"/>
      <c r="V76" s="91"/>
      <c r="AW76" s="91"/>
      <c r="AX76" s="91"/>
      <c r="AY76" s="91"/>
      <c r="AZ76" s="91"/>
      <c r="BA76" s="91"/>
      <c r="BB76" s="91"/>
      <c r="BC76" s="91"/>
      <c r="BD76" s="91"/>
    </row>
    <row r="77" spans="12:56" s="85" customFormat="1" ht="12.75" customHeight="1" x14ac:dyDescent="0.15">
      <c r="L77" s="86"/>
      <c r="M77" s="87"/>
      <c r="N77" s="88"/>
      <c r="O77" s="89"/>
      <c r="P77" s="90"/>
      <c r="V77" s="91"/>
      <c r="AW77" s="91"/>
      <c r="AX77" s="91"/>
      <c r="AY77" s="91"/>
      <c r="AZ77" s="91"/>
      <c r="BA77" s="91"/>
      <c r="BB77" s="91"/>
      <c r="BC77" s="91"/>
      <c r="BD77" s="91"/>
    </row>
    <row r="78" spans="12:56" s="85" customFormat="1" ht="12.75" customHeight="1" x14ac:dyDescent="0.15">
      <c r="L78" s="86"/>
      <c r="M78" s="87"/>
      <c r="N78" s="88"/>
      <c r="O78" s="89"/>
      <c r="P78" s="90"/>
      <c r="V78" s="91"/>
      <c r="AW78" s="91"/>
      <c r="AX78" s="91"/>
      <c r="AY78" s="91"/>
      <c r="AZ78" s="91"/>
      <c r="BA78" s="91"/>
      <c r="BB78" s="91"/>
      <c r="BC78" s="91"/>
      <c r="BD78" s="91"/>
    </row>
    <row r="79" spans="12:56" s="85" customFormat="1" ht="12.75" customHeight="1" x14ac:dyDescent="0.15">
      <c r="L79" s="86"/>
      <c r="M79" s="87"/>
      <c r="N79" s="88"/>
      <c r="O79" s="89"/>
      <c r="P79" s="90"/>
      <c r="V79" s="91"/>
      <c r="AW79" s="91"/>
      <c r="AX79" s="91"/>
      <c r="AY79" s="91"/>
      <c r="AZ79" s="91"/>
      <c r="BA79" s="91"/>
      <c r="BB79" s="91"/>
      <c r="BC79" s="91"/>
      <c r="BD79" s="91"/>
    </row>
    <row r="80" spans="12:56" s="85" customFormat="1" ht="12.75" customHeight="1" x14ac:dyDescent="0.15">
      <c r="L80" s="86"/>
      <c r="M80" s="87"/>
      <c r="N80" s="88"/>
      <c r="O80" s="89"/>
      <c r="P80" s="90"/>
      <c r="V80" s="91"/>
      <c r="AW80" s="91"/>
      <c r="AX80" s="91"/>
      <c r="AY80" s="91"/>
      <c r="AZ80" s="91"/>
      <c r="BA80" s="91"/>
      <c r="BB80" s="91"/>
      <c r="BC80" s="91"/>
      <c r="BD80" s="91"/>
    </row>
    <row r="81" spans="12:56" s="85" customFormat="1" ht="12.75" customHeight="1" x14ac:dyDescent="0.15">
      <c r="L81" s="86"/>
      <c r="M81" s="87"/>
      <c r="N81" s="88"/>
      <c r="O81" s="89"/>
      <c r="P81" s="90"/>
      <c r="V81" s="91"/>
      <c r="AW81" s="91"/>
      <c r="AX81" s="91"/>
      <c r="AY81" s="91"/>
      <c r="AZ81" s="91"/>
      <c r="BA81" s="91"/>
      <c r="BB81" s="91"/>
      <c r="BC81" s="91"/>
      <c r="BD81" s="91"/>
    </row>
    <row r="82" spans="12:56" s="85" customFormat="1" ht="12.75" customHeight="1" x14ac:dyDescent="0.15">
      <c r="L82" s="86"/>
      <c r="M82" s="87"/>
      <c r="N82" s="88"/>
      <c r="O82" s="89"/>
      <c r="P82" s="90"/>
      <c r="V82" s="91"/>
      <c r="AW82" s="91"/>
      <c r="AX82" s="91"/>
      <c r="AY82" s="91"/>
      <c r="AZ82" s="91"/>
      <c r="BA82" s="91"/>
      <c r="BB82" s="91"/>
      <c r="BC82" s="91"/>
      <c r="BD82" s="91"/>
    </row>
    <row r="83" spans="12:56" s="85" customFormat="1" ht="12.75" customHeight="1" x14ac:dyDescent="0.15">
      <c r="L83" s="86"/>
      <c r="M83" s="87"/>
      <c r="N83" s="88"/>
      <c r="O83" s="89"/>
      <c r="P83" s="90"/>
      <c r="V83" s="91"/>
      <c r="AW83" s="91"/>
      <c r="AX83" s="91"/>
      <c r="AY83" s="91"/>
      <c r="AZ83" s="91"/>
      <c r="BA83" s="91"/>
      <c r="BB83" s="91"/>
      <c r="BC83" s="91"/>
      <c r="BD83" s="91"/>
    </row>
    <row r="84" spans="12:56" s="85" customFormat="1" ht="12.75" customHeight="1" x14ac:dyDescent="0.15">
      <c r="L84" s="86"/>
      <c r="M84" s="87"/>
      <c r="N84" s="88"/>
      <c r="O84" s="89"/>
      <c r="P84" s="90"/>
      <c r="V84" s="91"/>
      <c r="AW84" s="91"/>
      <c r="AX84" s="91"/>
      <c r="AY84" s="91"/>
      <c r="AZ84" s="91"/>
      <c r="BA84" s="91"/>
      <c r="BB84" s="91"/>
      <c r="BC84" s="91"/>
      <c r="BD84" s="91"/>
    </row>
    <row r="85" spans="12:56" s="85" customFormat="1" ht="12.75" customHeight="1" x14ac:dyDescent="0.15">
      <c r="L85" s="86"/>
      <c r="M85" s="87"/>
      <c r="N85" s="88"/>
      <c r="O85" s="89"/>
      <c r="P85" s="90"/>
      <c r="V85" s="91"/>
      <c r="AW85" s="91"/>
      <c r="AX85" s="91"/>
      <c r="AY85" s="91"/>
      <c r="AZ85" s="91"/>
      <c r="BA85" s="91"/>
      <c r="BB85" s="91"/>
      <c r="BC85" s="91"/>
      <c r="BD85" s="91"/>
    </row>
    <row r="86" spans="12:56" s="85" customFormat="1" ht="12.75" customHeight="1" x14ac:dyDescent="0.15">
      <c r="L86" s="86"/>
      <c r="M86" s="87"/>
      <c r="N86" s="88"/>
      <c r="O86" s="89"/>
      <c r="P86" s="90"/>
      <c r="V86" s="91"/>
      <c r="AW86" s="91"/>
      <c r="AX86" s="91"/>
      <c r="AY86" s="91"/>
      <c r="AZ86" s="91"/>
      <c r="BA86" s="91"/>
      <c r="BB86" s="91"/>
      <c r="BC86" s="91"/>
      <c r="BD86" s="91"/>
    </row>
    <row r="87" spans="12:56" s="85" customFormat="1" ht="12.75" customHeight="1" x14ac:dyDescent="0.15">
      <c r="L87" s="86"/>
      <c r="M87" s="87"/>
      <c r="N87" s="88"/>
      <c r="O87" s="89"/>
      <c r="P87" s="90"/>
      <c r="V87" s="91"/>
      <c r="AW87" s="91"/>
      <c r="AX87" s="91"/>
      <c r="AY87" s="91"/>
      <c r="AZ87" s="91"/>
      <c r="BA87" s="91"/>
      <c r="BB87" s="91"/>
      <c r="BC87" s="91"/>
      <c r="BD87" s="91"/>
    </row>
    <row r="88" spans="12:56" s="85" customFormat="1" ht="12.75" customHeight="1" x14ac:dyDescent="0.15">
      <c r="L88" s="86"/>
      <c r="M88" s="87"/>
      <c r="N88" s="88"/>
      <c r="O88" s="89"/>
      <c r="P88" s="90"/>
      <c r="V88" s="91"/>
      <c r="AW88" s="91"/>
      <c r="AX88" s="91"/>
      <c r="AY88" s="91"/>
      <c r="AZ88" s="91"/>
      <c r="BA88" s="91"/>
      <c r="BB88" s="91"/>
      <c r="BC88" s="91"/>
      <c r="BD88" s="91"/>
    </row>
    <row r="89" spans="12:56" s="85" customFormat="1" ht="12.75" customHeight="1" x14ac:dyDescent="0.15">
      <c r="L89" s="86"/>
      <c r="M89" s="87"/>
      <c r="N89" s="88"/>
      <c r="O89" s="89"/>
      <c r="P89" s="90"/>
      <c r="V89" s="91"/>
      <c r="AW89" s="91"/>
      <c r="AX89" s="91"/>
      <c r="AY89" s="91"/>
      <c r="AZ89" s="91"/>
      <c r="BA89" s="91"/>
      <c r="BB89" s="91"/>
      <c r="BC89" s="91"/>
      <c r="BD89" s="91"/>
    </row>
    <row r="90" spans="12:56" s="85" customFormat="1" ht="12.75" customHeight="1" x14ac:dyDescent="0.15">
      <c r="L90" s="86"/>
      <c r="M90" s="87"/>
      <c r="N90" s="88"/>
      <c r="O90" s="89"/>
      <c r="P90" s="90"/>
      <c r="V90" s="91"/>
      <c r="AW90" s="91"/>
      <c r="AX90" s="91"/>
      <c r="AY90" s="91"/>
      <c r="AZ90" s="91"/>
      <c r="BA90" s="91"/>
      <c r="BB90" s="91"/>
      <c r="BC90" s="91"/>
      <c r="BD90" s="91"/>
    </row>
    <row r="91" spans="12:56" s="85" customFormat="1" ht="12.75" customHeight="1" x14ac:dyDescent="0.15">
      <c r="L91" s="86"/>
      <c r="M91" s="87"/>
      <c r="N91" s="88"/>
      <c r="O91" s="89"/>
      <c r="P91" s="90"/>
      <c r="V91" s="91"/>
      <c r="AW91" s="91"/>
      <c r="AX91" s="91"/>
      <c r="AY91" s="91"/>
      <c r="AZ91" s="91"/>
      <c r="BA91" s="91"/>
      <c r="BB91" s="91"/>
      <c r="BC91" s="91"/>
      <c r="BD91" s="91"/>
    </row>
    <row r="92" spans="12:56" s="85" customFormat="1" ht="12.75" customHeight="1" x14ac:dyDescent="0.15">
      <c r="L92" s="86"/>
      <c r="M92" s="87"/>
      <c r="N92" s="88"/>
      <c r="O92" s="89"/>
      <c r="P92" s="90"/>
      <c r="V92" s="91"/>
      <c r="AW92" s="91"/>
      <c r="AX92" s="91"/>
      <c r="AY92" s="91"/>
      <c r="AZ92" s="91"/>
      <c r="BA92" s="91"/>
      <c r="BB92" s="91"/>
      <c r="BC92" s="91"/>
      <c r="BD92" s="91"/>
    </row>
    <row r="93" spans="12:56" s="85" customFormat="1" ht="12.75" customHeight="1" x14ac:dyDescent="0.15">
      <c r="L93" s="86"/>
      <c r="M93" s="87"/>
      <c r="N93" s="88"/>
      <c r="O93" s="89"/>
      <c r="P93" s="90"/>
      <c r="V93" s="91"/>
      <c r="AW93" s="91"/>
      <c r="AX93" s="91"/>
      <c r="AY93" s="91"/>
      <c r="AZ93" s="91"/>
      <c r="BA93" s="91"/>
      <c r="BB93" s="91"/>
      <c r="BC93" s="91"/>
      <c r="BD93" s="91"/>
    </row>
    <row r="94" spans="12:56" s="85" customFormat="1" ht="12.75" customHeight="1" x14ac:dyDescent="0.15">
      <c r="L94" s="86"/>
      <c r="M94" s="87"/>
      <c r="N94" s="88"/>
      <c r="O94" s="89"/>
      <c r="P94" s="90"/>
      <c r="V94" s="91"/>
      <c r="AW94" s="91"/>
      <c r="AX94" s="91"/>
      <c r="AY94" s="91"/>
      <c r="AZ94" s="91"/>
      <c r="BA94" s="91"/>
      <c r="BB94" s="91"/>
      <c r="BC94" s="91"/>
      <c r="BD94" s="91"/>
    </row>
    <row r="95" spans="12:56" s="85" customFormat="1" ht="12.75" customHeight="1" x14ac:dyDescent="0.15">
      <c r="L95" s="86"/>
      <c r="M95" s="87"/>
      <c r="N95" s="88"/>
      <c r="O95" s="89"/>
      <c r="P95" s="90"/>
      <c r="V95" s="91"/>
      <c r="AW95" s="91"/>
      <c r="AX95" s="91"/>
      <c r="AY95" s="91"/>
      <c r="AZ95" s="91"/>
      <c r="BA95" s="91"/>
      <c r="BB95" s="91"/>
      <c r="BC95" s="91"/>
      <c r="BD95" s="91"/>
    </row>
    <row r="96" spans="12:56" s="85" customFormat="1" ht="12.75" customHeight="1" x14ac:dyDescent="0.15">
      <c r="L96" s="86"/>
      <c r="M96" s="87"/>
      <c r="N96" s="88"/>
      <c r="O96" s="89"/>
      <c r="P96" s="90"/>
      <c r="V96" s="91"/>
      <c r="AW96" s="91"/>
      <c r="AX96" s="91"/>
      <c r="AY96" s="91"/>
      <c r="AZ96" s="91"/>
      <c r="BA96" s="91"/>
      <c r="BB96" s="91"/>
      <c r="BC96" s="91"/>
      <c r="BD96" s="91"/>
    </row>
    <row r="97" spans="12:56" s="85" customFormat="1" ht="12.75" customHeight="1" x14ac:dyDescent="0.15">
      <c r="L97" s="86"/>
      <c r="M97" s="87"/>
      <c r="N97" s="88"/>
      <c r="O97" s="89"/>
      <c r="P97" s="90"/>
      <c r="V97" s="91"/>
      <c r="AW97" s="91"/>
      <c r="AX97" s="91"/>
      <c r="AY97" s="91"/>
      <c r="AZ97" s="91"/>
      <c r="BA97" s="91"/>
      <c r="BB97" s="91"/>
      <c r="BC97" s="91"/>
      <c r="BD97" s="91"/>
    </row>
    <row r="98" spans="12:56" s="85" customFormat="1" ht="12.75" customHeight="1" x14ac:dyDescent="0.15">
      <c r="L98" s="86"/>
      <c r="M98" s="87"/>
      <c r="N98" s="88"/>
      <c r="O98" s="89"/>
      <c r="P98" s="90"/>
      <c r="V98" s="91"/>
      <c r="AW98" s="91"/>
      <c r="AX98" s="91"/>
      <c r="AY98" s="91"/>
      <c r="AZ98" s="91"/>
      <c r="BA98" s="91"/>
      <c r="BB98" s="91"/>
      <c r="BC98" s="91"/>
      <c r="BD98" s="91"/>
    </row>
    <row r="99" spans="12:56" s="85" customFormat="1" ht="12.75" customHeight="1" x14ac:dyDescent="0.15">
      <c r="L99" s="86"/>
      <c r="M99" s="87"/>
      <c r="N99" s="88"/>
      <c r="O99" s="89"/>
      <c r="P99" s="90"/>
      <c r="V99" s="91"/>
      <c r="AW99" s="91"/>
      <c r="AX99" s="91"/>
      <c r="AY99" s="91"/>
      <c r="AZ99" s="91"/>
      <c r="BA99" s="91"/>
      <c r="BB99" s="91"/>
      <c r="BC99" s="91"/>
      <c r="BD99" s="91"/>
    </row>
    <row r="100" spans="12:56" s="85" customFormat="1" ht="12.75" customHeight="1" x14ac:dyDescent="0.15">
      <c r="L100" s="86"/>
      <c r="M100" s="87"/>
      <c r="N100" s="88"/>
      <c r="O100" s="89"/>
      <c r="P100" s="90"/>
      <c r="V100" s="91"/>
      <c r="AW100" s="91"/>
      <c r="AX100" s="91"/>
      <c r="AY100" s="91"/>
      <c r="AZ100" s="91"/>
      <c r="BA100" s="91"/>
      <c r="BB100" s="91"/>
      <c r="BC100" s="91"/>
      <c r="BD100" s="91"/>
    </row>
    <row r="101" spans="12:56" s="85" customFormat="1" ht="12.75" customHeight="1" x14ac:dyDescent="0.15">
      <c r="L101" s="86"/>
      <c r="M101" s="87"/>
      <c r="N101" s="88"/>
      <c r="O101" s="89"/>
      <c r="P101" s="90"/>
      <c r="V101" s="91"/>
      <c r="AW101" s="91"/>
      <c r="AX101" s="91"/>
      <c r="AY101" s="91"/>
      <c r="AZ101" s="91"/>
      <c r="BA101" s="91"/>
      <c r="BB101" s="91"/>
      <c r="BC101" s="91"/>
      <c r="BD101" s="91"/>
    </row>
    <row r="102" spans="12:56" s="85" customFormat="1" ht="12.75" customHeight="1" x14ac:dyDescent="0.15">
      <c r="L102" s="86"/>
      <c r="M102" s="87"/>
      <c r="N102" s="88"/>
      <c r="O102" s="89"/>
      <c r="P102" s="90"/>
      <c r="V102" s="91"/>
      <c r="AW102" s="91"/>
      <c r="AX102" s="91"/>
      <c r="AY102" s="91"/>
      <c r="AZ102" s="91"/>
      <c r="BA102" s="91"/>
      <c r="BB102" s="91"/>
      <c r="BC102" s="91"/>
      <c r="BD102" s="91"/>
    </row>
    <row r="103" spans="12:56" s="85" customFormat="1" ht="12.75" customHeight="1" x14ac:dyDescent="0.15">
      <c r="L103" s="86"/>
      <c r="M103" s="87"/>
      <c r="N103" s="88"/>
      <c r="O103" s="89"/>
      <c r="P103" s="90"/>
      <c r="V103" s="91"/>
      <c r="AW103" s="91"/>
      <c r="AX103" s="91"/>
      <c r="AY103" s="91"/>
      <c r="AZ103" s="91"/>
      <c r="BA103" s="91"/>
      <c r="BB103" s="91"/>
      <c r="BC103" s="91"/>
      <c r="BD103" s="91"/>
    </row>
    <row r="104" spans="12:56" s="85" customFormat="1" ht="12.75" customHeight="1" x14ac:dyDescent="0.15">
      <c r="L104" s="86"/>
      <c r="M104" s="87"/>
      <c r="N104" s="88"/>
      <c r="O104" s="89"/>
      <c r="P104" s="90"/>
      <c r="V104" s="91"/>
      <c r="AW104" s="91"/>
      <c r="AX104" s="91"/>
      <c r="AY104" s="91"/>
      <c r="AZ104" s="91"/>
      <c r="BA104" s="91"/>
      <c r="BB104" s="91"/>
      <c r="BC104" s="91"/>
      <c r="BD104" s="91"/>
    </row>
    <row r="105" spans="12:56" s="85" customFormat="1" ht="12.75" customHeight="1" x14ac:dyDescent="0.15">
      <c r="L105" s="86"/>
      <c r="M105" s="87"/>
      <c r="N105" s="88"/>
      <c r="O105" s="89"/>
      <c r="P105" s="90"/>
      <c r="V105" s="91"/>
      <c r="AW105" s="91"/>
      <c r="AX105" s="91"/>
      <c r="AY105" s="91"/>
      <c r="AZ105" s="91"/>
      <c r="BA105" s="91"/>
      <c r="BB105" s="91"/>
      <c r="BC105" s="91"/>
      <c r="BD105" s="91"/>
    </row>
    <row r="106" spans="12:56" s="85" customFormat="1" ht="12.75" customHeight="1" x14ac:dyDescent="0.15">
      <c r="L106" s="86"/>
      <c r="M106" s="87"/>
      <c r="N106" s="88"/>
      <c r="O106" s="89"/>
      <c r="P106" s="90"/>
      <c r="V106" s="91"/>
      <c r="AW106" s="91"/>
      <c r="AX106" s="91"/>
      <c r="AY106" s="91"/>
      <c r="AZ106" s="91"/>
      <c r="BA106" s="91"/>
      <c r="BB106" s="91"/>
      <c r="BC106" s="91"/>
      <c r="BD106" s="91"/>
    </row>
    <row r="107" spans="12:56" s="85" customFormat="1" ht="12.75" customHeight="1" x14ac:dyDescent="0.15">
      <c r="L107" s="86"/>
      <c r="M107" s="87"/>
      <c r="N107" s="88"/>
      <c r="O107" s="89"/>
      <c r="P107" s="90"/>
      <c r="V107" s="91"/>
      <c r="AW107" s="91"/>
      <c r="AX107" s="91"/>
      <c r="AY107" s="91"/>
      <c r="AZ107" s="91"/>
      <c r="BA107" s="91"/>
      <c r="BB107" s="91"/>
      <c r="BC107" s="91"/>
      <c r="BD107" s="91"/>
    </row>
    <row r="108" spans="12:56" s="85" customFormat="1" ht="12.75" customHeight="1" x14ac:dyDescent="0.15">
      <c r="L108" s="86"/>
      <c r="M108" s="87"/>
      <c r="N108" s="88"/>
      <c r="O108" s="89"/>
      <c r="P108" s="90"/>
      <c r="V108" s="91"/>
      <c r="AW108" s="91"/>
      <c r="AX108" s="91"/>
      <c r="AY108" s="91"/>
      <c r="AZ108" s="91"/>
      <c r="BA108" s="91"/>
      <c r="BB108" s="91"/>
      <c r="BC108" s="91"/>
      <c r="BD108" s="91"/>
    </row>
    <row r="109" spans="12:56" s="85" customFormat="1" ht="12.75" customHeight="1" x14ac:dyDescent="0.15">
      <c r="L109" s="86"/>
      <c r="M109" s="87"/>
      <c r="N109" s="88"/>
      <c r="O109" s="89"/>
      <c r="P109" s="90"/>
      <c r="V109" s="91"/>
      <c r="AW109" s="91"/>
      <c r="AX109" s="91"/>
      <c r="AY109" s="91"/>
      <c r="AZ109" s="91"/>
      <c r="BA109" s="91"/>
      <c r="BB109" s="91"/>
      <c r="BC109" s="91"/>
      <c r="BD109" s="91"/>
    </row>
    <row r="110" spans="12:56" s="85" customFormat="1" ht="12.75" customHeight="1" x14ac:dyDescent="0.15">
      <c r="L110" s="86"/>
      <c r="M110" s="87"/>
      <c r="N110" s="88"/>
      <c r="O110" s="89"/>
      <c r="P110" s="90"/>
      <c r="V110" s="91"/>
      <c r="AW110" s="91"/>
      <c r="AX110" s="91"/>
      <c r="AY110" s="91"/>
      <c r="AZ110" s="91"/>
      <c r="BA110" s="91"/>
      <c r="BB110" s="91"/>
      <c r="BC110" s="91"/>
      <c r="BD110" s="91"/>
    </row>
    <row r="111" spans="12:56" s="85" customFormat="1" ht="12.75" customHeight="1" x14ac:dyDescent="0.15">
      <c r="L111" s="86"/>
      <c r="M111" s="87"/>
      <c r="N111" s="88"/>
      <c r="O111" s="89"/>
      <c r="P111" s="90"/>
      <c r="V111" s="91"/>
      <c r="AW111" s="91"/>
      <c r="AX111" s="91"/>
      <c r="AY111" s="91"/>
      <c r="AZ111" s="91"/>
      <c r="BA111" s="91"/>
      <c r="BB111" s="91"/>
      <c r="BC111" s="91"/>
      <c r="BD111" s="91"/>
    </row>
    <row r="112" spans="12:56" s="85" customFormat="1" ht="12.75" customHeight="1" x14ac:dyDescent="0.15">
      <c r="L112" s="86"/>
      <c r="M112" s="87"/>
      <c r="N112" s="88"/>
      <c r="O112" s="89"/>
      <c r="P112" s="90"/>
      <c r="V112" s="91"/>
      <c r="AW112" s="91"/>
      <c r="AX112" s="91"/>
      <c r="AY112" s="91"/>
      <c r="AZ112" s="91"/>
      <c r="BA112" s="91"/>
      <c r="BB112" s="91"/>
      <c r="BC112" s="91"/>
      <c r="BD112" s="91"/>
    </row>
    <row r="113" spans="12:56" s="85" customFormat="1" ht="12.75" customHeight="1" x14ac:dyDescent="0.15">
      <c r="L113" s="86"/>
      <c r="M113" s="87"/>
      <c r="N113" s="88"/>
      <c r="O113" s="89"/>
      <c r="P113" s="90"/>
      <c r="V113" s="91"/>
      <c r="AW113" s="91"/>
      <c r="AX113" s="91"/>
      <c r="AY113" s="91"/>
      <c r="AZ113" s="91"/>
      <c r="BA113" s="91"/>
      <c r="BB113" s="91"/>
      <c r="BC113" s="91"/>
      <c r="BD113" s="91"/>
    </row>
    <row r="114" spans="12:56" s="85" customFormat="1" ht="12.75" customHeight="1" x14ac:dyDescent="0.15">
      <c r="L114" s="86"/>
      <c r="M114" s="87"/>
      <c r="N114" s="88"/>
      <c r="O114" s="89"/>
      <c r="P114" s="90"/>
      <c r="V114" s="91"/>
      <c r="AW114" s="91"/>
      <c r="AX114" s="91"/>
      <c r="AY114" s="91"/>
      <c r="AZ114" s="91"/>
      <c r="BA114" s="91"/>
      <c r="BB114" s="91"/>
      <c r="BC114" s="91"/>
      <c r="BD114" s="91"/>
    </row>
    <row r="115" spans="12:56" s="85" customFormat="1" ht="12.75" customHeight="1" x14ac:dyDescent="0.15">
      <c r="L115" s="86"/>
      <c r="M115" s="87"/>
      <c r="N115" s="88"/>
      <c r="O115" s="89"/>
      <c r="P115" s="90"/>
      <c r="V115" s="91"/>
      <c r="AW115" s="91"/>
      <c r="AX115" s="91"/>
      <c r="AY115" s="91"/>
      <c r="AZ115" s="91"/>
      <c r="BA115" s="91"/>
      <c r="BB115" s="91"/>
      <c r="BC115" s="91"/>
      <c r="BD115" s="91"/>
    </row>
    <row r="116" spans="12:56" s="85" customFormat="1" ht="12.75" customHeight="1" x14ac:dyDescent="0.15">
      <c r="L116" s="86"/>
      <c r="M116" s="87"/>
      <c r="N116" s="88"/>
      <c r="O116" s="89"/>
      <c r="P116" s="90"/>
      <c r="V116" s="91"/>
      <c r="AW116" s="91"/>
      <c r="AX116" s="91"/>
      <c r="AY116" s="91"/>
      <c r="AZ116" s="91"/>
      <c r="BA116" s="91"/>
      <c r="BB116" s="91"/>
      <c r="BC116" s="91"/>
      <c r="BD116" s="91"/>
    </row>
    <row r="117" spans="12:56" s="85" customFormat="1" ht="12.75" customHeight="1" x14ac:dyDescent="0.15">
      <c r="L117" s="86"/>
      <c r="M117" s="87"/>
      <c r="N117" s="88"/>
      <c r="O117" s="89"/>
      <c r="P117" s="90"/>
      <c r="V117" s="91"/>
      <c r="AW117" s="91"/>
      <c r="AX117" s="91"/>
      <c r="AY117" s="91"/>
      <c r="AZ117" s="91"/>
      <c r="BA117" s="91"/>
      <c r="BB117" s="91"/>
      <c r="BC117" s="91"/>
      <c r="BD117" s="91"/>
    </row>
    <row r="118" spans="12:56" s="85" customFormat="1" ht="12.75" customHeight="1" x14ac:dyDescent="0.15">
      <c r="L118" s="86"/>
      <c r="M118" s="87"/>
      <c r="N118" s="88"/>
      <c r="O118" s="89"/>
      <c r="P118" s="90"/>
      <c r="V118" s="91"/>
      <c r="AW118" s="91"/>
      <c r="AX118" s="91"/>
      <c r="AY118" s="91"/>
      <c r="AZ118" s="91"/>
      <c r="BA118" s="91"/>
      <c r="BB118" s="91"/>
      <c r="BC118" s="91"/>
      <c r="BD118" s="91"/>
    </row>
    <row r="119" spans="12:56" s="85" customFormat="1" ht="12.75" customHeight="1" x14ac:dyDescent="0.15">
      <c r="L119" s="86"/>
      <c r="M119" s="87"/>
      <c r="N119" s="88"/>
      <c r="O119" s="89"/>
      <c r="P119" s="90"/>
      <c r="V119" s="91"/>
      <c r="AW119" s="91"/>
      <c r="AX119" s="91"/>
      <c r="AY119" s="91"/>
      <c r="AZ119" s="91"/>
      <c r="BA119" s="91"/>
      <c r="BB119" s="91"/>
      <c r="BC119" s="91"/>
      <c r="BD119" s="91"/>
    </row>
    <row r="120" spans="12:56" s="85" customFormat="1" ht="12.75" customHeight="1" x14ac:dyDescent="0.15">
      <c r="L120" s="86"/>
      <c r="M120" s="87"/>
      <c r="N120" s="88"/>
      <c r="O120" s="89"/>
      <c r="P120" s="90"/>
      <c r="V120" s="91"/>
      <c r="AW120" s="91"/>
      <c r="AX120" s="91"/>
      <c r="AY120" s="91"/>
      <c r="AZ120" s="91"/>
      <c r="BA120" s="91"/>
      <c r="BB120" s="91"/>
      <c r="BC120" s="91"/>
      <c r="BD120" s="91"/>
    </row>
    <row r="121" spans="12:56" s="85" customFormat="1" ht="12.75" customHeight="1" x14ac:dyDescent="0.15">
      <c r="L121" s="86"/>
      <c r="M121" s="87"/>
      <c r="N121" s="88"/>
      <c r="O121" s="89"/>
      <c r="P121" s="90"/>
      <c r="V121" s="91"/>
      <c r="AW121" s="91"/>
      <c r="AX121" s="91"/>
      <c r="AY121" s="91"/>
      <c r="AZ121" s="91"/>
      <c r="BA121" s="91"/>
      <c r="BB121" s="91"/>
      <c r="BC121" s="91"/>
      <c r="BD121" s="91"/>
    </row>
    <row r="122" spans="12:56" s="85" customFormat="1" ht="12.75" customHeight="1" x14ac:dyDescent="0.15">
      <c r="L122" s="86"/>
      <c r="M122" s="87"/>
      <c r="N122" s="88"/>
      <c r="O122" s="89"/>
      <c r="P122" s="90"/>
      <c r="V122" s="91"/>
      <c r="AW122" s="91"/>
      <c r="AX122" s="91"/>
      <c r="AY122" s="91"/>
      <c r="AZ122" s="91"/>
      <c r="BA122" s="91"/>
      <c r="BB122" s="91"/>
      <c r="BC122" s="91"/>
      <c r="BD122" s="91"/>
    </row>
    <row r="123" spans="12:56" s="85" customFormat="1" ht="12.75" customHeight="1" x14ac:dyDescent="0.15">
      <c r="L123" s="86"/>
      <c r="M123" s="87"/>
      <c r="N123" s="88"/>
      <c r="O123" s="89"/>
      <c r="P123" s="90"/>
      <c r="V123" s="91"/>
      <c r="AW123" s="91"/>
      <c r="AX123" s="91"/>
      <c r="AY123" s="91"/>
      <c r="AZ123" s="91"/>
      <c r="BA123" s="91"/>
      <c r="BB123" s="91"/>
      <c r="BC123" s="91"/>
      <c r="BD123" s="91"/>
    </row>
    <row r="124" spans="12:56" s="85" customFormat="1" ht="12.75" customHeight="1" x14ac:dyDescent="0.15">
      <c r="L124" s="86"/>
      <c r="M124" s="87"/>
      <c r="N124" s="88"/>
      <c r="O124" s="89"/>
      <c r="P124" s="90"/>
      <c r="V124" s="91"/>
      <c r="AW124" s="91"/>
      <c r="AX124" s="91"/>
      <c r="AY124" s="91"/>
      <c r="AZ124" s="91"/>
      <c r="BA124" s="91"/>
      <c r="BB124" s="91"/>
      <c r="BC124" s="91"/>
      <c r="BD124" s="91"/>
    </row>
    <row r="125" spans="12:56" s="85" customFormat="1" ht="12.75" customHeight="1" x14ac:dyDescent="0.15">
      <c r="L125" s="86"/>
      <c r="M125" s="87"/>
      <c r="N125" s="88"/>
      <c r="O125" s="89"/>
      <c r="P125" s="90"/>
      <c r="V125" s="91"/>
      <c r="AW125" s="91"/>
      <c r="AX125" s="91"/>
      <c r="AY125" s="91"/>
      <c r="AZ125" s="91"/>
      <c r="BA125" s="91"/>
      <c r="BB125" s="91"/>
      <c r="BC125" s="91"/>
      <c r="BD125" s="91"/>
    </row>
    <row r="126" spans="12:56" s="85" customFormat="1" ht="12.75" customHeight="1" x14ac:dyDescent="0.15">
      <c r="L126" s="86"/>
      <c r="M126" s="87"/>
      <c r="N126" s="88"/>
      <c r="O126" s="89"/>
      <c r="P126" s="90"/>
      <c r="V126" s="91"/>
      <c r="AW126" s="91"/>
      <c r="AX126" s="91"/>
      <c r="AY126" s="91"/>
      <c r="AZ126" s="91"/>
      <c r="BA126" s="91"/>
      <c r="BB126" s="91"/>
      <c r="BC126" s="91"/>
      <c r="BD126" s="91"/>
    </row>
    <row r="127" spans="12:56" s="85" customFormat="1" ht="12.75" customHeight="1" x14ac:dyDescent="0.15">
      <c r="L127" s="86"/>
      <c r="M127" s="87"/>
      <c r="N127" s="88"/>
      <c r="O127" s="89"/>
      <c r="P127" s="90"/>
      <c r="V127" s="91"/>
      <c r="AW127" s="91"/>
      <c r="AX127" s="91"/>
      <c r="AY127" s="91"/>
      <c r="AZ127" s="91"/>
      <c r="BA127" s="91"/>
      <c r="BB127" s="91"/>
      <c r="BC127" s="91"/>
      <c r="BD127" s="91"/>
    </row>
    <row r="128" spans="12:56" s="85" customFormat="1" ht="12.75" customHeight="1" x14ac:dyDescent="0.15">
      <c r="L128" s="86"/>
      <c r="M128" s="87"/>
      <c r="N128" s="88"/>
      <c r="O128" s="89"/>
      <c r="P128" s="90"/>
      <c r="V128" s="91"/>
      <c r="AW128" s="91"/>
      <c r="AX128" s="91"/>
      <c r="AY128" s="91"/>
      <c r="AZ128" s="91"/>
      <c r="BA128" s="91"/>
      <c r="BB128" s="91"/>
      <c r="BC128" s="91"/>
      <c r="BD128" s="91"/>
    </row>
    <row r="129" spans="12:56" s="85" customFormat="1" ht="12.75" customHeight="1" x14ac:dyDescent="0.15">
      <c r="L129" s="86"/>
      <c r="M129" s="87"/>
      <c r="N129" s="88"/>
      <c r="O129" s="89"/>
      <c r="P129" s="90"/>
      <c r="V129" s="91"/>
      <c r="AW129" s="91"/>
      <c r="AX129" s="91"/>
      <c r="AY129" s="91"/>
      <c r="AZ129" s="91"/>
      <c r="BA129" s="91"/>
      <c r="BB129" s="91"/>
      <c r="BC129" s="91"/>
      <c r="BD129" s="91"/>
    </row>
    <row r="130" spans="12:56" s="85" customFormat="1" ht="12.75" customHeight="1" x14ac:dyDescent="0.15">
      <c r="L130" s="86"/>
      <c r="M130" s="87"/>
      <c r="N130" s="88"/>
      <c r="O130" s="89"/>
      <c r="P130" s="90"/>
      <c r="V130" s="91"/>
      <c r="AW130" s="91"/>
      <c r="AX130" s="91"/>
      <c r="AY130" s="91"/>
      <c r="AZ130" s="91"/>
      <c r="BA130" s="91"/>
      <c r="BB130" s="91"/>
      <c r="BC130" s="91"/>
      <c r="BD130" s="91"/>
    </row>
    <row r="131" spans="12:56" s="85" customFormat="1" ht="12.75" customHeight="1" x14ac:dyDescent="0.15">
      <c r="L131" s="86"/>
      <c r="M131" s="87"/>
      <c r="N131" s="88"/>
      <c r="O131" s="89"/>
      <c r="P131" s="90"/>
      <c r="V131" s="91"/>
      <c r="AW131" s="91"/>
      <c r="AX131" s="91"/>
      <c r="AY131" s="91"/>
      <c r="AZ131" s="91"/>
      <c r="BA131" s="91"/>
      <c r="BB131" s="91"/>
      <c r="BC131" s="91"/>
      <c r="BD131" s="91"/>
    </row>
    <row r="132" spans="12:56" s="85" customFormat="1" ht="12.75" customHeight="1" x14ac:dyDescent="0.15">
      <c r="L132" s="86"/>
      <c r="M132" s="87"/>
      <c r="N132" s="88"/>
      <c r="O132" s="89"/>
      <c r="P132" s="90"/>
      <c r="V132" s="91"/>
      <c r="AW132" s="91"/>
      <c r="AX132" s="91"/>
      <c r="AY132" s="91"/>
      <c r="AZ132" s="91"/>
      <c r="BA132" s="91"/>
      <c r="BB132" s="91"/>
      <c r="BC132" s="91"/>
      <c r="BD132" s="91"/>
    </row>
    <row r="133" spans="12:56" s="85" customFormat="1" ht="12.75" customHeight="1" x14ac:dyDescent="0.15">
      <c r="L133" s="86"/>
      <c r="M133" s="87"/>
      <c r="N133" s="88"/>
      <c r="O133" s="89"/>
      <c r="P133" s="90"/>
      <c r="V133" s="91"/>
      <c r="AW133" s="91"/>
      <c r="AX133" s="91"/>
      <c r="AY133" s="91"/>
      <c r="AZ133" s="91"/>
      <c r="BA133" s="91"/>
      <c r="BB133" s="91"/>
      <c r="BC133" s="91"/>
      <c r="BD133" s="91"/>
    </row>
    <row r="134" spans="12:56" s="85" customFormat="1" ht="12.75" customHeight="1" x14ac:dyDescent="0.15">
      <c r="L134" s="86"/>
      <c r="M134" s="87"/>
      <c r="N134" s="88"/>
      <c r="O134" s="89"/>
      <c r="P134" s="90"/>
      <c r="V134" s="91"/>
      <c r="AW134" s="91"/>
      <c r="AX134" s="91"/>
      <c r="AY134" s="91"/>
      <c r="AZ134" s="91"/>
      <c r="BA134" s="91"/>
      <c r="BB134" s="91"/>
      <c r="BC134" s="91"/>
      <c r="BD134" s="91"/>
    </row>
    <row r="135" spans="12:56" s="85" customFormat="1" ht="12.75" customHeight="1" x14ac:dyDescent="0.15">
      <c r="L135" s="86"/>
      <c r="M135" s="87"/>
      <c r="N135" s="88"/>
      <c r="O135" s="89"/>
      <c r="P135" s="90"/>
      <c r="V135" s="91"/>
      <c r="AW135" s="91"/>
      <c r="AX135" s="91"/>
      <c r="AY135" s="91"/>
      <c r="AZ135" s="91"/>
      <c r="BA135" s="91"/>
      <c r="BB135" s="91"/>
      <c r="BC135" s="91"/>
      <c r="BD135" s="91"/>
    </row>
    <row r="136" spans="12:56" s="85" customFormat="1" ht="12.75" customHeight="1" x14ac:dyDescent="0.15">
      <c r="L136" s="86"/>
      <c r="M136" s="87"/>
      <c r="N136" s="88"/>
      <c r="O136" s="89"/>
      <c r="P136" s="90"/>
      <c r="V136" s="91"/>
      <c r="AW136" s="91"/>
      <c r="AX136" s="91"/>
      <c r="AY136" s="91"/>
      <c r="AZ136" s="91"/>
      <c r="BA136" s="91"/>
      <c r="BB136" s="91"/>
      <c r="BC136" s="91"/>
      <c r="BD136" s="91"/>
    </row>
    <row r="137" spans="12:56" s="85" customFormat="1" ht="12.75" customHeight="1" x14ac:dyDescent="0.15">
      <c r="L137" s="86"/>
      <c r="M137" s="87"/>
      <c r="N137" s="88"/>
      <c r="O137" s="89"/>
      <c r="P137" s="90"/>
      <c r="V137" s="91"/>
      <c r="AW137" s="91"/>
      <c r="AX137" s="91"/>
      <c r="AY137" s="91"/>
      <c r="AZ137" s="91"/>
      <c r="BA137" s="91"/>
      <c r="BB137" s="91"/>
      <c r="BC137" s="91"/>
      <c r="BD137" s="91"/>
    </row>
    <row r="138" spans="12:56" s="85" customFormat="1" ht="12.75" customHeight="1" x14ac:dyDescent="0.15">
      <c r="L138" s="86"/>
      <c r="M138" s="87"/>
      <c r="N138" s="88"/>
      <c r="O138" s="89"/>
      <c r="P138" s="90"/>
      <c r="V138" s="91"/>
      <c r="AW138" s="91"/>
      <c r="AX138" s="91"/>
      <c r="AY138" s="91"/>
      <c r="AZ138" s="91"/>
      <c r="BA138" s="91"/>
      <c r="BB138" s="91"/>
      <c r="BC138" s="91"/>
      <c r="BD138" s="91"/>
    </row>
    <row r="139" spans="12:56" s="85" customFormat="1" ht="12.75" customHeight="1" x14ac:dyDescent="0.15">
      <c r="L139" s="86"/>
      <c r="M139" s="87"/>
      <c r="N139" s="88"/>
      <c r="O139" s="89"/>
      <c r="P139" s="90"/>
      <c r="V139" s="91"/>
      <c r="AW139" s="91"/>
      <c r="AX139" s="91"/>
      <c r="AY139" s="91"/>
      <c r="AZ139" s="91"/>
      <c r="BA139" s="91"/>
      <c r="BB139" s="91"/>
      <c r="BC139" s="91"/>
      <c r="BD139" s="91"/>
    </row>
    <row r="140" spans="12:56" s="85" customFormat="1" ht="12.75" customHeight="1" x14ac:dyDescent="0.15">
      <c r="L140" s="86"/>
      <c r="M140" s="87"/>
      <c r="N140" s="88"/>
      <c r="O140" s="89"/>
      <c r="P140" s="90"/>
      <c r="V140" s="91"/>
      <c r="AW140" s="91"/>
      <c r="AX140" s="91"/>
      <c r="AY140" s="91"/>
      <c r="AZ140" s="91"/>
      <c r="BA140" s="91"/>
      <c r="BB140" s="91"/>
      <c r="BC140" s="91"/>
      <c r="BD140" s="91"/>
    </row>
    <row r="141" spans="12:56" s="85" customFormat="1" ht="12.75" customHeight="1" x14ac:dyDescent="0.15">
      <c r="L141" s="86"/>
      <c r="M141" s="87"/>
      <c r="N141" s="88"/>
      <c r="O141" s="89"/>
      <c r="P141" s="90"/>
      <c r="V141" s="91"/>
      <c r="AW141" s="91"/>
      <c r="AX141" s="91"/>
      <c r="AY141" s="91"/>
      <c r="AZ141" s="91"/>
      <c r="BA141" s="91"/>
      <c r="BB141" s="91"/>
      <c r="BC141" s="91"/>
      <c r="BD141" s="91"/>
    </row>
    <row r="142" spans="12:56" s="85" customFormat="1" ht="12.75" customHeight="1" x14ac:dyDescent="0.15">
      <c r="L142" s="86"/>
      <c r="M142" s="87"/>
      <c r="N142" s="88"/>
      <c r="O142" s="89"/>
      <c r="P142" s="90"/>
      <c r="V142" s="91"/>
      <c r="AW142" s="91"/>
      <c r="AX142" s="91"/>
      <c r="AY142" s="91"/>
      <c r="AZ142" s="91"/>
      <c r="BA142" s="91"/>
      <c r="BB142" s="91"/>
      <c r="BC142" s="91"/>
      <c r="BD142" s="91"/>
    </row>
    <row r="143" spans="12:56" s="85" customFormat="1" ht="12.75" customHeight="1" x14ac:dyDescent="0.15">
      <c r="L143" s="86"/>
      <c r="M143" s="87"/>
      <c r="N143" s="88"/>
      <c r="O143" s="89"/>
      <c r="P143" s="90"/>
      <c r="V143" s="91"/>
      <c r="AW143" s="91"/>
      <c r="AX143" s="91"/>
      <c r="AY143" s="91"/>
      <c r="AZ143" s="91"/>
      <c r="BA143" s="91"/>
      <c r="BB143" s="91"/>
      <c r="BC143" s="91"/>
      <c r="BD143" s="91"/>
    </row>
    <row r="144" spans="12:56" s="85" customFormat="1" ht="12.75" customHeight="1" x14ac:dyDescent="0.15">
      <c r="L144" s="86"/>
      <c r="M144" s="87"/>
      <c r="N144" s="88"/>
      <c r="O144" s="89"/>
      <c r="P144" s="90"/>
      <c r="V144" s="91"/>
      <c r="AW144" s="91"/>
      <c r="AX144" s="91"/>
      <c r="AY144" s="91"/>
      <c r="AZ144" s="91"/>
      <c r="BA144" s="91"/>
      <c r="BB144" s="91"/>
      <c r="BC144" s="91"/>
      <c r="BD144" s="91"/>
    </row>
    <row r="145" spans="12:56" s="85" customFormat="1" ht="12.75" customHeight="1" x14ac:dyDescent="0.15">
      <c r="L145" s="86"/>
      <c r="M145" s="87"/>
      <c r="N145" s="88"/>
      <c r="O145" s="89"/>
      <c r="P145" s="90"/>
      <c r="V145" s="91"/>
      <c r="AW145" s="91"/>
      <c r="AX145" s="91"/>
      <c r="AY145" s="91"/>
      <c r="AZ145" s="91"/>
      <c r="BA145" s="91"/>
      <c r="BB145" s="91"/>
      <c r="BC145" s="91"/>
      <c r="BD145" s="91"/>
    </row>
    <row r="146" spans="12:56" s="85" customFormat="1" ht="12.75" customHeight="1" x14ac:dyDescent="0.15">
      <c r="L146" s="86"/>
      <c r="M146" s="87"/>
      <c r="N146" s="88"/>
      <c r="O146" s="89"/>
      <c r="P146" s="90"/>
      <c r="V146" s="91"/>
      <c r="AW146" s="91"/>
      <c r="AX146" s="91"/>
      <c r="AY146" s="91"/>
      <c r="AZ146" s="91"/>
      <c r="BA146" s="91"/>
      <c r="BB146" s="91"/>
      <c r="BC146" s="91"/>
      <c r="BD146" s="91"/>
    </row>
    <row r="147" spans="12:56" s="85" customFormat="1" ht="12.75" customHeight="1" x14ac:dyDescent="0.15">
      <c r="L147" s="86"/>
      <c r="M147" s="87"/>
      <c r="N147" s="88"/>
      <c r="O147" s="89"/>
      <c r="P147" s="90"/>
      <c r="V147" s="91"/>
      <c r="AW147" s="91"/>
      <c r="AX147" s="91"/>
      <c r="AY147" s="91"/>
      <c r="AZ147" s="91"/>
      <c r="BA147" s="91"/>
      <c r="BB147" s="91"/>
      <c r="BC147" s="91"/>
      <c r="BD147" s="91"/>
    </row>
    <row r="148" spans="12:56" s="85" customFormat="1" ht="12.75" customHeight="1" x14ac:dyDescent="0.15">
      <c r="L148" s="86"/>
      <c r="M148" s="87"/>
      <c r="N148" s="88"/>
      <c r="O148" s="89"/>
      <c r="P148" s="90"/>
      <c r="V148" s="91"/>
      <c r="AW148" s="91"/>
      <c r="AX148" s="91"/>
      <c r="AY148" s="91"/>
      <c r="AZ148" s="91"/>
      <c r="BA148" s="91"/>
      <c r="BB148" s="91"/>
      <c r="BC148" s="91"/>
      <c r="BD148" s="91"/>
    </row>
    <row r="149" spans="12:56" s="85" customFormat="1" ht="12.75" customHeight="1" x14ac:dyDescent="0.15">
      <c r="L149" s="86"/>
      <c r="M149" s="87"/>
      <c r="N149" s="88"/>
      <c r="O149" s="89"/>
      <c r="P149" s="90"/>
      <c r="V149" s="91"/>
      <c r="AW149" s="91"/>
      <c r="AX149" s="91"/>
      <c r="AY149" s="91"/>
      <c r="AZ149" s="91"/>
      <c r="BA149" s="91"/>
      <c r="BB149" s="91"/>
      <c r="BC149" s="91"/>
      <c r="BD149" s="91"/>
    </row>
    <row r="150" spans="12:56" s="85" customFormat="1" ht="12.75" customHeight="1" x14ac:dyDescent="0.15">
      <c r="L150" s="86"/>
      <c r="M150" s="87"/>
      <c r="N150" s="88"/>
      <c r="O150" s="89"/>
      <c r="P150" s="90"/>
      <c r="V150" s="91"/>
      <c r="AW150" s="91"/>
      <c r="AX150" s="91"/>
      <c r="AY150" s="91"/>
      <c r="AZ150" s="91"/>
      <c r="BA150" s="91"/>
      <c r="BB150" s="91"/>
      <c r="BC150" s="91"/>
      <c r="BD150" s="91"/>
    </row>
    <row r="151" spans="12:56" s="85" customFormat="1" ht="12.75" customHeight="1" x14ac:dyDescent="0.15">
      <c r="L151" s="86"/>
      <c r="M151" s="87"/>
      <c r="N151" s="88"/>
      <c r="O151" s="89"/>
      <c r="P151" s="90"/>
      <c r="V151" s="91"/>
      <c r="AW151" s="91"/>
      <c r="AX151" s="91"/>
      <c r="AY151" s="91"/>
      <c r="AZ151" s="91"/>
      <c r="BA151" s="91"/>
      <c r="BB151" s="91"/>
      <c r="BC151" s="91"/>
      <c r="BD151" s="91"/>
    </row>
    <row r="152" spans="12:56" s="85" customFormat="1" ht="12.75" customHeight="1" x14ac:dyDescent="0.15">
      <c r="L152" s="86"/>
      <c r="M152" s="87"/>
      <c r="N152" s="88"/>
      <c r="O152" s="89"/>
      <c r="P152" s="90"/>
      <c r="V152" s="91"/>
      <c r="AW152" s="91"/>
      <c r="AX152" s="91"/>
      <c r="AY152" s="91"/>
      <c r="AZ152" s="91"/>
      <c r="BA152" s="91"/>
      <c r="BB152" s="91"/>
      <c r="BC152" s="91"/>
      <c r="BD152" s="91"/>
    </row>
    <row r="153" spans="12:56" s="85" customFormat="1" ht="12.75" customHeight="1" x14ac:dyDescent="0.15">
      <c r="L153" s="86"/>
      <c r="M153" s="87"/>
      <c r="N153" s="88"/>
      <c r="O153" s="89"/>
      <c r="P153" s="90"/>
      <c r="V153" s="91"/>
      <c r="AW153" s="91"/>
      <c r="AX153" s="91"/>
      <c r="AY153" s="91"/>
      <c r="AZ153" s="91"/>
      <c r="BA153" s="91"/>
      <c r="BB153" s="91"/>
      <c r="BC153" s="91"/>
      <c r="BD153" s="91"/>
    </row>
    <row r="154" spans="12:56" s="85" customFormat="1" ht="12.75" customHeight="1" x14ac:dyDescent="0.15">
      <c r="L154" s="86"/>
      <c r="M154" s="87"/>
      <c r="N154" s="88"/>
      <c r="O154" s="89"/>
      <c r="P154" s="90"/>
      <c r="V154" s="91"/>
      <c r="AW154" s="91"/>
      <c r="AX154" s="91"/>
      <c r="AY154" s="91"/>
      <c r="AZ154" s="91"/>
      <c r="BA154" s="91"/>
      <c r="BB154" s="91"/>
      <c r="BC154" s="91"/>
      <c r="BD154" s="91"/>
    </row>
    <row r="155" spans="12:56" s="85" customFormat="1" ht="12.75" customHeight="1" x14ac:dyDescent="0.15">
      <c r="L155" s="86"/>
      <c r="M155" s="87"/>
      <c r="N155" s="88"/>
      <c r="O155" s="89"/>
      <c r="P155" s="90"/>
      <c r="V155" s="91"/>
      <c r="AW155" s="91"/>
      <c r="AX155" s="91"/>
      <c r="AY155" s="91"/>
      <c r="AZ155" s="91"/>
      <c r="BA155" s="91"/>
      <c r="BB155" s="91"/>
      <c r="BC155" s="91"/>
      <c r="BD155" s="91"/>
    </row>
    <row r="156" spans="12:56" s="85" customFormat="1" ht="12.75" customHeight="1" x14ac:dyDescent="0.15">
      <c r="L156" s="86"/>
      <c r="M156" s="87"/>
      <c r="N156" s="88"/>
      <c r="O156" s="89"/>
      <c r="P156" s="90"/>
      <c r="V156" s="91"/>
      <c r="AW156" s="91"/>
      <c r="AX156" s="91"/>
      <c r="AY156" s="91"/>
      <c r="AZ156" s="91"/>
      <c r="BA156" s="91"/>
      <c r="BB156" s="91"/>
      <c r="BC156" s="91"/>
      <c r="BD156" s="91"/>
    </row>
    <row r="157" spans="12:56" s="85" customFormat="1" ht="12.75" customHeight="1" x14ac:dyDescent="0.15">
      <c r="L157" s="86"/>
      <c r="M157" s="87"/>
      <c r="N157" s="88"/>
      <c r="O157" s="89"/>
      <c r="P157" s="90"/>
      <c r="V157" s="91"/>
      <c r="AW157" s="91"/>
      <c r="AX157" s="91"/>
      <c r="AY157" s="91"/>
      <c r="AZ157" s="91"/>
      <c r="BA157" s="91"/>
      <c r="BB157" s="91"/>
      <c r="BC157" s="91"/>
      <c r="BD157" s="91"/>
    </row>
    <row r="158" spans="12:56" s="85" customFormat="1" ht="12.75" customHeight="1" x14ac:dyDescent="0.15">
      <c r="L158" s="86"/>
      <c r="M158" s="87"/>
      <c r="N158" s="88"/>
      <c r="O158" s="89"/>
      <c r="P158" s="90"/>
      <c r="V158" s="91"/>
      <c r="AW158" s="91"/>
      <c r="AX158" s="91"/>
      <c r="AY158" s="91"/>
      <c r="AZ158" s="91"/>
      <c r="BA158" s="91"/>
      <c r="BB158" s="91"/>
      <c r="BC158" s="91"/>
      <c r="BD158" s="91"/>
    </row>
    <row r="159" spans="12:56" s="85" customFormat="1" ht="12.75" customHeight="1" x14ac:dyDescent="0.15">
      <c r="L159" s="86"/>
      <c r="M159" s="87"/>
      <c r="N159" s="88"/>
      <c r="O159" s="89"/>
      <c r="P159" s="90"/>
      <c r="V159" s="91"/>
      <c r="AW159" s="91"/>
      <c r="AX159" s="91"/>
      <c r="AY159" s="91"/>
      <c r="AZ159" s="91"/>
      <c r="BA159" s="91"/>
      <c r="BB159" s="91"/>
      <c r="BC159" s="91"/>
      <c r="BD159" s="91"/>
    </row>
    <row r="160" spans="12:56" s="85" customFormat="1" ht="12.75" customHeight="1" x14ac:dyDescent="0.15">
      <c r="L160" s="86"/>
      <c r="M160" s="87"/>
      <c r="N160" s="88"/>
      <c r="O160" s="89"/>
      <c r="P160" s="90"/>
      <c r="V160" s="91"/>
      <c r="AW160" s="91"/>
      <c r="AX160" s="91"/>
      <c r="AY160" s="91"/>
      <c r="AZ160" s="91"/>
      <c r="BA160" s="91"/>
      <c r="BB160" s="91"/>
      <c r="BC160" s="91"/>
      <c r="BD160" s="91"/>
    </row>
    <row r="161" spans="12:56" s="85" customFormat="1" ht="12.75" customHeight="1" x14ac:dyDescent="0.15">
      <c r="L161" s="86"/>
      <c r="M161" s="87"/>
      <c r="N161" s="88"/>
      <c r="O161" s="89"/>
      <c r="P161" s="90"/>
      <c r="V161" s="91"/>
      <c r="AW161" s="91"/>
      <c r="AX161" s="91"/>
      <c r="AY161" s="91"/>
      <c r="AZ161" s="91"/>
      <c r="BA161" s="91"/>
      <c r="BB161" s="91"/>
      <c r="BC161" s="91"/>
      <c r="BD161" s="91"/>
    </row>
    <row r="162" spans="12:56" s="85" customFormat="1" ht="12.75" customHeight="1" x14ac:dyDescent="0.15">
      <c r="L162" s="86"/>
      <c r="M162" s="87"/>
      <c r="N162" s="88"/>
      <c r="O162" s="89"/>
      <c r="P162" s="90"/>
      <c r="V162" s="91"/>
      <c r="AW162" s="91"/>
      <c r="AX162" s="91"/>
      <c r="AY162" s="91"/>
      <c r="AZ162" s="91"/>
      <c r="BA162" s="91"/>
      <c r="BB162" s="91"/>
      <c r="BC162" s="91"/>
      <c r="BD162" s="91"/>
    </row>
    <row r="163" spans="12:56" s="85" customFormat="1" ht="12.75" customHeight="1" x14ac:dyDescent="0.15">
      <c r="L163" s="86"/>
      <c r="M163" s="87"/>
      <c r="N163" s="88"/>
      <c r="O163" s="89"/>
      <c r="P163" s="90"/>
      <c r="V163" s="91"/>
      <c r="AW163" s="91"/>
      <c r="AX163" s="91"/>
      <c r="AY163" s="91"/>
      <c r="AZ163" s="91"/>
      <c r="BA163" s="91"/>
      <c r="BB163" s="91"/>
      <c r="BC163" s="91"/>
      <c r="BD163" s="91"/>
    </row>
    <row r="164" spans="12:56" s="85" customFormat="1" ht="12.75" customHeight="1" x14ac:dyDescent="0.15">
      <c r="L164" s="86"/>
      <c r="M164" s="87"/>
      <c r="N164" s="88"/>
      <c r="O164" s="89"/>
      <c r="P164" s="90"/>
      <c r="V164" s="91"/>
      <c r="AW164" s="91"/>
      <c r="AX164" s="91"/>
      <c r="AY164" s="91"/>
      <c r="AZ164" s="91"/>
      <c r="BA164" s="91"/>
      <c r="BB164" s="91"/>
      <c r="BC164" s="91"/>
      <c r="BD164" s="91"/>
    </row>
    <row r="165" spans="12:56" s="85" customFormat="1" ht="12.75" customHeight="1" x14ac:dyDescent="0.15">
      <c r="L165" s="86"/>
      <c r="M165" s="87"/>
      <c r="N165" s="88"/>
      <c r="O165" s="89"/>
      <c r="P165" s="90"/>
      <c r="V165" s="91"/>
      <c r="AW165" s="91"/>
      <c r="AX165" s="91"/>
      <c r="AY165" s="91"/>
      <c r="AZ165" s="91"/>
      <c r="BA165" s="91"/>
      <c r="BB165" s="91"/>
      <c r="BC165" s="91"/>
      <c r="BD165" s="91"/>
    </row>
    <row r="166" spans="12:56" s="85" customFormat="1" ht="12.75" customHeight="1" x14ac:dyDescent="0.15">
      <c r="L166" s="86"/>
      <c r="M166" s="87"/>
      <c r="N166" s="88"/>
      <c r="O166" s="89"/>
      <c r="P166" s="90"/>
      <c r="V166" s="91"/>
      <c r="AW166" s="91"/>
      <c r="AX166" s="91"/>
      <c r="AY166" s="91"/>
      <c r="AZ166" s="91"/>
      <c r="BA166" s="91"/>
      <c r="BB166" s="91"/>
      <c r="BC166" s="91"/>
      <c r="BD166" s="91"/>
    </row>
    <row r="167" spans="12:56" s="85" customFormat="1" ht="12.75" customHeight="1" x14ac:dyDescent="0.15">
      <c r="L167" s="86"/>
      <c r="M167" s="87"/>
      <c r="N167" s="88"/>
      <c r="O167" s="89"/>
      <c r="P167" s="90"/>
      <c r="V167" s="91"/>
      <c r="AW167" s="91"/>
      <c r="AX167" s="91"/>
      <c r="AY167" s="91"/>
      <c r="AZ167" s="91"/>
      <c r="BA167" s="91"/>
      <c r="BB167" s="91"/>
      <c r="BC167" s="91"/>
      <c r="BD167" s="91"/>
    </row>
    <row r="168" spans="12:56" s="85" customFormat="1" ht="12.75" customHeight="1" x14ac:dyDescent="0.15">
      <c r="L168" s="86"/>
      <c r="M168" s="87"/>
      <c r="N168" s="88"/>
      <c r="O168" s="89"/>
      <c r="P168" s="90"/>
      <c r="V168" s="91"/>
      <c r="AW168" s="91"/>
      <c r="AX168" s="91"/>
      <c r="AY168" s="91"/>
      <c r="AZ168" s="91"/>
      <c r="BA168" s="91"/>
      <c r="BB168" s="91"/>
      <c r="BC168" s="91"/>
      <c r="BD168" s="91"/>
    </row>
    <row r="169" spans="12:56" s="85" customFormat="1" ht="12.75" customHeight="1" x14ac:dyDescent="0.15">
      <c r="L169" s="86"/>
      <c r="M169" s="87"/>
      <c r="N169" s="88"/>
      <c r="O169" s="89"/>
      <c r="P169" s="90"/>
      <c r="V169" s="91"/>
      <c r="AW169" s="91"/>
      <c r="AX169" s="91"/>
      <c r="AY169" s="91"/>
      <c r="AZ169" s="91"/>
      <c r="BA169" s="91"/>
      <c r="BB169" s="91"/>
      <c r="BC169" s="91"/>
      <c r="BD169" s="91"/>
    </row>
    <row r="170" spans="12:56" s="85" customFormat="1" ht="12.75" customHeight="1" x14ac:dyDescent="0.15">
      <c r="L170" s="86"/>
      <c r="M170" s="87"/>
      <c r="N170" s="88"/>
      <c r="O170" s="89"/>
      <c r="P170" s="90"/>
      <c r="V170" s="91"/>
      <c r="AW170" s="91"/>
      <c r="AX170" s="91"/>
      <c r="AY170" s="91"/>
      <c r="AZ170" s="91"/>
      <c r="BA170" s="91"/>
      <c r="BB170" s="91"/>
      <c r="BC170" s="91"/>
      <c r="BD170" s="91"/>
    </row>
    <row r="171" spans="12:56" s="85" customFormat="1" ht="12.75" customHeight="1" x14ac:dyDescent="0.15">
      <c r="L171" s="86"/>
      <c r="M171" s="87"/>
      <c r="N171" s="88"/>
      <c r="O171" s="89"/>
      <c r="P171" s="90"/>
      <c r="V171" s="91"/>
      <c r="AW171" s="91"/>
      <c r="AX171" s="91"/>
      <c r="AY171" s="91"/>
      <c r="AZ171" s="91"/>
      <c r="BA171" s="91"/>
      <c r="BB171" s="91"/>
      <c r="BC171" s="91"/>
      <c r="BD171" s="91"/>
    </row>
    <row r="172" spans="12:56" s="85" customFormat="1" ht="12.75" customHeight="1" x14ac:dyDescent="0.15">
      <c r="L172" s="86"/>
      <c r="M172" s="87"/>
      <c r="N172" s="88"/>
      <c r="O172" s="89"/>
      <c r="P172" s="90"/>
      <c r="V172" s="91"/>
      <c r="AW172" s="91"/>
      <c r="AX172" s="91"/>
      <c r="AY172" s="91"/>
      <c r="AZ172" s="91"/>
      <c r="BA172" s="91"/>
      <c r="BB172" s="91"/>
      <c r="BC172" s="91"/>
      <c r="BD172" s="91"/>
    </row>
    <row r="173" spans="12:56" s="85" customFormat="1" ht="12.75" customHeight="1" x14ac:dyDescent="0.15">
      <c r="L173" s="86"/>
      <c r="M173" s="87"/>
      <c r="N173" s="88"/>
      <c r="O173" s="89"/>
      <c r="P173" s="90"/>
      <c r="V173" s="91"/>
      <c r="AW173" s="91"/>
      <c r="AX173" s="91"/>
      <c r="AY173" s="91"/>
      <c r="AZ173" s="91"/>
      <c r="BA173" s="91"/>
      <c r="BB173" s="91"/>
      <c r="BC173" s="91"/>
      <c r="BD173" s="91"/>
    </row>
    <row r="174" spans="12:56" s="85" customFormat="1" ht="12.75" customHeight="1" x14ac:dyDescent="0.15">
      <c r="L174" s="86"/>
      <c r="M174" s="87"/>
      <c r="N174" s="88"/>
      <c r="O174" s="89"/>
      <c r="P174" s="90"/>
      <c r="V174" s="91"/>
      <c r="AW174" s="91"/>
      <c r="AX174" s="91"/>
      <c r="AY174" s="91"/>
      <c r="AZ174" s="91"/>
      <c r="BA174" s="91"/>
      <c r="BB174" s="91"/>
      <c r="BC174" s="91"/>
      <c r="BD174" s="91"/>
    </row>
    <row r="175" spans="12:56" s="85" customFormat="1" ht="12.75" customHeight="1" x14ac:dyDescent="0.15">
      <c r="L175" s="86"/>
      <c r="M175" s="87"/>
      <c r="N175" s="88"/>
      <c r="O175" s="89"/>
      <c r="P175" s="90"/>
      <c r="V175" s="91"/>
      <c r="AW175" s="91"/>
      <c r="AX175" s="91"/>
      <c r="AY175" s="91"/>
      <c r="AZ175" s="91"/>
      <c r="BA175" s="91"/>
      <c r="BB175" s="91"/>
      <c r="BC175" s="91"/>
      <c r="BD175" s="91"/>
    </row>
    <row r="176" spans="12:56" s="85" customFormat="1" ht="12.75" customHeight="1" x14ac:dyDescent="0.15">
      <c r="L176" s="86"/>
      <c r="M176" s="87"/>
      <c r="N176" s="88"/>
      <c r="O176" s="89"/>
      <c r="P176" s="90"/>
      <c r="V176" s="91"/>
      <c r="AW176" s="91"/>
      <c r="AX176" s="91"/>
      <c r="AY176" s="91"/>
      <c r="AZ176" s="91"/>
      <c r="BA176" s="91"/>
      <c r="BB176" s="91"/>
      <c r="BC176" s="91"/>
      <c r="BD176" s="91"/>
    </row>
    <row r="177" spans="12:56" s="85" customFormat="1" ht="12.75" customHeight="1" x14ac:dyDescent="0.15">
      <c r="L177" s="86"/>
      <c r="M177" s="87"/>
      <c r="N177" s="88"/>
      <c r="O177" s="89"/>
      <c r="P177" s="90"/>
      <c r="V177" s="91"/>
      <c r="AW177" s="91"/>
      <c r="AX177" s="91"/>
      <c r="AY177" s="91"/>
      <c r="AZ177" s="91"/>
      <c r="BA177" s="91"/>
      <c r="BB177" s="91"/>
      <c r="BC177" s="91"/>
      <c r="BD177" s="91"/>
    </row>
    <row r="178" spans="12:56" s="85" customFormat="1" ht="12.75" customHeight="1" x14ac:dyDescent="0.15">
      <c r="L178" s="86"/>
      <c r="M178" s="87"/>
      <c r="N178" s="88"/>
      <c r="O178" s="89"/>
      <c r="P178" s="90"/>
      <c r="V178" s="91"/>
      <c r="AW178" s="91"/>
      <c r="AX178" s="91"/>
      <c r="AY178" s="91"/>
      <c r="AZ178" s="91"/>
      <c r="BA178" s="91"/>
      <c r="BB178" s="91"/>
      <c r="BC178" s="91"/>
      <c r="BD178" s="91"/>
    </row>
    <row r="179" spans="12:56" s="85" customFormat="1" ht="12.75" customHeight="1" x14ac:dyDescent="0.15">
      <c r="L179" s="86"/>
      <c r="M179" s="87"/>
      <c r="N179" s="88"/>
      <c r="O179" s="89"/>
      <c r="P179" s="90"/>
      <c r="V179" s="91"/>
      <c r="AW179" s="91"/>
      <c r="AX179" s="91"/>
      <c r="AY179" s="91"/>
      <c r="AZ179" s="91"/>
      <c r="BA179" s="91"/>
      <c r="BB179" s="91"/>
      <c r="BC179" s="91"/>
      <c r="BD179" s="91"/>
    </row>
    <row r="180" spans="12:56" s="85" customFormat="1" ht="12.75" customHeight="1" x14ac:dyDescent="0.15">
      <c r="L180" s="86"/>
      <c r="M180" s="87"/>
      <c r="N180" s="88"/>
      <c r="O180" s="89"/>
      <c r="P180" s="90"/>
      <c r="V180" s="91"/>
      <c r="AW180" s="91"/>
      <c r="AX180" s="91"/>
      <c r="AY180" s="91"/>
      <c r="AZ180" s="91"/>
      <c r="BA180" s="91"/>
      <c r="BB180" s="91"/>
      <c r="BC180" s="91"/>
      <c r="BD180" s="91"/>
    </row>
    <row r="181" spans="12:56" s="85" customFormat="1" ht="12.75" customHeight="1" x14ac:dyDescent="0.15">
      <c r="L181" s="86"/>
      <c r="M181" s="87"/>
      <c r="N181" s="88"/>
      <c r="O181" s="89"/>
      <c r="P181" s="90"/>
      <c r="V181" s="91"/>
      <c r="AW181" s="91"/>
      <c r="AX181" s="91"/>
      <c r="AY181" s="91"/>
      <c r="AZ181" s="91"/>
      <c r="BA181" s="91"/>
      <c r="BB181" s="91"/>
      <c r="BC181" s="91"/>
      <c r="BD181" s="91"/>
    </row>
    <row r="182" spans="12:56" s="85" customFormat="1" ht="12.75" customHeight="1" x14ac:dyDescent="0.15">
      <c r="L182" s="86"/>
      <c r="M182" s="87"/>
      <c r="N182" s="88"/>
      <c r="O182" s="89"/>
      <c r="P182" s="90"/>
      <c r="V182" s="91"/>
      <c r="AW182" s="91"/>
      <c r="AX182" s="91"/>
      <c r="AY182" s="91"/>
      <c r="AZ182" s="91"/>
      <c r="BA182" s="91"/>
      <c r="BB182" s="91"/>
      <c r="BC182" s="91"/>
      <c r="BD182" s="91"/>
    </row>
    <row r="183" spans="12:56" s="85" customFormat="1" ht="12.75" customHeight="1" x14ac:dyDescent="0.15">
      <c r="L183" s="86"/>
      <c r="M183" s="87"/>
      <c r="N183" s="88"/>
      <c r="O183" s="89"/>
      <c r="P183" s="90"/>
      <c r="V183" s="91"/>
      <c r="AW183" s="91"/>
      <c r="AX183" s="91"/>
      <c r="AY183" s="91"/>
      <c r="AZ183" s="91"/>
      <c r="BA183" s="91"/>
      <c r="BB183" s="91"/>
      <c r="BC183" s="91"/>
      <c r="BD183" s="91"/>
    </row>
    <row r="184" spans="12:56" s="85" customFormat="1" ht="12.75" customHeight="1" x14ac:dyDescent="0.15">
      <c r="L184" s="86"/>
      <c r="M184" s="87"/>
      <c r="N184" s="88"/>
      <c r="O184" s="89"/>
      <c r="P184" s="90"/>
      <c r="V184" s="91"/>
      <c r="AW184" s="91"/>
      <c r="AX184" s="91"/>
      <c r="AY184" s="91"/>
      <c r="AZ184" s="91"/>
      <c r="BA184" s="91"/>
      <c r="BB184" s="91"/>
      <c r="BC184" s="91"/>
      <c r="BD184" s="91"/>
    </row>
    <row r="185" spans="12:56" s="85" customFormat="1" ht="12.75" customHeight="1" x14ac:dyDescent="0.15">
      <c r="L185" s="86"/>
      <c r="M185" s="87"/>
      <c r="N185" s="88"/>
      <c r="O185" s="89"/>
      <c r="P185" s="90"/>
      <c r="V185" s="91"/>
      <c r="AW185" s="91"/>
      <c r="AX185" s="91"/>
      <c r="AY185" s="91"/>
      <c r="AZ185" s="91"/>
      <c r="BA185" s="91"/>
      <c r="BB185" s="91"/>
      <c r="BC185" s="91"/>
      <c r="BD185" s="91"/>
    </row>
    <row r="186" spans="12:56" s="85" customFormat="1" ht="12.75" customHeight="1" x14ac:dyDescent="0.15">
      <c r="L186" s="86"/>
      <c r="M186" s="87"/>
      <c r="N186" s="88"/>
      <c r="O186" s="89"/>
      <c r="P186" s="90"/>
      <c r="V186" s="91"/>
      <c r="AW186" s="91"/>
      <c r="AX186" s="91"/>
      <c r="AY186" s="91"/>
      <c r="AZ186" s="91"/>
      <c r="BA186" s="91"/>
      <c r="BB186" s="91"/>
      <c r="BC186" s="91"/>
      <c r="BD186" s="91"/>
    </row>
    <row r="187" spans="12:56" s="85" customFormat="1" ht="12.75" customHeight="1" x14ac:dyDescent="0.15">
      <c r="L187" s="86"/>
      <c r="M187" s="87"/>
      <c r="N187" s="88"/>
      <c r="O187" s="89"/>
      <c r="P187" s="90"/>
      <c r="V187" s="91"/>
      <c r="AW187" s="91"/>
      <c r="AX187" s="91"/>
      <c r="AY187" s="91"/>
      <c r="AZ187" s="91"/>
      <c r="BA187" s="91"/>
      <c r="BB187" s="91"/>
      <c r="BC187" s="91"/>
      <c r="BD187" s="91"/>
    </row>
    <row r="188" spans="12:56" s="85" customFormat="1" ht="12.75" customHeight="1" x14ac:dyDescent="0.15">
      <c r="L188" s="86"/>
      <c r="M188" s="87"/>
      <c r="N188" s="88"/>
      <c r="O188" s="89"/>
      <c r="P188" s="90"/>
      <c r="V188" s="91"/>
      <c r="AW188" s="91"/>
      <c r="AX188" s="91"/>
      <c r="AY188" s="91"/>
      <c r="AZ188" s="91"/>
      <c r="BA188" s="91"/>
      <c r="BB188" s="91"/>
      <c r="BC188" s="91"/>
      <c r="BD188" s="91"/>
    </row>
    <row r="189" spans="12:56" s="85" customFormat="1" ht="12.75" customHeight="1" x14ac:dyDescent="0.15">
      <c r="L189" s="86"/>
      <c r="M189" s="87"/>
      <c r="N189" s="88"/>
      <c r="O189" s="89"/>
      <c r="P189" s="90"/>
      <c r="V189" s="91"/>
      <c r="AW189" s="91"/>
      <c r="AX189" s="91"/>
      <c r="AY189" s="91"/>
      <c r="AZ189" s="91"/>
      <c r="BA189" s="91"/>
      <c r="BB189" s="91"/>
      <c r="BC189" s="91"/>
      <c r="BD189" s="91"/>
    </row>
    <row r="190" spans="12:56" s="85" customFormat="1" ht="12.75" customHeight="1" x14ac:dyDescent="0.15">
      <c r="L190" s="86"/>
      <c r="M190" s="87"/>
      <c r="N190" s="88"/>
      <c r="O190" s="89"/>
      <c r="P190" s="90"/>
      <c r="V190" s="91"/>
      <c r="AW190" s="91"/>
      <c r="AX190" s="91"/>
      <c r="AY190" s="91"/>
      <c r="AZ190" s="91"/>
      <c r="BA190" s="91"/>
      <c r="BB190" s="91"/>
      <c r="BC190" s="91"/>
      <c r="BD190" s="91"/>
    </row>
    <row r="191" spans="12:56" s="85" customFormat="1" ht="12.75" customHeight="1" x14ac:dyDescent="0.15">
      <c r="L191" s="86"/>
      <c r="M191" s="87"/>
      <c r="N191" s="88"/>
      <c r="O191" s="89"/>
      <c r="P191" s="90"/>
      <c r="V191" s="91"/>
      <c r="AW191" s="91"/>
      <c r="AX191" s="91"/>
      <c r="AY191" s="91"/>
      <c r="AZ191" s="91"/>
      <c r="BA191" s="91"/>
      <c r="BB191" s="91"/>
      <c r="BC191" s="91"/>
      <c r="BD191" s="91"/>
    </row>
    <row r="192" spans="12:56" s="85" customFormat="1" ht="12.75" customHeight="1" x14ac:dyDescent="0.15">
      <c r="L192" s="86"/>
      <c r="M192" s="87"/>
      <c r="N192" s="88"/>
      <c r="O192" s="89"/>
      <c r="P192" s="90"/>
      <c r="V192" s="91"/>
      <c r="AW192" s="91"/>
      <c r="AX192" s="91"/>
      <c r="AY192" s="91"/>
      <c r="AZ192" s="91"/>
      <c r="BA192" s="91"/>
      <c r="BB192" s="91"/>
      <c r="BC192" s="91"/>
      <c r="BD192" s="91"/>
    </row>
    <row r="193" spans="12:56" s="85" customFormat="1" ht="12.75" customHeight="1" x14ac:dyDescent="0.15">
      <c r="L193" s="86"/>
      <c r="M193" s="87"/>
      <c r="N193" s="88"/>
      <c r="O193" s="89"/>
      <c r="P193" s="90"/>
      <c r="V193" s="91"/>
      <c r="AW193" s="91"/>
      <c r="AX193" s="91"/>
      <c r="AY193" s="91"/>
      <c r="AZ193" s="91"/>
      <c r="BA193" s="91"/>
      <c r="BB193" s="91"/>
      <c r="BC193" s="91"/>
      <c r="BD193" s="91"/>
    </row>
    <row r="194" spans="12:56" s="85" customFormat="1" ht="12.75" customHeight="1" x14ac:dyDescent="0.15">
      <c r="L194" s="86"/>
      <c r="M194" s="87"/>
      <c r="N194" s="88"/>
      <c r="O194" s="89"/>
      <c r="P194" s="90"/>
      <c r="V194" s="91"/>
      <c r="AW194" s="91"/>
      <c r="AX194" s="91"/>
      <c r="AY194" s="91"/>
      <c r="AZ194" s="91"/>
      <c r="BA194" s="91"/>
      <c r="BB194" s="91"/>
      <c r="BC194" s="91"/>
      <c r="BD194" s="91"/>
    </row>
    <row r="195" spans="12:56" s="85" customFormat="1" ht="12.75" customHeight="1" x14ac:dyDescent="0.15">
      <c r="L195" s="86"/>
      <c r="M195" s="87"/>
      <c r="N195" s="88"/>
      <c r="O195" s="89"/>
      <c r="P195" s="90"/>
      <c r="V195" s="91"/>
      <c r="AW195" s="91"/>
      <c r="AX195" s="91"/>
      <c r="AY195" s="91"/>
      <c r="AZ195" s="91"/>
      <c r="BA195" s="91"/>
      <c r="BB195" s="91"/>
      <c r="BC195" s="91"/>
      <c r="BD195" s="91"/>
    </row>
    <row r="196" spans="12:56" s="85" customFormat="1" ht="12.75" customHeight="1" x14ac:dyDescent="0.15">
      <c r="L196" s="86"/>
      <c r="M196" s="87"/>
      <c r="N196" s="88"/>
      <c r="O196" s="89"/>
      <c r="P196" s="90"/>
      <c r="V196" s="91"/>
      <c r="AW196" s="91"/>
      <c r="AX196" s="91"/>
      <c r="AY196" s="91"/>
      <c r="AZ196" s="91"/>
      <c r="BA196" s="91"/>
      <c r="BB196" s="91"/>
      <c r="BC196" s="91"/>
      <c r="BD196" s="91"/>
    </row>
    <row r="197" spans="12:56" s="85" customFormat="1" ht="12.75" customHeight="1" x14ac:dyDescent="0.15">
      <c r="L197" s="86"/>
      <c r="M197" s="87"/>
      <c r="N197" s="88"/>
      <c r="O197" s="89"/>
      <c r="P197" s="90"/>
      <c r="V197" s="91"/>
      <c r="AW197" s="91"/>
      <c r="AX197" s="91"/>
      <c r="AY197" s="91"/>
      <c r="AZ197" s="91"/>
      <c r="BA197" s="91"/>
      <c r="BB197" s="91"/>
      <c r="BC197" s="91"/>
      <c r="BD197" s="91"/>
    </row>
    <row r="198" spans="12:56" s="85" customFormat="1" ht="12.75" customHeight="1" x14ac:dyDescent="0.15">
      <c r="L198" s="86"/>
      <c r="M198" s="87"/>
      <c r="N198" s="88"/>
      <c r="O198" s="89"/>
      <c r="P198" s="90"/>
      <c r="V198" s="91"/>
      <c r="AW198" s="91"/>
      <c r="AX198" s="91"/>
      <c r="AY198" s="91"/>
      <c r="AZ198" s="91"/>
      <c r="BA198" s="91"/>
      <c r="BB198" s="91"/>
      <c r="BC198" s="91"/>
      <c r="BD198" s="91"/>
    </row>
    <row r="199" spans="12:56" s="85" customFormat="1" ht="12.75" customHeight="1" x14ac:dyDescent="0.15">
      <c r="L199" s="86"/>
      <c r="M199" s="87"/>
      <c r="N199" s="88"/>
      <c r="O199" s="89"/>
      <c r="P199" s="90"/>
      <c r="V199" s="91"/>
      <c r="AW199" s="91"/>
      <c r="AX199" s="91"/>
      <c r="AY199" s="91"/>
      <c r="AZ199" s="91"/>
      <c r="BA199" s="91"/>
      <c r="BB199" s="91"/>
      <c r="BC199" s="91"/>
      <c r="BD199" s="91"/>
    </row>
    <row r="200" spans="12:56" s="85" customFormat="1" ht="12.75" customHeight="1" x14ac:dyDescent="0.15">
      <c r="L200" s="86"/>
      <c r="M200" s="87"/>
      <c r="N200" s="88"/>
      <c r="O200" s="89"/>
      <c r="P200" s="90"/>
      <c r="V200" s="91"/>
      <c r="AW200" s="91"/>
      <c r="AX200" s="91"/>
      <c r="AY200" s="91"/>
      <c r="AZ200" s="91"/>
      <c r="BA200" s="91"/>
      <c r="BB200" s="91"/>
      <c r="BC200" s="91"/>
      <c r="BD200" s="91"/>
    </row>
    <row r="201" spans="12:56" s="85" customFormat="1" ht="12.75" customHeight="1" x14ac:dyDescent="0.15">
      <c r="L201" s="86"/>
      <c r="M201" s="87"/>
      <c r="N201" s="88"/>
      <c r="O201" s="89"/>
      <c r="P201" s="90"/>
      <c r="V201" s="91"/>
      <c r="AW201" s="91"/>
      <c r="AX201" s="91"/>
      <c r="AY201" s="91"/>
      <c r="AZ201" s="91"/>
      <c r="BA201" s="91"/>
      <c r="BB201" s="91"/>
      <c r="BC201" s="91"/>
      <c r="BD201" s="91"/>
    </row>
    <row r="202" spans="12:56" s="85" customFormat="1" ht="12.75" customHeight="1" x14ac:dyDescent="0.15">
      <c r="L202" s="86"/>
      <c r="M202" s="87"/>
      <c r="N202" s="88"/>
      <c r="O202" s="89"/>
      <c r="P202" s="90"/>
      <c r="V202" s="91"/>
      <c r="AW202" s="91"/>
      <c r="AX202" s="91"/>
      <c r="AY202" s="91"/>
      <c r="AZ202" s="91"/>
      <c r="BA202" s="91"/>
      <c r="BB202" s="91"/>
      <c r="BC202" s="91"/>
      <c r="BD202" s="91"/>
    </row>
    <row r="203" spans="12:56" s="85" customFormat="1" ht="12.75" customHeight="1" x14ac:dyDescent="0.15">
      <c r="L203" s="86"/>
      <c r="M203" s="87"/>
      <c r="N203" s="88"/>
      <c r="O203" s="89"/>
      <c r="P203" s="90"/>
      <c r="V203" s="91"/>
      <c r="AW203" s="91"/>
      <c r="AX203" s="91"/>
      <c r="AY203" s="91"/>
      <c r="AZ203" s="91"/>
      <c r="BA203" s="91"/>
      <c r="BB203" s="91"/>
      <c r="BC203" s="91"/>
      <c r="BD203" s="91"/>
    </row>
    <row r="204" spans="12:56" s="85" customFormat="1" ht="12.75" customHeight="1" x14ac:dyDescent="0.15">
      <c r="L204" s="86"/>
      <c r="M204" s="87"/>
      <c r="N204" s="88"/>
      <c r="O204" s="89"/>
      <c r="P204" s="90"/>
      <c r="V204" s="91"/>
      <c r="AW204" s="91"/>
      <c r="AX204" s="91"/>
      <c r="AY204" s="91"/>
      <c r="AZ204" s="91"/>
      <c r="BA204" s="91"/>
      <c r="BB204" s="91"/>
      <c r="BC204" s="91"/>
      <c r="BD204" s="91"/>
    </row>
    <row r="205" spans="12:56" s="85" customFormat="1" ht="12.75" customHeight="1" x14ac:dyDescent="0.15">
      <c r="L205" s="86"/>
      <c r="M205" s="87"/>
      <c r="N205" s="88"/>
      <c r="O205" s="89"/>
      <c r="P205" s="90"/>
      <c r="V205" s="91"/>
      <c r="AW205" s="91"/>
      <c r="AX205" s="91"/>
      <c r="AY205" s="91"/>
      <c r="AZ205" s="91"/>
      <c r="BA205" s="91"/>
      <c r="BB205" s="91"/>
      <c r="BC205" s="91"/>
      <c r="BD205" s="91"/>
    </row>
    <row r="206" spans="12:56" s="85" customFormat="1" ht="12.75" customHeight="1" x14ac:dyDescent="0.15">
      <c r="L206" s="86"/>
      <c r="M206" s="87"/>
      <c r="N206" s="88"/>
      <c r="O206" s="89"/>
      <c r="P206" s="90"/>
      <c r="V206" s="91"/>
      <c r="AW206" s="91"/>
      <c r="AX206" s="91"/>
      <c r="AY206" s="91"/>
      <c r="AZ206" s="91"/>
      <c r="BA206" s="91"/>
      <c r="BB206" s="91"/>
      <c r="BC206" s="91"/>
      <c r="BD206" s="91"/>
    </row>
    <row r="207" spans="12:56" s="85" customFormat="1" ht="12.75" customHeight="1" x14ac:dyDescent="0.15">
      <c r="L207" s="86"/>
      <c r="M207" s="87"/>
      <c r="N207" s="88"/>
      <c r="O207" s="89"/>
      <c r="P207" s="90"/>
      <c r="V207" s="91"/>
      <c r="AW207" s="91"/>
      <c r="AX207" s="91"/>
      <c r="AY207" s="91"/>
      <c r="AZ207" s="91"/>
      <c r="BA207" s="91"/>
      <c r="BB207" s="91"/>
      <c r="BC207" s="91"/>
      <c r="BD207" s="91"/>
    </row>
    <row r="208" spans="12:56" s="85" customFormat="1" ht="12.75" customHeight="1" x14ac:dyDescent="0.15">
      <c r="L208" s="86"/>
      <c r="M208" s="87"/>
      <c r="N208" s="88"/>
      <c r="O208" s="89"/>
      <c r="P208" s="90"/>
      <c r="V208" s="91"/>
      <c r="AW208" s="91"/>
      <c r="AX208" s="91"/>
      <c r="AY208" s="91"/>
      <c r="AZ208" s="91"/>
      <c r="BA208" s="91"/>
      <c r="BB208" s="91"/>
      <c r="BC208" s="91"/>
      <c r="BD208" s="91"/>
    </row>
    <row r="209" spans="12:56" s="85" customFormat="1" ht="12.75" customHeight="1" x14ac:dyDescent="0.15">
      <c r="L209" s="86"/>
      <c r="M209" s="87"/>
      <c r="N209" s="88"/>
      <c r="O209" s="89"/>
      <c r="P209" s="90"/>
      <c r="V209" s="91"/>
      <c r="AW209" s="91"/>
      <c r="AX209" s="91"/>
      <c r="AY209" s="91"/>
      <c r="AZ209" s="91"/>
      <c r="BA209" s="91"/>
      <c r="BB209" s="91"/>
      <c r="BC209" s="91"/>
      <c r="BD209" s="91"/>
    </row>
    <row r="210" spans="12:56" s="85" customFormat="1" ht="12.75" customHeight="1" x14ac:dyDescent="0.15">
      <c r="L210" s="86"/>
      <c r="M210" s="87"/>
      <c r="N210" s="88"/>
      <c r="O210" s="89"/>
      <c r="P210" s="90"/>
      <c r="V210" s="91"/>
      <c r="AW210" s="91"/>
      <c r="AX210" s="91"/>
      <c r="AY210" s="91"/>
      <c r="AZ210" s="91"/>
      <c r="BA210" s="91"/>
      <c r="BB210" s="91"/>
      <c r="BC210" s="91"/>
      <c r="BD210" s="91"/>
    </row>
    <row r="211" spans="12:56" s="85" customFormat="1" ht="12.75" customHeight="1" x14ac:dyDescent="0.15">
      <c r="L211" s="86"/>
      <c r="M211" s="87"/>
      <c r="N211" s="88"/>
      <c r="O211" s="89"/>
      <c r="P211" s="90"/>
      <c r="V211" s="91"/>
      <c r="AW211" s="91"/>
      <c r="AX211" s="91"/>
      <c r="AY211" s="91"/>
      <c r="AZ211" s="91"/>
      <c r="BA211" s="91"/>
      <c r="BB211" s="91"/>
      <c r="BC211" s="91"/>
      <c r="BD211" s="91"/>
    </row>
    <row r="212" spans="12:56" s="85" customFormat="1" ht="12.75" customHeight="1" x14ac:dyDescent="0.15">
      <c r="L212" s="86"/>
      <c r="M212" s="87"/>
      <c r="N212" s="88"/>
      <c r="O212" s="89"/>
      <c r="P212" s="90"/>
      <c r="V212" s="91"/>
      <c r="AW212" s="91"/>
      <c r="AX212" s="91"/>
      <c r="AY212" s="91"/>
      <c r="AZ212" s="91"/>
      <c r="BA212" s="91"/>
      <c r="BB212" s="91"/>
      <c r="BC212" s="91"/>
      <c r="BD212" s="91"/>
    </row>
    <row r="213" spans="12:56" s="85" customFormat="1" ht="12.75" customHeight="1" x14ac:dyDescent="0.15">
      <c r="L213" s="86"/>
      <c r="M213" s="87"/>
      <c r="N213" s="88"/>
      <c r="O213" s="89"/>
      <c r="P213" s="90"/>
      <c r="V213" s="91"/>
      <c r="AW213" s="91"/>
      <c r="AX213" s="91"/>
      <c r="AY213" s="91"/>
      <c r="AZ213" s="91"/>
      <c r="BA213" s="91"/>
      <c r="BB213" s="91"/>
      <c r="BC213" s="91"/>
      <c r="BD213" s="91"/>
    </row>
    <row r="214" spans="12:56" s="85" customFormat="1" ht="12.75" customHeight="1" x14ac:dyDescent="0.15">
      <c r="L214" s="86"/>
      <c r="M214" s="87"/>
      <c r="N214" s="88"/>
      <c r="O214" s="89"/>
      <c r="P214" s="90"/>
      <c r="V214" s="91"/>
      <c r="AW214" s="91"/>
      <c r="AX214" s="91"/>
      <c r="AY214" s="91"/>
      <c r="AZ214" s="91"/>
      <c r="BA214" s="91"/>
      <c r="BB214" s="91"/>
      <c r="BC214" s="91"/>
      <c r="BD214" s="91"/>
    </row>
    <row r="215" spans="12:56" s="85" customFormat="1" ht="12.75" customHeight="1" x14ac:dyDescent="0.15">
      <c r="L215" s="86"/>
      <c r="M215" s="87"/>
      <c r="N215" s="88"/>
      <c r="O215" s="89"/>
      <c r="P215" s="90"/>
      <c r="V215" s="91"/>
      <c r="AW215" s="91"/>
      <c r="AX215" s="91"/>
      <c r="AY215" s="91"/>
      <c r="AZ215" s="91"/>
      <c r="BA215" s="91"/>
      <c r="BB215" s="91"/>
      <c r="BC215" s="91"/>
      <c r="BD215" s="91"/>
    </row>
    <row r="216" spans="12:56" s="85" customFormat="1" ht="12.75" customHeight="1" x14ac:dyDescent="0.15">
      <c r="L216" s="86"/>
      <c r="M216" s="87"/>
      <c r="N216" s="88"/>
      <c r="O216" s="89"/>
      <c r="P216" s="90"/>
      <c r="V216" s="91"/>
      <c r="AW216" s="91"/>
      <c r="AX216" s="91"/>
      <c r="AY216" s="91"/>
      <c r="AZ216" s="91"/>
      <c r="BA216" s="91"/>
      <c r="BB216" s="91"/>
      <c r="BC216" s="91"/>
      <c r="BD216" s="91"/>
    </row>
    <row r="217" spans="12:56" s="85" customFormat="1" ht="12.75" customHeight="1" x14ac:dyDescent="0.15">
      <c r="L217" s="86"/>
      <c r="M217" s="87"/>
      <c r="N217" s="88"/>
      <c r="O217" s="89"/>
      <c r="P217" s="90"/>
      <c r="V217" s="91"/>
      <c r="AW217" s="91"/>
      <c r="AX217" s="91"/>
      <c r="AY217" s="91"/>
      <c r="AZ217" s="91"/>
      <c r="BA217" s="91"/>
      <c r="BB217" s="91"/>
      <c r="BC217" s="91"/>
      <c r="BD217" s="91"/>
    </row>
    <row r="218" spans="12:56" s="85" customFormat="1" ht="12.75" customHeight="1" x14ac:dyDescent="0.15">
      <c r="L218" s="86"/>
      <c r="M218" s="87"/>
      <c r="N218" s="88"/>
      <c r="O218" s="89"/>
      <c r="P218" s="90"/>
      <c r="V218" s="91"/>
      <c r="AW218" s="91"/>
      <c r="AX218" s="91"/>
      <c r="AY218" s="91"/>
      <c r="AZ218" s="91"/>
      <c r="BA218" s="91"/>
      <c r="BB218" s="91"/>
      <c r="BC218" s="91"/>
      <c r="BD218" s="91"/>
    </row>
    <row r="219" spans="12:56" s="85" customFormat="1" ht="12.75" customHeight="1" x14ac:dyDescent="0.15">
      <c r="L219" s="86"/>
      <c r="M219" s="87"/>
      <c r="N219" s="88"/>
      <c r="O219" s="89"/>
      <c r="P219" s="90"/>
      <c r="V219" s="91"/>
      <c r="AW219" s="91"/>
      <c r="AX219" s="91"/>
      <c r="AY219" s="91"/>
      <c r="AZ219" s="91"/>
      <c r="BA219" s="91"/>
      <c r="BB219" s="91"/>
      <c r="BC219" s="91"/>
      <c r="BD219" s="91"/>
    </row>
    <row r="220" spans="12:56" s="85" customFormat="1" ht="12.75" customHeight="1" x14ac:dyDescent="0.15">
      <c r="L220" s="86"/>
      <c r="M220" s="87"/>
      <c r="N220" s="88"/>
      <c r="O220" s="89"/>
      <c r="P220" s="90"/>
      <c r="V220" s="91"/>
      <c r="AW220" s="91"/>
      <c r="AX220" s="91"/>
      <c r="AY220" s="91"/>
      <c r="AZ220" s="91"/>
      <c r="BA220" s="91"/>
      <c r="BB220" s="91"/>
      <c r="BC220" s="91"/>
      <c r="BD220" s="91"/>
    </row>
    <row r="221" spans="12:56" s="85" customFormat="1" ht="12.75" customHeight="1" x14ac:dyDescent="0.15">
      <c r="L221" s="86"/>
      <c r="M221" s="87"/>
      <c r="N221" s="88"/>
      <c r="O221" s="89"/>
      <c r="P221" s="90"/>
      <c r="V221" s="91"/>
      <c r="AW221" s="91"/>
      <c r="AX221" s="91"/>
      <c r="AY221" s="91"/>
      <c r="AZ221" s="91"/>
      <c r="BA221" s="91"/>
      <c r="BB221" s="91"/>
      <c r="BC221" s="91"/>
      <c r="BD221" s="91"/>
    </row>
    <row r="222" spans="12:56" s="85" customFormat="1" ht="12.75" customHeight="1" x14ac:dyDescent="0.15">
      <c r="L222" s="86"/>
      <c r="M222" s="87"/>
      <c r="N222" s="88"/>
      <c r="O222" s="89"/>
      <c r="P222" s="90"/>
      <c r="V222" s="91"/>
      <c r="AW222" s="91"/>
      <c r="AX222" s="91"/>
      <c r="AY222" s="91"/>
      <c r="AZ222" s="91"/>
      <c r="BA222" s="91"/>
      <c r="BB222" s="91"/>
      <c r="BC222" s="91"/>
      <c r="BD222" s="91"/>
    </row>
    <row r="223" spans="12:56" s="85" customFormat="1" ht="12.75" customHeight="1" x14ac:dyDescent="0.15">
      <c r="L223" s="86"/>
      <c r="M223" s="87"/>
      <c r="N223" s="88"/>
      <c r="O223" s="89"/>
      <c r="P223" s="90"/>
      <c r="V223" s="91"/>
      <c r="AW223" s="91"/>
      <c r="AX223" s="91"/>
      <c r="AY223" s="91"/>
      <c r="AZ223" s="91"/>
      <c r="BA223" s="91"/>
      <c r="BB223" s="91"/>
      <c r="BC223" s="91"/>
      <c r="BD223" s="91"/>
    </row>
    <row r="224" spans="12:56" s="85" customFormat="1" ht="12.75" customHeight="1" x14ac:dyDescent="0.15">
      <c r="L224" s="86"/>
      <c r="M224" s="87"/>
      <c r="N224" s="88"/>
      <c r="O224" s="89"/>
      <c r="P224" s="90"/>
      <c r="V224" s="91"/>
      <c r="AW224" s="91"/>
      <c r="AX224" s="91"/>
      <c r="AY224" s="91"/>
      <c r="AZ224" s="91"/>
      <c r="BA224" s="91"/>
      <c r="BB224" s="91"/>
      <c r="BC224" s="91"/>
      <c r="BD224" s="91"/>
    </row>
    <row r="225" spans="12:56" s="85" customFormat="1" ht="12.75" customHeight="1" x14ac:dyDescent="0.15">
      <c r="L225" s="86"/>
      <c r="M225" s="87"/>
      <c r="N225" s="88"/>
      <c r="O225" s="89"/>
      <c r="P225" s="90"/>
      <c r="V225" s="91"/>
      <c r="AW225" s="91"/>
      <c r="AX225" s="91"/>
      <c r="AY225" s="91"/>
      <c r="AZ225" s="91"/>
      <c r="BA225" s="91"/>
      <c r="BB225" s="91"/>
      <c r="BC225" s="91"/>
      <c r="BD225" s="91"/>
    </row>
    <row r="226" spans="12:56" s="85" customFormat="1" ht="12.75" customHeight="1" x14ac:dyDescent="0.15">
      <c r="L226" s="86"/>
      <c r="M226" s="87"/>
      <c r="N226" s="88"/>
      <c r="O226" s="89"/>
      <c r="P226" s="90"/>
      <c r="V226" s="91"/>
      <c r="AW226" s="91"/>
      <c r="AX226" s="91"/>
      <c r="AY226" s="91"/>
      <c r="AZ226" s="91"/>
      <c r="BA226" s="91"/>
      <c r="BB226" s="91"/>
      <c r="BC226" s="91"/>
      <c r="BD226" s="91"/>
    </row>
    <row r="227" spans="12:56" s="85" customFormat="1" ht="12.75" customHeight="1" x14ac:dyDescent="0.15">
      <c r="L227" s="86"/>
      <c r="M227" s="87"/>
      <c r="N227" s="88"/>
      <c r="O227" s="89"/>
      <c r="P227" s="90"/>
      <c r="V227" s="91"/>
      <c r="AW227" s="91"/>
      <c r="AX227" s="91"/>
      <c r="AY227" s="91"/>
      <c r="AZ227" s="91"/>
      <c r="BA227" s="91"/>
      <c r="BB227" s="91"/>
      <c r="BC227" s="91"/>
      <c r="BD227" s="91"/>
    </row>
    <row r="228" spans="12:56" s="85" customFormat="1" ht="12.75" customHeight="1" x14ac:dyDescent="0.15">
      <c r="L228" s="86"/>
      <c r="M228" s="87"/>
      <c r="N228" s="88"/>
      <c r="O228" s="89"/>
      <c r="P228" s="90"/>
      <c r="V228" s="91"/>
      <c r="AW228" s="91"/>
      <c r="AX228" s="91"/>
      <c r="AY228" s="91"/>
      <c r="AZ228" s="91"/>
      <c r="BA228" s="91"/>
      <c r="BB228" s="91"/>
      <c r="BC228" s="91"/>
      <c r="BD228" s="91"/>
    </row>
    <row r="229" spans="12:56" s="85" customFormat="1" ht="12.75" customHeight="1" x14ac:dyDescent="0.15">
      <c r="L229" s="86"/>
      <c r="M229" s="87"/>
      <c r="N229" s="88"/>
      <c r="O229" s="89"/>
      <c r="P229" s="90"/>
      <c r="V229" s="91"/>
      <c r="AW229" s="91"/>
      <c r="AX229" s="91"/>
      <c r="AY229" s="91"/>
      <c r="AZ229" s="91"/>
      <c r="BA229" s="91"/>
      <c r="BB229" s="91"/>
      <c r="BC229" s="91"/>
      <c r="BD229" s="91"/>
    </row>
    <row r="230" spans="12:56" s="85" customFormat="1" ht="12.75" customHeight="1" x14ac:dyDescent="0.15">
      <c r="L230" s="86"/>
      <c r="M230" s="87"/>
      <c r="N230" s="88"/>
      <c r="O230" s="89"/>
      <c r="P230" s="90"/>
      <c r="V230" s="91"/>
      <c r="AW230" s="91"/>
      <c r="AX230" s="91"/>
      <c r="AY230" s="91"/>
      <c r="AZ230" s="91"/>
      <c r="BA230" s="91"/>
      <c r="BB230" s="91"/>
      <c r="BC230" s="91"/>
      <c r="BD230" s="91"/>
    </row>
    <row r="231" spans="12:56" s="85" customFormat="1" ht="12.75" customHeight="1" x14ac:dyDescent="0.15">
      <c r="L231" s="86"/>
      <c r="M231" s="87"/>
      <c r="N231" s="88"/>
      <c r="O231" s="89"/>
      <c r="P231" s="90"/>
      <c r="V231" s="91"/>
      <c r="AW231" s="91"/>
      <c r="AX231" s="91"/>
      <c r="AY231" s="91"/>
      <c r="AZ231" s="91"/>
      <c r="BA231" s="91"/>
      <c r="BB231" s="91"/>
      <c r="BC231" s="91"/>
      <c r="BD231" s="91"/>
    </row>
    <row r="232" spans="12:56" s="85" customFormat="1" ht="12.75" customHeight="1" x14ac:dyDescent="0.15">
      <c r="L232" s="86"/>
      <c r="M232" s="87"/>
      <c r="N232" s="88"/>
      <c r="O232" s="89"/>
      <c r="P232" s="90"/>
      <c r="V232" s="91"/>
      <c r="AW232" s="91"/>
      <c r="AX232" s="91"/>
      <c r="AY232" s="91"/>
      <c r="AZ232" s="91"/>
      <c r="BA232" s="91"/>
      <c r="BB232" s="91"/>
      <c r="BC232" s="91"/>
      <c r="BD232" s="91"/>
    </row>
    <row r="233" spans="12:56" s="85" customFormat="1" ht="12.75" customHeight="1" x14ac:dyDescent="0.15">
      <c r="L233" s="86"/>
      <c r="M233" s="87"/>
      <c r="N233" s="88"/>
      <c r="O233" s="89"/>
      <c r="P233" s="90"/>
      <c r="V233" s="91"/>
      <c r="AW233" s="91"/>
      <c r="AX233" s="91"/>
      <c r="AY233" s="91"/>
      <c r="AZ233" s="91"/>
      <c r="BA233" s="91"/>
      <c r="BB233" s="91"/>
      <c r="BC233" s="91"/>
      <c r="BD233" s="91"/>
    </row>
    <row r="234" spans="12:56" s="85" customFormat="1" ht="12.75" customHeight="1" x14ac:dyDescent="0.15">
      <c r="L234" s="86"/>
      <c r="M234" s="87"/>
      <c r="N234" s="88"/>
      <c r="O234" s="89"/>
      <c r="P234" s="90"/>
      <c r="V234" s="91"/>
      <c r="AW234" s="91"/>
      <c r="AX234" s="91"/>
      <c r="AY234" s="91"/>
      <c r="AZ234" s="91"/>
      <c r="BA234" s="91"/>
      <c r="BB234" s="91"/>
      <c r="BC234" s="91"/>
      <c r="BD234" s="91"/>
    </row>
    <row r="235" spans="12:56" s="85" customFormat="1" ht="12.75" customHeight="1" x14ac:dyDescent="0.15">
      <c r="L235" s="86"/>
      <c r="M235" s="87"/>
      <c r="N235" s="88"/>
      <c r="O235" s="89"/>
      <c r="P235" s="90"/>
      <c r="V235" s="91"/>
      <c r="AW235" s="91"/>
      <c r="AX235" s="91"/>
      <c r="AY235" s="91"/>
      <c r="AZ235" s="91"/>
      <c r="BA235" s="91"/>
      <c r="BB235" s="91"/>
      <c r="BC235" s="91"/>
      <c r="BD235" s="91"/>
    </row>
    <row r="236" spans="12:56" s="85" customFormat="1" ht="12.75" customHeight="1" x14ac:dyDescent="0.15">
      <c r="L236" s="86"/>
      <c r="M236" s="87"/>
      <c r="N236" s="88"/>
      <c r="O236" s="89"/>
      <c r="P236" s="90"/>
      <c r="V236" s="91"/>
      <c r="AW236" s="91"/>
      <c r="AX236" s="91"/>
      <c r="AY236" s="91"/>
      <c r="AZ236" s="91"/>
      <c r="BA236" s="91"/>
      <c r="BB236" s="91"/>
      <c r="BC236" s="91"/>
      <c r="BD236" s="91"/>
    </row>
    <row r="237" spans="12:56" s="85" customFormat="1" ht="12.75" customHeight="1" x14ac:dyDescent="0.15">
      <c r="L237" s="86"/>
      <c r="M237" s="87"/>
      <c r="N237" s="88"/>
      <c r="O237" s="89"/>
      <c r="P237" s="90"/>
      <c r="V237" s="91"/>
      <c r="AW237" s="91"/>
      <c r="AX237" s="91"/>
      <c r="AY237" s="91"/>
      <c r="AZ237" s="91"/>
      <c r="BA237" s="91"/>
      <c r="BB237" s="91"/>
      <c r="BC237" s="91"/>
      <c r="BD237" s="91"/>
    </row>
    <row r="238" spans="12:56" s="85" customFormat="1" ht="12.75" customHeight="1" x14ac:dyDescent="0.15">
      <c r="L238" s="86"/>
      <c r="M238" s="87"/>
      <c r="N238" s="88"/>
      <c r="O238" s="89"/>
      <c r="P238" s="90"/>
      <c r="V238" s="91"/>
      <c r="AW238" s="91"/>
      <c r="AX238" s="91"/>
      <c r="AY238" s="91"/>
      <c r="AZ238" s="91"/>
      <c r="BA238" s="91"/>
      <c r="BB238" s="91"/>
      <c r="BC238" s="91"/>
      <c r="BD238" s="91"/>
    </row>
    <row r="239" spans="12:56" s="85" customFormat="1" ht="12.75" customHeight="1" x14ac:dyDescent="0.15">
      <c r="L239" s="86"/>
      <c r="M239" s="87"/>
      <c r="N239" s="88"/>
      <c r="O239" s="89"/>
      <c r="P239" s="90"/>
      <c r="V239" s="91"/>
      <c r="AW239" s="91"/>
      <c r="AX239" s="91"/>
      <c r="AY239" s="91"/>
      <c r="AZ239" s="91"/>
      <c r="BA239" s="91"/>
      <c r="BB239" s="91"/>
      <c r="BC239" s="91"/>
      <c r="BD239" s="91"/>
    </row>
    <row r="240" spans="12:56" s="85" customFormat="1" ht="12.75" customHeight="1" x14ac:dyDescent="0.15">
      <c r="L240" s="86"/>
      <c r="M240" s="87"/>
      <c r="N240" s="88"/>
      <c r="O240" s="89"/>
      <c r="P240" s="90"/>
      <c r="V240" s="91"/>
      <c r="AW240" s="91"/>
      <c r="AX240" s="91"/>
      <c r="AY240" s="91"/>
      <c r="AZ240" s="91"/>
      <c r="BA240" s="91"/>
      <c r="BB240" s="91"/>
      <c r="BC240" s="91"/>
      <c r="BD240" s="91"/>
    </row>
    <row r="241" spans="12:56" s="85" customFormat="1" ht="12.75" customHeight="1" x14ac:dyDescent="0.15">
      <c r="L241" s="86"/>
      <c r="M241" s="87"/>
      <c r="N241" s="88"/>
      <c r="O241" s="89"/>
      <c r="P241" s="90"/>
      <c r="V241" s="91"/>
      <c r="AW241" s="91"/>
      <c r="AX241" s="91"/>
      <c r="AY241" s="91"/>
      <c r="AZ241" s="91"/>
      <c r="BA241" s="91"/>
      <c r="BB241" s="91"/>
      <c r="BC241" s="91"/>
      <c r="BD241" s="91"/>
    </row>
    <row r="242" spans="12:56" s="85" customFormat="1" ht="12.75" customHeight="1" x14ac:dyDescent="0.15">
      <c r="L242" s="86"/>
      <c r="M242" s="87"/>
      <c r="N242" s="88"/>
      <c r="O242" s="89"/>
      <c r="P242" s="90"/>
      <c r="V242" s="91"/>
      <c r="AW242" s="91"/>
      <c r="AX242" s="91"/>
      <c r="AY242" s="91"/>
      <c r="AZ242" s="91"/>
      <c r="BA242" s="91"/>
      <c r="BB242" s="91"/>
      <c r="BC242" s="91"/>
      <c r="BD242" s="91"/>
    </row>
    <row r="243" spans="12:56" s="85" customFormat="1" ht="12.75" customHeight="1" x14ac:dyDescent="0.15">
      <c r="L243" s="86"/>
      <c r="M243" s="87"/>
      <c r="N243" s="88"/>
      <c r="O243" s="89"/>
      <c r="P243" s="90"/>
      <c r="V243" s="91"/>
      <c r="AW243" s="91"/>
      <c r="AX243" s="91"/>
      <c r="AY243" s="91"/>
      <c r="AZ243" s="91"/>
      <c r="BA243" s="91"/>
      <c r="BB243" s="91"/>
      <c r="BC243" s="91"/>
      <c r="BD243" s="91"/>
    </row>
    <row r="244" spans="12:56" s="85" customFormat="1" ht="12.75" customHeight="1" x14ac:dyDescent="0.15">
      <c r="L244" s="86"/>
      <c r="M244" s="87"/>
      <c r="N244" s="88"/>
      <c r="O244" s="89"/>
      <c r="P244" s="90"/>
      <c r="V244" s="91"/>
      <c r="AW244" s="91"/>
      <c r="AX244" s="91"/>
      <c r="AY244" s="91"/>
      <c r="AZ244" s="91"/>
      <c r="BA244" s="91"/>
      <c r="BB244" s="91"/>
      <c r="BC244" s="91"/>
      <c r="BD244" s="91"/>
    </row>
    <row r="245" spans="12:56" s="85" customFormat="1" ht="12.75" customHeight="1" x14ac:dyDescent="0.15">
      <c r="L245" s="86"/>
      <c r="M245" s="87"/>
      <c r="N245" s="88"/>
      <c r="O245" s="89"/>
      <c r="P245" s="90"/>
      <c r="V245" s="91"/>
      <c r="AW245" s="91"/>
      <c r="AX245" s="91"/>
      <c r="AY245" s="91"/>
      <c r="AZ245" s="91"/>
      <c r="BA245" s="91"/>
      <c r="BB245" s="91"/>
      <c r="BC245" s="91"/>
      <c r="BD245" s="91"/>
    </row>
    <row r="246" spans="12:56" s="85" customFormat="1" ht="12.75" customHeight="1" x14ac:dyDescent="0.15">
      <c r="L246" s="86"/>
      <c r="M246" s="87"/>
      <c r="N246" s="88"/>
      <c r="O246" s="89"/>
      <c r="P246" s="90"/>
      <c r="V246" s="91"/>
      <c r="AW246" s="91"/>
      <c r="AX246" s="91"/>
      <c r="AY246" s="91"/>
      <c r="AZ246" s="91"/>
      <c r="BA246" s="91"/>
      <c r="BB246" s="91"/>
      <c r="BC246" s="91"/>
      <c r="BD246" s="91"/>
    </row>
    <row r="247" spans="12:56" s="85" customFormat="1" ht="12.75" customHeight="1" x14ac:dyDescent="0.15">
      <c r="L247" s="86"/>
      <c r="M247" s="87"/>
      <c r="N247" s="88"/>
      <c r="O247" s="89"/>
      <c r="P247" s="90"/>
      <c r="V247" s="91"/>
      <c r="AW247" s="91"/>
      <c r="AX247" s="91"/>
      <c r="AY247" s="91"/>
      <c r="AZ247" s="91"/>
      <c r="BA247" s="91"/>
      <c r="BB247" s="91"/>
      <c r="BC247" s="91"/>
      <c r="BD247" s="91"/>
    </row>
    <row r="248" spans="12:56" s="85" customFormat="1" ht="12.75" customHeight="1" x14ac:dyDescent="0.15">
      <c r="L248" s="86"/>
      <c r="M248" s="87"/>
      <c r="N248" s="88"/>
      <c r="O248" s="89"/>
      <c r="P248" s="90"/>
      <c r="V248" s="91"/>
      <c r="AW248" s="91"/>
      <c r="AX248" s="91"/>
      <c r="AY248" s="91"/>
      <c r="AZ248" s="91"/>
      <c r="BA248" s="91"/>
      <c r="BB248" s="91"/>
      <c r="BC248" s="91"/>
      <c r="BD248" s="91"/>
    </row>
    <row r="249" spans="12:56" s="85" customFormat="1" ht="12.75" customHeight="1" x14ac:dyDescent="0.15">
      <c r="L249" s="86"/>
      <c r="M249" s="87"/>
      <c r="N249" s="88"/>
      <c r="O249" s="89"/>
      <c r="P249" s="90"/>
      <c r="V249" s="91"/>
      <c r="AW249" s="91"/>
      <c r="AX249" s="91"/>
      <c r="AY249" s="91"/>
      <c r="AZ249" s="91"/>
      <c r="BA249" s="91"/>
      <c r="BB249" s="91"/>
      <c r="BC249" s="91"/>
      <c r="BD249" s="91"/>
    </row>
    <row r="250" spans="12:56" s="85" customFormat="1" ht="12.75" customHeight="1" x14ac:dyDescent="0.15">
      <c r="L250" s="86"/>
      <c r="M250" s="87"/>
      <c r="N250" s="88"/>
      <c r="O250" s="89"/>
      <c r="P250" s="90"/>
      <c r="V250" s="91"/>
      <c r="AW250" s="91"/>
      <c r="AX250" s="91"/>
      <c r="AY250" s="91"/>
      <c r="AZ250" s="91"/>
      <c r="BA250" s="91"/>
      <c r="BB250" s="91"/>
      <c r="BC250" s="91"/>
      <c r="BD250" s="91"/>
    </row>
    <row r="251" spans="12:56" s="85" customFormat="1" ht="12.75" customHeight="1" x14ac:dyDescent="0.15">
      <c r="L251" s="86"/>
      <c r="M251" s="87"/>
      <c r="N251" s="88"/>
      <c r="O251" s="89"/>
      <c r="P251" s="90"/>
      <c r="V251" s="91"/>
      <c r="AW251" s="91"/>
      <c r="AX251" s="91"/>
      <c r="AY251" s="91"/>
      <c r="AZ251" s="91"/>
      <c r="BA251" s="91"/>
      <c r="BB251" s="91"/>
      <c r="BC251" s="91"/>
      <c r="BD251" s="91"/>
    </row>
    <row r="252" spans="12:56" s="85" customFormat="1" ht="12.75" customHeight="1" x14ac:dyDescent="0.15">
      <c r="L252" s="86"/>
      <c r="M252" s="87"/>
      <c r="N252" s="88"/>
      <c r="O252" s="89"/>
      <c r="P252" s="90"/>
      <c r="V252" s="91"/>
      <c r="AW252" s="91"/>
      <c r="AX252" s="91"/>
      <c r="AY252" s="91"/>
      <c r="AZ252" s="91"/>
      <c r="BA252" s="91"/>
      <c r="BB252" s="91"/>
      <c r="BC252" s="91"/>
      <c r="BD252" s="91"/>
    </row>
    <row r="253" spans="12:56" s="85" customFormat="1" ht="12.75" customHeight="1" x14ac:dyDescent="0.15">
      <c r="L253" s="86"/>
      <c r="M253" s="87"/>
      <c r="N253" s="88"/>
      <c r="O253" s="89"/>
      <c r="P253" s="90"/>
      <c r="V253" s="91"/>
      <c r="AW253" s="91"/>
      <c r="AX253" s="91"/>
      <c r="AY253" s="91"/>
      <c r="AZ253" s="91"/>
      <c r="BA253" s="91"/>
      <c r="BB253" s="91"/>
      <c r="BC253" s="91"/>
      <c r="BD253" s="91"/>
    </row>
    <row r="254" spans="12:56" s="85" customFormat="1" ht="12.75" customHeight="1" x14ac:dyDescent="0.15">
      <c r="L254" s="86"/>
      <c r="M254" s="87"/>
      <c r="N254" s="88"/>
      <c r="O254" s="89"/>
      <c r="P254" s="90"/>
      <c r="V254" s="91"/>
      <c r="AW254" s="91"/>
      <c r="AX254" s="91"/>
      <c r="AY254" s="91"/>
      <c r="AZ254" s="91"/>
      <c r="BA254" s="91"/>
      <c r="BB254" s="91"/>
      <c r="BC254" s="91"/>
      <c r="BD254" s="91"/>
    </row>
    <row r="255" spans="12:56" s="85" customFormat="1" ht="12.75" customHeight="1" x14ac:dyDescent="0.15">
      <c r="L255" s="86"/>
      <c r="M255" s="87"/>
      <c r="N255" s="88"/>
      <c r="O255" s="89"/>
      <c r="P255" s="90"/>
      <c r="V255" s="91"/>
      <c r="AW255" s="91"/>
      <c r="AX255" s="91"/>
      <c r="AY255" s="91"/>
      <c r="AZ255" s="91"/>
      <c r="BA255" s="91"/>
      <c r="BB255" s="91"/>
      <c r="BC255" s="91"/>
      <c r="BD255" s="91"/>
    </row>
    <row r="256" spans="12:56" s="85" customFormat="1" ht="12.75" customHeight="1" x14ac:dyDescent="0.15">
      <c r="L256" s="86"/>
      <c r="M256" s="87"/>
      <c r="N256" s="88"/>
      <c r="O256" s="89"/>
      <c r="P256" s="90"/>
      <c r="V256" s="91"/>
      <c r="AW256" s="91"/>
      <c r="AX256" s="91"/>
      <c r="AY256" s="91"/>
      <c r="AZ256" s="91"/>
      <c r="BA256" s="91"/>
      <c r="BB256" s="91"/>
      <c r="BC256" s="91"/>
      <c r="BD256" s="91"/>
    </row>
    <row r="257" spans="12:56" s="85" customFormat="1" ht="12.75" customHeight="1" x14ac:dyDescent="0.15">
      <c r="L257" s="86"/>
      <c r="M257" s="87"/>
      <c r="N257" s="88"/>
      <c r="O257" s="89"/>
      <c r="P257" s="90"/>
      <c r="V257" s="91"/>
      <c r="AW257" s="91"/>
      <c r="AX257" s="91"/>
      <c r="AY257" s="91"/>
      <c r="AZ257" s="91"/>
      <c r="BA257" s="91"/>
      <c r="BB257" s="91"/>
      <c r="BC257" s="91"/>
      <c r="BD257" s="91"/>
    </row>
    <row r="258" spans="12:56" s="85" customFormat="1" ht="12.75" customHeight="1" x14ac:dyDescent="0.15">
      <c r="L258" s="86"/>
      <c r="M258" s="87"/>
      <c r="N258" s="88"/>
      <c r="O258" s="89"/>
      <c r="P258" s="90"/>
      <c r="V258" s="91"/>
      <c r="AW258" s="91"/>
      <c r="AX258" s="91"/>
      <c r="AY258" s="91"/>
      <c r="AZ258" s="91"/>
      <c r="BA258" s="91"/>
      <c r="BB258" s="91"/>
      <c r="BC258" s="91"/>
      <c r="BD258" s="91"/>
    </row>
    <row r="259" spans="12:56" s="85" customFormat="1" ht="12.75" customHeight="1" x14ac:dyDescent="0.15">
      <c r="L259" s="86"/>
      <c r="M259" s="87"/>
      <c r="N259" s="88"/>
      <c r="O259" s="89"/>
      <c r="P259" s="90"/>
      <c r="V259" s="91"/>
      <c r="AW259" s="91"/>
      <c r="AX259" s="91"/>
      <c r="AY259" s="91"/>
      <c r="AZ259" s="91"/>
      <c r="BA259" s="91"/>
      <c r="BB259" s="91"/>
      <c r="BC259" s="91"/>
      <c r="BD259" s="91"/>
    </row>
    <row r="260" spans="12:56" s="85" customFormat="1" ht="12.75" customHeight="1" x14ac:dyDescent="0.15">
      <c r="L260" s="86"/>
      <c r="M260" s="87"/>
      <c r="N260" s="88"/>
      <c r="O260" s="89"/>
      <c r="P260" s="90"/>
      <c r="V260" s="91"/>
      <c r="AW260" s="91"/>
      <c r="AX260" s="91"/>
      <c r="AY260" s="91"/>
      <c r="AZ260" s="91"/>
      <c r="BA260" s="91"/>
      <c r="BB260" s="91"/>
      <c r="BC260" s="91"/>
      <c r="BD260" s="91"/>
    </row>
    <row r="261" spans="12:56" s="85" customFormat="1" ht="12.75" customHeight="1" x14ac:dyDescent="0.15">
      <c r="L261" s="86"/>
      <c r="M261" s="87"/>
      <c r="N261" s="88"/>
      <c r="O261" s="89"/>
      <c r="P261" s="90"/>
      <c r="V261" s="91"/>
      <c r="AW261" s="91"/>
      <c r="AX261" s="91"/>
      <c r="AY261" s="91"/>
      <c r="AZ261" s="91"/>
      <c r="BA261" s="91"/>
      <c r="BB261" s="91"/>
      <c r="BC261" s="91"/>
      <c r="BD261" s="91"/>
    </row>
    <row r="262" spans="12:56" s="85" customFormat="1" ht="12.75" customHeight="1" x14ac:dyDescent="0.15">
      <c r="L262" s="86"/>
      <c r="M262" s="87"/>
      <c r="N262" s="88"/>
      <c r="O262" s="89"/>
      <c r="P262" s="90"/>
      <c r="V262" s="91"/>
      <c r="AW262" s="91"/>
      <c r="AX262" s="91"/>
      <c r="AY262" s="91"/>
      <c r="AZ262" s="91"/>
      <c r="BA262" s="91"/>
      <c r="BB262" s="91"/>
      <c r="BC262" s="91"/>
      <c r="BD262" s="91"/>
    </row>
    <row r="263" spans="12:56" s="85" customFormat="1" ht="12.75" customHeight="1" x14ac:dyDescent="0.15">
      <c r="L263" s="86"/>
      <c r="M263" s="87"/>
      <c r="N263" s="88"/>
      <c r="O263" s="89"/>
      <c r="P263" s="90"/>
      <c r="V263" s="91"/>
      <c r="AW263" s="91"/>
      <c r="AX263" s="91"/>
      <c r="AY263" s="91"/>
      <c r="AZ263" s="91"/>
      <c r="BA263" s="91"/>
      <c r="BB263" s="91"/>
      <c r="BC263" s="91"/>
      <c r="BD263" s="91"/>
    </row>
    <row r="264" spans="12:56" s="85" customFormat="1" ht="12.75" customHeight="1" x14ac:dyDescent="0.15">
      <c r="L264" s="86"/>
      <c r="M264" s="87"/>
      <c r="N264" s="88"/>
      <c r="O264" s="89"/>
      <c r="P264" s="90"/>
      <c r="V264" s="91"/>
      <c r="AW264" s="91"/>
      <c r="AX264" s="91"/>
      <c r="AY264" s="91"/>
      <c r="AZ264" s="91"/>
      <c r="BA264" s="91"/>
      <c r="BB264" s="91"/>
      <c r="BC264" s="91"/>
      <c r="BD264" s="91"/>
    </row>
    <row r="265" spans="12:56" s="85" customFormat="1" ht="12.75" customHeight="1" x14ac:dyDescent="0.15">
      <c r="L265" s="86"/>
      <c r="M265" s="87"/>
      <c r="N265" s="88"/>
      <c r="O265" s="89"/>
      <c r="P265" s="90"/>
      <c r="V265" s="91"/>
      <c r="AW265" s="91"/>
      <c r="AX265" s="91"/>
      <c r="AY265" s="91"/>
      <c r="AZ265" s="91"/>
      <c r="BA265" s="91"/>
      <c r="BB265" s="91"/>
      <c r="BC265" s="91"/>
      <c r="BD265" s="91"/>
    </row>
    <row r="266" spans="12:56" s="85" customFormat="1" ht="12.75" customHeight="1" x14ac:dyDescent="0.15">
      <c r="L266" s="86"/>
      <c r="M266" s="87"/>
      <c r="N266" s="88"/>
      <c r="O266" s="89"/>
      <c r="P266" s="90"/>
      <c r="V266" s="91"/>
      <c r="AW266" s="91"/>
      <c r="AX266" s="91"/>
      <c r="AY266" s="91"/>
      <c r="AZ266" s="91"/>
      <c r="BA266" s="91"/>
      <c r="BB266" s="91"/>
      <c r="BC266" s="91"/>
      <c r="BD266" s="91"/>
    </row>
    <row r="267" spans="12:56" s="85" customFormat="1" ht="12.75" customHeight="1" x14ac:dyDescent="0.15">
      <c r="L267" s="86"/>
      <c r="M267" s="87"/>
      <c r="N267" s="88"/>
      <c r="O267" s="89"/>
      <c r="P267" s="90"/>
      <c r="V267" s="91"/>
      <c r="AW267" s="91"/>
      <c r="AX267" s="91"/>
      <c r="AY267" s="91"/>
      <c r="AZ267" s="91"/>
      <c r="BA267" s="91"/>
      <c r="BB267" s="91"/>
      <c r="BC267" s="91"/>
      <c r="BD267" s="91"/>
    </row>
    <row r="268" spans="12:56" s="85" customFormat="1" ht="12.75" customHeight="1" x14ac:dyDescent="0.15">
      <c r="L268" s="86"/>
      <c r="M268" s="87"/>
      <c r="N268" s="88"/>
      <c r="O268" s="89"/>
      <c r="P268" s="90"/>
      <c r="V268" s="91"/>
      <c r="AW268" s="91"/>
      <c r="AX268" s="91"/>
      <c r="AY268" s="91"/>
      <c r="AZ268" s="91"/>
      <c r="BA268" s="91"/>
      <c r="BB268" s="91"/>
      <c r="BC268" s="91"/>
      <c r="BD268" s="91"/>
    </row>
    <row r="269" spans="12:56" s="85" customFormat="1" ht="12.75" customHeight="1" x14ac:dyDescent="0.15">
      <c r="L269" s="86"/>
      <c r="M269" s="87"/>
      <c r="N269" s="88"/>
      <c r="O269" s="89"/>
      <c r="P269" s="90"/>
      <c r="V269" s="91"/>
      <c r="AW269" s="91"/>
      <c r="AX269" s="91"/>
      <c r="AY269" s="91"/>
      <c r="AZ269" s="91"/>
      <c r="BA269" s="91"/>
      <c r="BB269" s="91"/>
      <c r="BC269" s="91"/>
      <c r="BD269" s="91"/>
    </row>
    <row r="270" spans="12:56" s="85" customFormat="1" ht="12.75" customHeight="1" x14ac:dyDescent="0.15">
      <c r="L270" s="86"/>
      <c r="M270" s="87"/>
      <c r="N270" s="88"/>
      <c r="O270" s="89"/>
      <c r="P270" s="90"/>
      <c r="V270" s="91"/>
      <c r="AW270" s="91"/>
      <c r="AX270" s="91"/>
      <c r="AY270" s="91"/>
      <c r="AZ270" s="91"/>
      <c r="BA270" s="91"/>
      <c r="BB270" s="91"/>
      <c r="BC270" s="91"/>
      <c r="BD270" s="91"/>
    </row>
    <row r="271" spans="12:56" s="85" customFormat="1" ht="12.75" customHeight="1" x14ac:dyDescent="0.15">
      <c r="L271" s="86"/>
      <c r="M271" s="87"/>
      <c r="N271" s="88"/>
      <c r="O271" s="89"/>
      <c r="P271" s="90"/>
      <c r="V271" s="91"/>
      <c r="AW271" s="91"/>
      <c r="AX271" s="91"/>
      <c r="AY271" s="91"/>
      <c r="AZ271" s="91"/>
      <c r="BA271" s="91"/>
      <c r="BB271" s="91"/>
      <c r="BC271" s="91"/>
      <c r="BD271" s="91"/>
    </row>
    <row r="272" spans="12:56" s="85" customFormat="1" ht="12.75" customHeight="1" x14ac:dyDescent="0.15">
      <c r="L272" s="86"/>
      <c r="M272" s="87"/>
      <c r="N272" s="88"/>
      <c r="O272" s="89"/>
      <c r="P272" s="90"/>
      <c r="V272" s="91"/>
      <c r="AW272" s="91"/>
      <c r="AX272" s="91"/>
      <c r="AY272" s="91"/>
      <c r="AZ272" s="91"/>
      <c r="BA272" s="91"/>
      <c r="BB272" s="91"/>
      <c r="BC272" s="91"/>
      <c r="BD272" s="91"/>
    </row>
    <row r="273" spans="12:56" s="85" customFormat="1" ht="12.75" customHeight="1" x14ac:dyDescent="0.15">
      <c r="L273" s="86"/>
      <c r="M273" s="87"/>
      <c r="N273" s="88"/>
      <c r="O273" s="89"/>
      <c r="P273" s="90"/>
      <c r="V273" s="91"/>
      <c r="AW273" s="91"/>
      <c r="AX273" s="91"/>
      <c r="AY273" s="91"/>
      <c r="AZ273" s="91"/>
      <c r="BA273" s="91"/>
      <c r="BB273" s="91"/>
      <c r="BC273" s="91"/>
      <c r="BD273" s="91"/>
    </row>
    <row r="274" spans="12:56" s="85" customFormat="1" ht="12.75" customHeight="1" x14ac:dyDescent="0.15">
      <c r="L274" s="86"/>
      <c r="M274" s="87"/>
      <c r="N274" s="88"/>
      <c r="O274" s="89"/>
      <c r="P274" s="90"/>
      <c r="V274" s="91"/>
      <c r="AW274" s="91"/>
      <c r="AX274" s="91"/>
      <c r="AY274" s="91"/>
      <c r="AZ274" s="91"/>
      <c r="BA274" s="91"/>
      <c r="BB274" s="91"/>
      <c r="BC274" s="91"/>
      <c r="BD274" s="91"/>
    </row>
    <row r="275" spans="12:56" s="85" customFormat="1" ht="12.75" customHeight="1" x14ac:dyDescent="0.15">
      <c r="L275" s="86"/>
      <c r="M275" s="87"/>
      <c r="N275" s="88"/>
      <c r="O275" s="89"/>
      <c r="P275" s="90"/>
      <c r="V275" s="91"/>
      <c r="AW275" s="91"/>
      <c r="AX275" s="91"/>
      <c r="AY275" s="91"/>
      <c r="AZ275" s="91"/>
      <c r="BA275" s="91"/>
      <c r="BB275" s="91"/>
      <c r="BC275" s="91"/>
      <c r="BD275" s="91"/>
    </row>
    <row r="276" spans="12:56" s="85" customFormat="1" ht="12.75" customHeight="1" x14ac:dyDescent="0.15">
      <c r="L276" s="86"/>
      <c r="M276" s="87"/>
      <c r="N276" s="88"/>
      <c r="O276" s="89"/>
      <c r="P276" s="90"/>
      <c r="V276" s="91"/>
      <c r="AW276" s="91"/>
      <c r="AX276" s="91"/>
      <c r="AY276" s="91"/>
      <c r="AZ276" s="91"/>
      <c r="BA276" s="91"/>
      <c r="BB276" s="91"/>
      <c r="BC276" s="91"/>
      <c r="BD276" s="91"/>
    </row>
    <row r="277" spans="12:56" s="85" customFormat="1" ht="12.75" customHeight="1" x14ac:dyDescent="0.15">
      <c r="L277" s="86"/>
      <c r="M277" s="87"/>
      <c r="N277" s="88"/>
      <c r="O277" s="89"/>
      <c r="P277" s="90"/>
      <c r="V277" s="91"/>
      <c r="AW277" s="91"/>
      <c r="AX277" s="91"/>
      <c r="AY277" s="91"/>
      <c r="AZ277" s="91"/>
      <c r="BA277" s="91"/>
      <c r="BB277" s="91"/>
      <c r="BC277" s="91"/>
      <c r="BD277" s="91"/>
    </row>
    <row r="278" spans="12:56" s="85" customFormat="1" ht="12.75" customHeight="1" x14ac:dyDescent="0.15">
      <c r="L278" s="86"/>
      <c r="M278" s="87"/>
      <c r="N278" s="88"/>
      <c r="O278" s="89"/>
      <c r="P278" s="90"/>
      <c r="V278" s="91"/>
      <c r="AW278" s="91"/>
      <c r="AX278" s="91"/>
      <c r="AY278" s="91"/>
      <c r="AZ278" s="91"/>
      <c r="BA278" s="91"/>
      <c r="BB278" s="91"/>
      <c r="BC278" s="91"/>
      <c r="BD278" s="91"/>
    </row>
    <row r="279" spans="12:56" s="85" customFormat="1" ht="12.75" customHeight="1" x14ac:dyDescent="0.15">
      <c r="L279" s="86"/>
      <c r="M279" s="87"/>
      <c r="N279" s="88"/>
      <c r="O279" s="89"/>
      <c r="P279" s="90"/>
      <c r="V279" s="91"/>
      <c r="AW279" s="91"/>
      <c r="AX279" s="91"/>
      <c r="AY279" s="91"/>
      <c r="AZ279" s="91"/>
      <c r="BA279" s="91"/>
      <c r="BB279" s="91"/>
      <c r="BC279" s="91"/>
      <c r="BD279" s="91"/>
    </row>
    <row r="280" spans="12:56" s="85" customFormat="1" ht="12.75" customHeight="1" x14ac:dyDescent="0.15">
      <c r="L280" s="86"/>
      <c r="M280" s="87"/>
      <c r="N280" s="88"/>
      <c r="O280" s="89"/>
      <c r="P280" s="90"/>
      <c r="V280" s="91"/>
      <c r="AW280" s="91"/>
      <c r="AX280" s="91"/>
      <c r="AY280" s="91"/>
      <c r="AZ280" s="91"/>
      <c r="BA280" s="91"/>
      <c r="BB280" s="91"/>
      <c r="BC280" s="91"/>
      <c r="BD280" s="91"/>
    </row>
    <row r="281" spans="12:56" s="85" customFormat="1" ht="12.75" customHeight="1" x14ac:dyDescent="0.15">
      <c r="L281" s="86"/>
      <c r="M281" s="87"/>
      <c r="N281" s="88"/>
      <c r="O281" s="89"/>
      <c r="P281" s="90"/>
      <c r="V281" s="91"/>
      <c r="AW281" s="91"/>
      <c r="AX281" s="91"/>
      <c r="AY281" s="91"/>
      <c r="AZ281" s="91"/>
      <c r="BA281" s="91"/>
      <c r="BB281" s="91"/>
      <c r="BC281" s="91"/>
      <c r="BD281" s="91"/>
    </row>
    <row r="282" spans="12:56" s="85" customFormat="1" ht="12.75" customHeight="1" x14ac:dyDescent="0.15">
      <c r="L282" s="86"/>
      <c r="M282" s="87"/>
      <c r="N282" s="88"/>
      <c r="O282" s="89"/>
      <c r="P282" s="90"/>
      <c r="V282" s="91"/>
      <c r="AW282" s="91"/>
      <c r="AX282" s="91"/>
      <c r="AY282" s="91"/>
      <c r="AZ282" s="91"/>
      <c r="BA282" s="91"/>
      <c r="BB282" s="91"/>
      <c r="BC282" s="91"/>
      <c r="BD282" s="91"/>
    </row>
    <row r="283" spans="12:56" s="85" customFormat="1" ht="12.75" customHeight="1" x14ac:dyDescent="0.15">
      <c r="L283" s="86"/>
      <c r="M283" s="87"/>
      <c r="N283" s="88"/>
      <c r="O283" s="89"/>
      <c r="P283" s="90"/>
      <c r="V283" s="91"/>
      <c r="AW283" s="91"/>
      <c r="AX283" s="91"/>
      <c r="AY283" s="91"/>
      <c r="AZ283" s="91"/>
      <c r="BA283" s="91"/>
      <c r="BB283" s="91"/>
      <c r="BC283" s="91"/>
      <c r="BD283" s="91"/>
    </row>
    <row r="284" spans="12:56" s="85" customFormat="1" ht="12.75" customHeight="1" x14ac:dyDescent="0.15">
      <c r="L284" s="86"/>
      <c r="M284" s="87"/>
      <c r="N284" s="88"/>
      <c r="O284" s="89"/>
      <c r="P284" s="90"/>
      <c r="V284" s="91"/>
      <c r="AW284" s="91"/>
      <c r="AX284" s="91"/>
      <c r="AY284" s="91"/>
      <c r="AZ284" s="91"/>
      <c r="BA284" s="91"/>
      <c r="BB284" s="91"/>
      <c r="BC284" s="91"/>
      <c r="BD284" s="91"/>
    </row>
    <row r="285" spans="12:56" s="85" customFormat="1" ht="12.75" customHeight="1" x14ac:dyDescent="0.15">
      <c r="L285" s="86"/>
      <c r="M285" s="87"/>
      <c r="N285" s="88"/>
      <c r="O285" s="89"/>
      <c r="P285" s="90"/>
      <c r="V285" s="91"/>
      <c r="AW285" s="91"/>
      <c r="AX285" s="91"/>
      <c r="AY285" s="91"/>
      <c r="AZ285" s="91"/>
      <c r="BA285" s="91"/>
      <c r="BB285" s="91"/>
      <c r="BC285" s="91"/>
      <c r="BD285" s="91"/>
    </row>
    <row r="286" spans="12:56" s="85" customFormat="1" ht="12.75" customHeight="1" x14ac:dyDescent="0.15">
      <c r="L286" s="86"/>
      <c r="M286" s="87"/>
      <c r="N286" s="88"/>
      <c r="O286" s="89"/>
      <c r="P286" s="90"/>
      <c r="V286" s="91"/>
      <c r="AW286" s="91"/>
      <c r="AX286" s="91"/>
      <c r="AY286" s="91"/>
      <c r="AZ286" s="91"/>
      <c r="BA286" s="91"/>
      <c r="BB286" s="91"/>
      <c r="BC286" s="91"/>
      <c r="BD286" s="91"/>
    </row>
    <row r="287" spans="12:56" s="85" customFormat="1" ht="12.75" customHeight="1" x14ac:dyDescent="0.15">
      <c r="L287" s="86"/>
      <c r="M287" s="87"/>
      <c r="N287" s="88"/>
      <c r="O287" s="89"/>
      <c r="P287" s="90"/>
      <c r="V287" s="91"/>
      <c r="AW287" s="91"/>
      <c r="AX287" s="91"/>
      <c r="AY287" s="91"/>
      <c r="AZ287" s="91"/>
      <c r="BA287" s="91"/>
      <c r="BB287" s="91"/>
      <c r="BC287" s="91"/>
      <c r="BD287" s="91"/>
    </row>
    <row r="288" spans="12:56" s="85" customFormat="1" ht="12.75" customHeight="1" x14ac:dyDescent="0.15">
      <c r="L288" s="86"/>
      <c r="M288" s="87"/>
      <c r="N288" s="88"/>
      <c r="O288" s="89"/>
      <c r="P288" s="90"/>
      <c r="V288" s="91"/>
      <c r="AW288" s="91"/>
      <c r="AX288" s="91"/>
      <c r="AY288" s="91"/>
      <c r="AZ288" s="91"/>
      <c r="BA288" s="91"/>
      <c r="BB288" s="91"/>
      <c r="BC288" s="91"/>
      <c r="BD288" s="91"/>
    </row>
    <row r="289" spans="12:56" s="85" customFormat="1" ht="12.75" customHeight="1" x14ac:dyDescent="0.15">
      <c r="L289" s="86"/>
      <c r="M289" s="87"/>
      <c r="N289" s="88"/>
      <c r="O289" s="89"/>
      <c r="P289" s="90"/>
      <c r="V289" s="91"/>
      <c r="AW289" s="91"/>
      <c r="AX289" s="91"/>
      <c r="AY289" s="91"/>
      <c r="AZ289" s="91"/>
      <c r="BA289" s="91"/>
      <c r="BB289" s="91"/>
      <c r="BC289" s="91"/>
      <c r="BD289" s="91"/>
    </row>
    <row r="290" spans="12:56" s="85" customFormat="1" ht="12.75" customHeight="1" x14ac:dyDescent="0.15">
      <c r="L290" s="86"/>
      <c r="M290" s="87"/>
      <c r="N290" s="88"/>
      <c r="O290" s="89"/>
      <c r="P290" s="90"/>
      <c r="V290" s="91"/>
      <c r="AW290" s="91"/>
      <c r="AX290" s="91"/>
      <c r="AY290" s="91"/>
      <c r="AZ290" s="91"/>
      <c r="BA290" s="91"/>
      <c r="BB290" s="91"/>
      <c r="BC290" s="91"/>
      <c r="BD290" s="91"/>
    </row>
    <row r="291" spans="12:56" s="85" customFormat="1" ht="12.75" customHeight="1" x14ac:dyDescent="0.15">
      <c r="L291" s="86"/>
      <c r="M291" s="87"/>
      <c r="N291" s="88"/>
      <c r="O291" s="89"/>
      <c r="P291" s="90"/>
      <c r="V291" s="91"/>
      <c r="AW291" s="91"/>
      <c r="AX291" s="91"/>
      <c r="AY291" s="91"/>
      <c r="AZ291" s="91"/>
      <c r="BA291" s="91"/>
      <c r="BB291" s="91"/>
      <c r="BC291" s="91"/>
      <c r="BD291" s="91"/>
    </row>
    <row r="292" spans="12:56" s="85" customFormat="1" ht="12.75" customHeight="1" x14ac:dyDescent="0.15">
      <c r="L292" s="86"/>
      <c r="M292" s="87"/>
      <c r="N292" s="88"/>
      <c r="O292" s="89"/>
      <c r="P292" s="90"/>
      <c r="V292" s="91"/>
      <c r="AW292" s="91"/>
      <c r="AX292" s="91"/>
      <c r="AY292" s="91"/>
      <c r="AZ292" s="91"/>
      <c r="BA292" s="91"/>
      <c r="BB292" s="91"/>
      <c r="BC292" s="91"/>
      <c r="BD292" s="91"/>
    </row>
    <row r="293" spans="12:56" s="85" customFormat="1" ht="12.75" customHeight="1" x14ac:dyDescent="0.15">
      <c r="L293" s="86"/>
      <c r="M293" s="87"/>
      <c r="N293" s="88"/>
      <c r="O293" s="89"/>
      <c r="P293" s="90"/>
      <c r="V293" s="91"/>
      <c r="AW293" s="91"/>
      <c r="AX293" s="91"/>
      <c r="AY293" s="91"/>
      <c r="AZ293" s="91"/>
      <c r="BA293" s="91"/>
      <c r="BB293" s="91"/>
      <c r="BC293" s="91"/>
      <c r="BD293" s="91"/>
    </row>
    <row r="294" spans="12:56" s="85" customFormat="1" ht="12.75" customHeight="1" x14ac:dyDescent="0.15">
      <c r="L294" s="86"/>
      <c r="M294" s="87"/>
      <c r="N294" s="88"/>
      <c r="O294" s="89"/>
      <c r="P294" s="90"/>
      <c r="V294" s="91"/>
      <c r="AW294" s="91"/>
      <c r="AX294" s="91"/>
      <c r="AY294" s="91"/>
      <c r="AZ294" s="91"/>
      <c r="BA294" s="91"/>
      <c r="BB294" s="91"/>
      <c r="BC294" s="91"/>
      <c r="BD294" s="91"/>
    </row>
    <row r="295" spans="12:56" s="85" customFormat="1" ht="12.75" customHeight="1" x14ac:dyDescent="0.15">
      <c r="L295" s="86"/>
      <c r="M295" s="87"/>
      <c r="N295" s="88"/>
      <c r="O295" s="89"/>
      <c r="P295" s="90"/>
      <c r="V295" s="91"/>
      <c r="AW295" s="91"/>
      <c r="AX295" s="91"/>
      <c r="AY295" s="91"/>
      <c r="AZ295" s="91"/>
      <c r="BA295" s="91"/>
      <c r="BB295" s="91"/>
      <c r="BC295" s="91"/>
      <c r="BD295" s="91"/>
    </row>
    <row r="296" spans="12:56" s="85" customFormat="1" ht="12.75" customHeight="1" x14ac:dyDescent="0.15">
      <c r="L296" s="86"/>
      <c r="M296" s="87"/>
      <c r="N296" s="88"/>
      <c r="O296" s="89"/>
      <c r="P296" s="90"/>
      <c r="V296" s="91"/>
      <c r="AW296" s="91"/>
      <c r="AX296" s="91"/>
      <c r="AY296" s="91"/>
      <c r="AZ296" s="91"/>
      <c r="BA296" s="91"/>
      <c r="BB296" s="91"/>
      <c r="BC296" s="91"/>
      <c r="BD296" s="91"/>
    </row>
    <row r="297" spans="12:56" s="85" customFormat="1" ht="12.75" customHeight="1" x14ac:dyDescent="0.15">
      <c r="L297" s="86"/>
      <c r="M297" s="87"/>
      <c r="N297" s="88"/>
      <c r="O297" s="89"/>
      <c r="P297" s="90"/>
      <c r="V297" s="91"/>
      <c r="AW297" s="91"/>
      <c r="AX297" s="91"/>
      <c r="AY297" s="91"/>
      <c r="AZ297" s="91"/>
      <c r="BA297" s="91"/>
      <c r="BB297" s="91"/>
      <c r="BC297" s="91"/>
      <c r="BD297" s="91"/>
    </row>
    <row r="298" spans="12:56" s="85" customFormat="1" ht="12.75" customHeight="1" x14ac:dyDescent="0.15">
      <c r="L298" s="86"/>
      <c r="M298" s="87"/>
      <c r="N298" s="88"/>
      <c r="O298" s="89"/>
      <c r="P298" s="90"/>
      <c r="V298" s="91"/>
      <c r="AW298" s="91"/>
      <c r="AX298" s="91"/>
      <c r="AY298" s="91"/>
      <c r="AZ298" s="91"/>
      <c r="BA298" s="91"/>
      <c r="BB298" s="91"/>
      <c r="BC298" s="91"/>
      <c r="BD298" s="91"/>
    </row>
    <row r="299" spans="12:56" s="85" customFormat="1" ht="12.75" customHeight="1" x14ac:dyDescent="0.15">
      <c r="L299" s="86"/>
      <c r="M299" s="87"/>
      <c r="N299" s="88"/>
      <c r="O299" s="89"/>
      <c r="P299" s="90"/>
      <c r="V299" s="91"/>
      <c r="AW299" s="91"/>
      <c r="AX299" s="91"/>
      <c r="AY299" s="91"/>
      <c r="AZ299" s="91"/>
      <c r="BA299" s="91"/>
      <c r="BB299" s="91"/>
      <c r="BC299" s="91"/>
      <c r="BD299" s="91"/>
    </row>
    <row r="300" spans="12:56" s="85" customFormat="1" ht="12.75" customHeight="1" x14ac:dyDescent="0.15">
      <c r="L300" s="86"/>
      <c r="M300" s="87"/>
      <c r="N300" s="88"/>
      <c r="O300" s="89"/>
      <c r="P300" s="90"/>
      <c r="V300" s="91"/>
      <c r="AW300" s="91"/>
      <c r="AX300" s="91"/>
      <c r="AY300" s="91"/>
      <c r="AZ300" s="91"/>
      <c r="BA300" s="91"/>
      <c r="BB300" s="91"/>
      <c r="BC300" s="91"/>
      <c r="BD300" s="91"/>
    </row>
    <row r="301" spans="12:56" s="85" customFormat="1" ht="12.75" customHeight="1" x14ac:dyDescent="0.15">
      <c r="L301" s="86"/>
      <c r="M301" s="87"/>
      <c r="N301" s="88"/>
      <c r="O301" s="89"/>
      <c r="P301" s="90"/>
      <c r="V301" s="91"/>
      <c r="AW301" s="91"/>
      <c r="AX301" s="91"/>
      <c r="AY301" s="91"/>
      <c r="AZ301" s="91"/>
      <c r="BA301" s="91"/>
      <c r="BB301" s="91"/>
      <c r="BC301" s="91"/>
      <c r="BD301" s="91"/>
    </row>
    <row r="302" spans="12:56" s="85" customFormat="1" ht="12.75" customHeight="1" x14ac:dyDescent="0.15">
      <c r="L302" s="86"/>
      <c r="M302" s="87"/>
      <c r="N302" s="88"/>
      <c r="O302" s="89"/>
      <c r="P302" s="90"/>
      <c r="V302" s="91"/>
      <c r="AW302" s="91"/>
      <c r="AX302" s="91"/>
      <c r="AY302" s="91"/>
      <c r="AZ302" s="91"/>
      <c r="BA302" s="91"/>
      <c r="BB302" s="91"/>
      <c r="BC302" s="91"/>
      <c r="BD302" s="91"/>
    </row>
    <row r="303" spans="12:56" s="85" customFormat="1" ht="12.75" customHeight="1" x14ac:dyDescent="0.15">
      <c r="L303" s="86"/>
      <c r="M303" s="87"/>
      <c r="N303" s="88"/>
      <c r="O303" s="89"/>
      <c r="P303" s="90"/>
      <c r="V303" s="91"/>
      <c r="AW303" s="91"/>
      <c r="AX303" s="91"/>
      <c r="AY303" s="91"/>
      <c r="AZ303" s="91"/>
      <c r="BA303" s="91"/>
      <c r="BB303" s="91"/>
      <c r="BC303" s="91"/>
      <c r="BD303" s="91"/>
    </row>
    <row r="304" spans="12:56" s="85" customFormat="1" ht="12.75" customHeight="1" x14ac:dyDescent="0.15">
      <c r="L304" s="86"/>
      <c r="M304" s="87"/>
      <c r="N304" s="88"/>
      <c r="O304" s="89"/>
      <c r="P304" s="90"/>
      <c r="V304" s="91"/>
      <c r="AW304" s="91"/>
      <c r="AX304" s="91"/>
      <c r="AY304" s="91"/>
      <c r="AZ304" s="91"/>
      <c r="BA304" s="91"/>
      <c r="BB304" s="91"/>
      <c r="BC304" s="91"/>
      <c r="BD304" s="91"/>
    </row>
    <row r="305" spans="12:56" s="85" customFormat="1" ht="12.75" customHeight="1" x14ac:dyDescent="0.15">
      <c r="L305" s="86"/>
      <c r="M305" s="87"/>
      <c r="N305" s="88"/>
      <c r="O305" s="89"/>
      <c r="P305" s="90"/>
      <c r="V305" s="91"/>
      <c r="AW305" s="91"/>
      <c r="AX305" s="91"/>
      <c r="AY305" s="91"/>
      <c r="AZ305" s="91"/>
      <c r="BA305" s="91"/>
      <c r="BB305" s="91"/>
      <c r="BC305" s="91"/>
      <c r="BD305" s="91"/>
    </row>
    <row r="306" spans="12:56" s="85" customFormat="1" ht="12.75" customHeight="1" x14ac:dyDescent="0.15">
      <c r="L306" s="86"/>
      <c r="M306" s="87"/>
      <c r="N306" s="88"/>
      <c r="O306" s="89"/>
      <c r="P306" s="90"/>
      <c r="V306" s="91"/>
      <c r="AW306" s="91"/>
      <c r="AX306" s="91"/>
      <c r="AY306" s="91"/>
      <c r="AZ306" s="91"/>
      <c r="BA306" s="91"/>
      <c r="BB306" s="91"/>
      <c r="BC306" s="91"/>
      <c r="BD306" s="91"/>
    </row>
    <row r="307" spans="12:56" s="85" customFormat="1" ht="12.75" customHeight="1" x14ac:dyDescent="0.15">
      <c r="L307" s="86"/>
      <c r="M307" s="87"/>
      <c r="N307" s="88"/>
      <c r="O307" s="89"/>
      <c r="P307" s="90"/>
      <c r="V307" s="91"/>
      <c r="AW307" s="91"/>
      <c r="AX307" s="91"/>
      <c r="AY307" s="91"/>
      <c r="AZ307" s="91"/>
      <c r="BA307" s="91"/>
      <c r="BB307" s="91"/>
      <c r="BC307" s="91"/>
      <c r="BD307" s="91"/>
    </row>
    <row r="308" spans="12:56" s="85" customFormat="1" ht="12.75" customHeight="1" x14ac:dyDescent="0.15">
      <c r="L308" s="86"/>
      <c r="M308" s="87"/>
      <c r="N308" s="88"/>
      <c r="O308" s="89"/>
      <c r="P308" s="90"/>
      <c r="V308" s="91"/>
      <c r="AW308" s="91"/>
      <c r="AX308" s="91"/>
      <c r="AY308" s="91"/>
      <c r="AZ308" s="91"/>
      <c r="BA308" s="91"/>
      <c r="BB308" s="91"/>
      <c r="BC308" s="91"/>
      <c r="BD308" s="91"/>
    </row>
    <row r="309" spans="12:56" s="85" customFormat="1" ht="12.75" customHeight="1" x14ac:dyDescent="0.15">
      <c r="L309" s="86"/>
      <c r="M309" s="87"/>
      <c r="N309" s="88"/>
      <c r="O309" s="89"/>
      <c r="P309" s="90"/>
      <c r="V309" s="91"/>
      <c r="AW309" s="91"/>
      <c r="AX309" s="91"/>
      <c r="AY309" s="91"/>
      <c r="AZ309" s="91"/>
      <c r="BA309" s="91"/>
      <c r="BB309" s="91"/>
      <c r="BC309" s="91"/>
      <c r="BD309" s="91"/>
    </row>
    <row r="310" spans="12:56" s="85" customFormat="1" ht="12.75" customHeight="1" x14ac:dyDescent="0.15">
      <c r="L310" s="86"/>
      <c r="M310" s="87"/>
      <c r="N310" s="88"/>
      <c r="O310" s="89"/>
      <c r="P310" s="90"/>
      <c r="V310" s="91"/>
      <c r="AW310" s="91"/>
      <c r="AX310" s="91"/>
      <c r="AY310" s="91"/>
      <c r="AZ310" s="91"/>
      <c r="BA310" s="91"/>
      <c r="BB310" s="91"/>
      <c r="BC310" s="91"/>
      <c r="BD310" s="91"/>
    </row>
    <row r="311" spans="12:56" s="85" customFormat="1" ht="12.75" customHeight="1" x14ac:dyDescent="0.15">
      <c r="L311" s="86"/>
      <c r="M311" s="87"/>
      <c r="N311" s="88"/>
      <c r="O311" s="89"/>
      <c r="P311" s="90"/>
      <c r="V311" s="91"/>
      <c r="AW311" s="91"/>
      <c r="AX311" s="91"/>
      <c r="AY311" s="91"/>
      <c r="AZ311" s="91"/>
      <c r="BA311" s="91"/>
      <c r="BB311" s="91"/>
      <c r="BC311" s="91"/>
      <c r="BD311" s="91"/>
    </row>
    <row r="312" spans="12:56" s="85" customFormat="1" ht="12.75" customHeight="1" x14ac:dyDescent="0.15">
      <c r="L312" s="86"/>
      <c r="M312" s="87"/>
      <c r="N312" s="88"/>
      <c r="O312" s="89"/>
      <c r="P312" s="90"/>
      <c r="V312" s="91"/>
      <c r="AW312" s="91"/>
      <c r="AX312" s="91"/>
      <c r="AY312" s="91"/>
      <c r="AZ312" s="91"/>
      <c r="BA312" s="91"/>
      <c r="BB312" s="91"/>
      <c r="BC312" s="91"/>
      <c r="BD312" s="91"/>
    </row>
    <row r="313" spans="12:56" s="85" customFormat="1" ht="12.75" customHeight="1" x14ac:dyDescent="0.15">
      <c r="L313" s="86"/>
      <c r="M313" s="87"/>
      <c r="N313" s="88"/>
      <c r="O313" s="89"/>
      <c r="P313" s="90"/>
      <c r="V313" s="91"/>
      <c r="AW313" s="91"/>
      <c r="AX313" s="91"/>
      <c r="AY313" s="91"/>
      <c r="AZ313" s="91"/>
      <c r="BA313" s="91"/>
      <c r="BB313" s="91"/>
      <c r="BC313" s="91"/>
      <c r="BD313" s="91"/>
    </row>
    <row r="314" spans="12:56" s="85" customFormat="1" ht="12.75" customHeight="1" x14ac:dyDescent="0.15">
      <c r="L314" s="86"/>
      <c r="M314" s="87"/>
      <c r="N314" s="88"/>
      <c r="O314" s="89"/>
      <c r="P314" s="90"/>
      <c r="V314" s="91"/>
      <c r="AW314" s="91"/>
      <c r="AX314" s="91"/>
      <c r="AY314" s="91"/>
      <c r="AZ314" s="91"/>
      <c r="BA314" s="91"/>
      <c r="BB314" s="91"/>
      <c r="BC314" s="91"/>
      <c r="BD314" s="91"/>
    </row>
    <row r="315" spans="12:56" s="85" customFormat="1" ht="12.75" customHeight="1" x14ac:dyDescent="0.15">
      <c r="L315" s="86"/>
      <c r="M315" s="87"/>
      <c r="N315" s="88"/>
      <c r="O315" s="89"/>
      <c r="P315" s="90"/>
      <c r="V315" s="91"/>
      <c r="AW315" s="91"/>
      <c r="AX315" s="91"/>
      <c r="AY315" s="91"/>
      <c r="AZ315" s="91"/>
      <c r="BA315" s="91"/>
      <c r="BB315" s="91"/>
      <c r="BC315" s="91"/>
      <c r="BD315" s="91"/>
    </row>
    <row r="316" spans="12:56" s="85" customFormat="1" ht="12.75" customHeight="1" x14ac:dyDescent="0.15">
      <c r="L316" s="86"/>
      <c r="M316" s="87"/>
      <c r="N316" s="88"/>
      <c r="O316" s="89"/>
      <c r="P316" s="90"/>
      <c r="V316" s="91"/>
      <c r="AW316" s="91"/>
      <c r="AX316" s="91"/>
      <c r="AY316" s="91"/>
      <c r="AZ316" s="91"/>
      <c r="BA316" s="91"/>
      <c r="BB316" s="91"/>
      <c r="BC316" s="91"/>
      <c r="BD316" s="91"/>
    </row>
    <row r="317" spans="12:56" s="85" customFormat="1" ht="12.75" customHeight="1" x14ac:dyDescent="0.15">
      <c r="L317" s="86"/>
      <c r="M317" s="87"/>
      <c r="N317" s="88"/>
      <c r="O317" s="89"/>
      <c r="P317" s="90"/>
      <c r="V317" s="91"/>
      <c r="AW317" s="91"/>
      <c r="AX317" s="91"/>
      <c r="AY317" s="91"/>
      <c r="AZ317" s="91"/>
      <c r="BA317" s="91"/>
      <c r="BB317" s="91"/>
      <c r="BC317" s="91"/>
      <c r="BD317" s="91"/>
    </row>
    <row r="318" spans="12:56" s="85" customFormat="1" ht="12.75" customHeight="1" x14ac:dyDescent="0.15">
      <c r="L318" s="86"/>
      <c r="M318" s="87"/>
      <c r="N318" s="88"/>
      <c r="O318" s="89"/>
      <c r="P318" s="90"/>
      <c r="V318" s="91"/>
      <c r="AW318" s="91"/>
      <c r="AX318" s="91"/>
      <c r="AY318" s="91"/>
      <c r="AZ318" s="91"/>
      <c r="BA318" s="91"/>
      <c r="BB318" s="91"/>
      <c r="BC318" s="91"/>
      <c r="BD318" s="91"/>
    </row>
    <row r="319" spans="12:56" s="85" customFormat="1" ht="12.75" customHeight="1" x14ac:dyDescent="0.15">
      <c r="L319" s="86"/>
      <c r="M319" s="87"/>
      <c r="N319" s="88"/>
      <c r="O319" s="89"/>
      <c r="P319" s="90"/>
      <c r="V319" s="91"/>
      <c r="AW319" s="91"/>
      <c r="AX319" s="91"/>
      <c r="AY319" s="91"/>
      <c r="AZ319" s="91"/>
      <c r="BA319" s="91"/>
      <c r="BB319" s="91"/>
      <c r="BC319" s="91"/>
      <c r="BD319" s="91"/>
    </row>
    <row r="320" spans="12:56" s="85" customFormat="1" ht="12.75" customHeight="1" x14ac:dyDescent="0.15">
      <c r="L320" s="86"/>
      <c r="M320" s="87"/>
      <c r="N320" s="88"/>
      <c r="O320" s="89"/>
      <c r="P320" s="90"/>
      <c r="V320" s="91"/>
      <c r="AW320" s="91"/>
      <c r="AX320" s="91"/>
      <c r="AY320" s="91"/>
      <c r="AZ320" s="91"/>
      <c r="BA320" s="91"/>
      <c r="BB320" s="91"/>
      <c r="BC320" s="91"/>
      <c r="BD320" s="91"/>
    </row>
    <row r="321" spans="12:56" s="85" customFormat="1" ht="12.75" customHeight="1" x14ac:dyDescent="0.15">
      <c r="L321" s="86"/>
      <c r="M321" s="87"/>
      <c r="N321" s="88"/>
      <c r="O321" s="89"/>
      <c r="P321" s="90"/>
      <c r="V321" s="91"/>
      <c r="AW321" s="91"/>
      <c r="AX321" s="91"/>
      <c r="AY321" s="91"/>
      <c r="AZ321" s="91"/>
      <c r="BA321" s="91"/>
      <c r="BB321" s="91"/>
      <c r="BC321" s="91"/>
      <c r="BD321" s="91"/>
    </row>
    <row r="322" spans="12:56" s="85" customFormat="1" ht="12.75" customHeight="1" x14ac:dyDescent="0.15">
      <c r="L322" s="86"/>
      <c r="M322" s="87"/>
      <c r="N322" s="88"/>
      <c r="O322" s="89"/>
      <c r="P322" s="90"/>
      <c r="V322" s="91"/>
      <c r="AW322" s="91"/>
      <c r="AX322" s="91"/>
      <c r="AY322" s="91"/>
      <c r="AZ322" s="91"/>
      <c r="BA322" s="91"/>
      <c r="BB322" s="91"/>
      <c r="BC322" s="91"/>
      <c r="BD322" s="91"/>
    </row>
    <row r="323" spans="12:56" s="85" customFormat="1" ht="12.75" customHeight="1" x14ac:dyDescent="0.15">
      <c r="L323" s="86"/>
      <c r="M323" s="87"/>
      <c r="N323" s="88"/>
      <c r="O323" s="89"/>
      <c r="P323" s="90"/>
      <c r="V323" s="91"/>
      <c r="AW323" s="91"/>
      <c r="AX323" s="91"/>
      <c r="AY323" s="91"/>
      <c r="AZ323" s="91"/>
      <c r="BA323" s="91"/>
      <c r="BB323" s="91"/>
      <c r="BC323" s="91"/>
      <c r="BD323" s="91"/>
    </row>
    <row r="324" spans="12:56" s="85" customFormat="1" ht="12.75" customHeight="1" x14ac:dyDescent="0.15">
      <c r="L324" s="86"/>
      <c r="M324" s="87"/>
      <c r="N324" s="88"/>
      <c r="O324" s="89"/>
      <c r="P324" s="90"/>
      <c r="V324" s="91"/>
      <c r="AW324" s="91"/>
      <c r="AX324" s="91"/>
      <c r="AY324" s="91"/>
      <c r="AZ324" s="91"/>
      <c r="BA324" s="91"/>
      <c r="BB324" s="91"/>
      <c r="BC324" s="91"/>
      <c r="BD324" s="91"/>
    </row>
    <row r="325" spans="12:56" s="85" customFormat="1" ht="12.75" customHeight="1" x14ac:dyDescent="0.15">
      <c r="L325" s="86"/>
      <c r="M325" s="87"/>
      <c r="N325" s="88"/>
      <c r="O325" s="89"/>
      <c r="P325" s="90"/>
      <c r="V325" s="91"/>
      <c r="AW325" s="91"/>
      <c r="AX325" s="91"/>
      <c r="AY325" s="91"/>
      <c r="AZ325" s="91"/>
      <c r="BA325" s="91"/>
      <c r="BB325" s="91"/>
      <c r="BC325" s="91"/>
      <c r="BD325" s="91"/>
    </row>
    <row r="326" spans="12:56" s="85" customFormat="1" ht="12.75" customHeight="1" x14ac:dyDescent="0.15">
      <c r="L326" s="86"/>
      <c r="M326" s="87"/>
      <c r="N326" s="88"/>
      <c r="O326" s="89"/>
      <c r="P326" s="90"/>
      <c r="V326" s="91"/>
      <c r="AW326" s="91"/>
      <c r="AX326" s="91"/>
      <c r="AY326" s="91"/>
      <c r="AZ326" s="91"/>
      <c r="BA326" s="91"/>
      <c r="BB326" s="91"/>
      <c r="BC326" s="91"/>
      <c r="BD326" s="91"/>
    </row>
    <row r="327" spans="12:56" s="85" customFormat="1" ht="12.75" customHeight="1" x14ac:dyDescent="0.15">
      <c r="L327" s="86"/>
      <c r="M327" s="87"/>
      <c r="N327" s="88"/>
      <c r="O327" s="89"/>
      <c r="P327" s="90"/>
      <c r="V327" s="91"/>
      <c r="AW327" s="91"/>
      <c r="AX327" s="91"/>
      <c r="AY327" s="91"/>
      <c r="AZ327" s="91"/>
      <c r="BA327" s="91"/>
      <c r="BB327" s="91"/>
      <c r="BC327" s="91"/>
      <c r="BD327" s="91"/>
    </row>
    <row r="328" spans="12:56" s="85" customFormat="1" ht="12.75" customHeight="1" x14ac:dyDescent="0.15">
      <c r="L328" s="86"/>
      <c r="M328" s="87"/>
      <c r="N328" s="88"/>
      <c r="O328" s="89"/>
      <c r="P328" s="90"/>
      <c r="V328" s="91"/>
      <c r="AW328" s="91"/>
      <c r="AX328" s="91"/>
      <c r="AY328" s="91"/>
      <c r="AZ328" s="91"/>
      <c r="BA328" s="91"/>
      <c r="BB328" s="91"/>
      <c r="BC328" s="91"/>
      <c r="BD328" s="91"/>
    </row>
    <row r="329" spans="12:56" s="85" customFormat="1" ht="12.75" customHeight="1" x14ac:dyDescent="0.15">
      <c r="L329" s="86"/>
      <c r="M329" s="87"/>
      <c r="N329" s="88"/>
      <c r="O329" s="89"/>
      <c r="P329" s="90"/>
      <c r="V329" s="91"/>
      <c r="AW329" s="91"/>
      <c r="AX329" s="91"/>
      <c r="AY329" s="91"/>
      <c r="AZ329" s="91"/>
      <c r="BA329" s="91"/>
      <c r="BB329" s="91"/>
      <c r="BC329" s="91"/>
      <c r="BD329" s="91"/>
    </row>
    <row r="330" spans="12:56" s="85" customFormat="1" ht="12.75" customHeight="1" x14ac:dyDescent="0.15">
      <c r="L330" s="86"/>
      <c r="M330" s="87"/>
      <c r="N330" s="88"/>
      <c r="O330" s="89"/>
      <c r="P330" s="90"/>
      <c r="V330" s="91"/>
      <c r="AW330" s="91"/>
      <c r="AX330" s="91"/>
      <c r="AY330" s="91"/>
      <c r="AZ330" s="91"/>
      <c r="BA330" s="91"/>
      <c r="BB330" s="91"/>
      <c r="BC330" s="91"/>
      <c r="BD330" s="91"/>
    </row>
    <row r="331" spans="12:56" s="85" customFormat="1" ht="12.75" customHeight="1" x14ac:dyDescent="0.15">
      <c r="L331" s="86"/>
      <c r="M331" s="87"/>
      <c r="N331" s="88"/>
      <c r="O331" s="89"/>
      <c r="P331" s="90"/>
      <c r="V331" s="91"/>
      <c r="AW331" s="91"/>
      <c r="AX331" s="91"/>
      <c r="AY331" s="91"/>
      <c r="AZ331" s="91"/>
      <c r="BA331" s="91"/>
      <c r="BB331" s="91"/>
      <c r="BC331" s="91"/>
      <c r="BD331" s="91"/>
    </row>
    <row r="332" spans="12:56" s="85" customFormat="1" ht="12.75" customHeight="1" x14ac:dyDescent="0.15">
      <c r="L332" s="86"/>
      <c r="M332" s="87"/>
      <c r="N332" s="88"/>
      <c r="O332" s="89"/>
      <c r="P332" s="90"/>
      <c r="V332" s="91"/>
      <c r="AW332" s="91"/>
      <c r="AX332" s="91"/>
      <c r="AY332" s="91"/>
      <c r="AZ332" s="91"/>
      <c r="BA332" s="91"/>
      <c r="BB332" s="91"/>
      <c r="BC332" s="91"/>
      <c r="BD332" s="91"/>
    </row>
    <row r="333" spans="12:56" s="85" customFormat="1" ht="12.75" customHeight="1" x14ac:dyDescent="0.15">
      <c r="L333" s="86"/>
      <c r="M333" s="87"/>
      <c r="N333" s="88"/>
      <c r="O333" s="89"/>
      <c r="P333" s="90"/>
      <c r="V333" s="91"/>
      <c r="AW333" s="91"/>
      <c r="AX333" s="91"/>
      <c r="AY333" s="91"/>
      <c r="AZ333" s="91"/>
      <c r="BA333" s="91"/>
      <c r="BB333" s="91"/>
      <c r="BC333" s="91"/>
      <c r="BD333" s="91"/>
    </row>
    <row r="334" spans="12:56" s="85" customFormat="1" ht="12.75" customHeight="1" x14ac:dyDescent="0.15">
      <c r="L334" s="86"/>
      <c r="M334" s="87"/>
      <c r="N334" s="88"/>
      <c r="O334" s="89"/>
      <c r="P334" s="90"/>
      <c r="V334" s="91"/>
      <c r="AW334" s="91"/>
      <c r="AX334" s="91"/>
      <c r="AY334" s="91"/>
      <c r="AZ334" s="91"/>
      <c r="BA334" s="91"/>
      <c r="BB334" s="91"/>
      <c r="BC334" s="91"/>
      <c r="BD334" s="91"/>
    </row>
    <row r="335" spans="12:56" s="85" customFormat="1" ht="12.75" customHeight="1" x14ac:dyDescent="0.15">
      <c r="L335" s="86"/>
      <c r="M335" s="87"/>
      <c r="N335" s="88"/>
      <c r="O335" s="89"/>
      <c r="P335" s="90"/>
      <c r="V335" s="91"/>
      <c r="AW335" s="91"/>
      <c r="AX335" s="91"/>
      <c r="AY335" s="91"/>
      <c r="AZ335" s="91"/>
      <c r="BA335" s="91"/>
      <c r="BB335" s="91"/>
      <c r="BC335" s="91"/>
      <c r="BD335" s="91"/>
    </row>
    <row r="336" spans="12:56" s="85" customFormat="1" ht="12.75" customHeight="1" x14ac:dyDescent="0.15">
      <c r="L336" s="86"/>
      <c r="M336" s="87"/>
      <c r="N336" s="88"/>
      <c r="O336" s="89"/>
      <c r="P336" s="90"/>
      <c r="V336" s="91"/>
      <c r="AW336" s="91"/>
      <c r="AX336" s="91"/>
      <c r="AY336" s="91"/>
      <c r="AZ336" s="91"/>
      <c r="BA336" s="91"/>
      <c r="BB336" s="91"/>
      <c r="BC336" s="91"/>
      <c r="BD336" s="91"/>
    </row>
    <row r="337" spans="12:56" s="85" customFormat="1" ht="12.75" customHeight="1" x14ac:dyDescent="0.15">
      <c r="L337" s="86"/>
      <c r="M337" s="87"/>
      <c r="N337" s="88"/>
      <c r="O337" s="89"/>
      <c r="P337" s="90"/>
      <c r="V337" s="91"/>
      <c r="AW337" s="91"/>
      <c r="AX337" s="91"/>
      <c r="AY337" s="91"/>
      <c r="AZ337" s="91"/>
      <c r="BA337" s="91"/>
      <c r="BB337" s="91"/>
      <c r="BC337" s="91"/>
      <c r="BD337" s="91"/>
    </row>
    <row r="338" spans="12:56" s="85" customFormat="1" ht="12.75" customHeight="1" x14ac:dyDescent="0.15">
      <c r="L338" s="86"/>
      <c r="M338" s="87"/>
      <c r="N338" s="88"/>
      <c r="O338" s="89"/>
      <c r="P338" s="90"/>
      <c r="V338" s="91"/>
      <c r="AW338" s="91"/>
      <c r="AX338" s="91"/>
      <c r="AY338" s="91"/>
      <c r="AZ338" s="91"/>
      <c r="BA338" s="91"/>
      <c r="BB338" s="91"/>
      <c r="BC338" s="91"/>
      <c r="BD338" s="91"/>
    </row>
    <row r="339" spans="12:56" s="85" customFormat="1" ht="12.75" customHeight="1" x14ac:dyDescent="0.15">
      <c r="L339" s="86"/>
      <c r="M339" s="87"/>
      <c r="N339" s="88"/>
      <c r="O339" s="89"/>
      <c r="P339" s="90"/>
      <c r="V339" s="91"/>
      <c r="AW339" s="91"/>
      <c r="AX339" s="91"/>
      <c r="AY339" s="91"/>
      <c r="AZ339" s="91"/>
      <c r="BA339" s="91"/>
      <c r="BB339" s="91"/>
      <c r="BC339" s="91"/>
      <c r="BD339" s="91"/>
    </row>
    <row r="340" spans="12:56" s="85" customFormat="1" ht="12.75" customHeight="1" x14ac:dyDescent="0.15">
      <c r="L340" s="86"/>
      <c r="M340" s="87"/>
      <c r="N340" s="88"/>
      <c r="O340" s="89"/>
      <c r="P340" s="90"/>
      <c r="V340" s="91"/>
      <c r="AW340" s="91"/>
      <c r="AX340" s="91"/>
      <c r="AY340" s="91"/>
      <c r="AZ340" s="91"/>
      <c r="BA340" s="91"/>
      <c r="BB340" s="91"/>
      <c r="BC340" s="91"/>
      <c r="BD340" s="91"/>
    </row>
    <row r="341" spans="12:56" s="85" customFormat="1" ht="12.75" customHeight="1" x14ac:dyDescent="0.15">
      <c r="L341" s="86"/>
      <c r="M341" s="87"/>
      <c r="N341" s="88"/>
      <c r="O341" s="89"/>
      <c r="P341" s="90"/>
      <c r="V341" s="91"/>
      <c r="AW341" s="91"/>
      <c r="AX341" s="91"/>
      <c r="AY341" s="91"/>
      <c r="AZ341" s="91"/>
      <c r="BA341" s="91"/>
      <c r="BB341" s="91"/>
      <c r="BC341" s="91"/>
      <c r="BD341" s="91"/>
    </row>
    <row r="342" spans="12:56" s="85" customFormat="1" ht="12.75" customHeight="1" x14ac:dyDescent="0.15">
      <c r="L342" s="86"/>
      <c r="M342" s="87"/>
      <c r="N342" s="88"/>
      <c r="O342" s="89"/>
      <c r="P342" s="90"/>
      <c r="V342" s="91"/>
      <c r="AW342" s="91"/>
      <c r="AX342" s="91"/>
      <c r="AY342" s="91"/>
      <c r="AZ342" s="91"/>
      <c r="BA342" s="91"/>
      <c r="BB342" s="91"/>
      <c r="BC342" s="91"/>
      <c r="BD342" s="91"/>
    </row>
    <row r="343" spans="12:56" s="85" customFormat="1" ht="12.75" customHeight="1" x14ac:dyDescent="0.15">
      <c r="L343" s="86"/>
      <c r="M343" s="87"/>
      <c r="N343" s="88"/>
      <c r="O343" s="89"/>
      <c r="P343" s="90"/>
      <c r="V343" s="91"/>
      <c r="AW343" s="91"/>
      <c r="AX343" s="91"/>
      <c r="AY343" s="91"/>
      <c r="AZ343" s="91"/>
      <c r="BA343" s="91"/>
      <c r="BB343" s="91"/>
      <c r="BC343" s="91"/>
      <c r="BD343" s="91"/>
    </row>
    <row r="344" spans="12:56" s="85" customFormat="1" ht="12.75" customHeight="1" x14ac:dyDescent="0.15">
      <c r="L344" s="86"/>
      <c r="M344" s="87"/>
      <c r="N344" s="88"/>
      <c r="O344" s="89"/>
      <c r="P344" s="90"/>
      <c r="V344" s="91"/>
      <c r="AW344" s="91"/>
      <c r="AX344" s="91"/>
      <c r="AY344" s="91"/>
      <c r="AZ344" s="91"/>
      <c r="BA344" s="91"/>
      <c r="BB344" s="91"/>
      <c r="BC344" s="91"/>
      <c r="BD344" s="91"/>
    </row>
    <row r="345" spans="12:56" s="85" customFormat="1" ht="12.75" customHeight="1" x14ac:dyDescent="0.15">
      <c r="L345" s="86"/>
      <c r="M345" s="87"/>
      <c r="N345" s="88"/>
      <c r="O345" s="89"/>
      <c r="P345" s="90"/>
      <c r="V345" s="91"/>
      <c r="AW345" s="91"/>
      <c r="AX345" s="91"/>
      <c r="AY345" s="91"/>
      <c r="AZ345" s="91"/>
      <c r="BA345" s="91"/>
      <c r="BB345" s="91"/>
      <c r="BC345" s="91"/>
      <c r="BD345" s="91"/>
    </row>
    <row r="346" spans="12:56" s="85" customFormat="1" ht="12.75" customHeight="1" x14ac:dyDescent="0.15">
      <c r="L346" s="86"/>
      <c r="M346" s="87"/>
      <c r="N346" s="88"/>
      <c r="O346" s="89"/>
      <c r="P346" s="90"/>
      <c r="V346" s="91"/>
      <c r="AW346" s="91"/>
      <c r="AX346" s="91"/>
      <c r="AY346" s="91"/>
      <c r="AZ346" s="91"/>
      <c r="BA346" s="91"/>
      <c r="BB346" s="91"/>
      <c r="BC346" s="91"/>
      <c r="BD346" s="91"/>
    </row>
    <row r="347" spans="12:56" s="85" customFormat="1" ht="12.75" customHeight="1" x14ac:dyDescent="0.15">
      <c r="L347" s="86"/>
      <c r="M347" s="87"/>
      <c r="N347" s="88"/>
      <c r="O347" s="89"/>
      <c r="P347" s="90"/>
      <c r="V347" s="91"/>
      <c r="AW347" s="91"/>
      <c r="AX347" s="91"/>
      <c r="AY347" s="91"/>
      <c r="AZ347" s="91"/>
      <c r="BA347" s="91"/>
      <c r="BB347" s="91"/>
      <c r="BC347" s="91"/>
      <c r="BD347" s="91"/>
    </row>
    <row r="348" spans="12:56" s="85" customFormat="1" ht="12.75" customHeight="1" x14ac:dyDescent="0.15">
      <c r="L348" s="86"/>
      <c r="M348" s="87"/>
      <c r="N348" s="88"/>
      <c r="O348" s="89"/>
      <c r="P348" s="90"/>
      <c r="V348" s="91"/>
      <c r="AW348" s="91"/>
      <c r="AX348" s="91"/>
      <c r="AY348" s="91"/>
      <c r="AZ348" s="91"/>
      <c r="BA348" s="91"/>
      <c r="BB348" s="91"/>
      <c r="BC348" s="91"/>
      <c r="BD348" s="91"/>
    </row>
    <row r="349" spans="12:56" s="85" customFormat="1" ht="12.75" customHeight="1" x14ac:dyDescent="0.15">
      <c r="L349" s="86"/>
      <c r="M349" s="87"/>
      <c r="N349" s="88"/>
      <c r="O349" s="89"/>
      <c r="P349" s="90"/>
      <c r="V349" s="91"/>
      <c r="AW349" s="91"/>
      <c r="AX349" s="91"/>
      <c r="AY349" s="91"/>
      <c r="AZ349" s="91"/>
      <c r="BA349" s="91"/>
      <c r="BB349" s="91"/>
      <c r="BC349" s="91"/>
      <c r="BD349" s="91"/>
    </row>
    <row r="350" spans="12:56" s="85" customFormat="1" ht="12.75" customHeight="1" x14ac:dyDescent="0.15">
      <c r="L350" s="86"/>
      <c r="M350" s="87"/>
      <c r="N350" s="88"/>
      <c r="O350" s="89"/>
      <c r="P350" s="90"/>
      <c r="V350" s="91"/>
      <c r="AW350" s="91"/>
      <c r="AX350" s="91"/>
      <c r="AY350" s="91"/>
      <c r="AZ350" s="91"/>
      <c r="BA350" s="91"/>
      <c r="BB350" s="91"/>
      <c r="BC350" s="91"/>
      <c r="BD350" s="91"/>
    </row>
    <row r="351" spans="12:56" s="85" customFormat="1" ht="12.75" customHeight="1" x14ac:dyDescent="0.15">
      <c r="L351" s="86"/>
      <c r="M351" s="87"/>
      <c r="N351" s="88"/>
      <c r="O351" s="89"/>
      <c r="P351" s="90"/>
      <c r="V351" s="91"/>
      <c r="AW351" s="91"/>
      <c r="AX351" s="91"/>
      <c r="AY351" s="91"/>
      <c r="AZ351" s="91"/>
      <c r="BA351" s="91"/>
      <c r="BB351" s="91"/>
      <c r="BC351" s="91"/>
      <c r="BD351" s="91"/>
    </row>
    <row r="352" spans="12:56" s="85" customFormat="1" ht="12.75" customHeight="1" x14ac:dyDescent="0.15">
      <c r="L352" s="86"/>
      <c r="M352" s="87"/>
      <c r="N352" s="88"/>
      <c r="O352" s="89"/>
      <c r="P352" s="90"/>
      <c r="V352" s="91"/>
      <c r="AW352" s="91"/>
      <c r="AX352" s="91"/>
      <c r="AY352" s="91"/>
      <c r="AZ352" s="91"/>
      <c r="BA352" s="91"/>
      <c r="BB352" s="91"/>
      <c r="BC352" s="91"/>
      <c r="BD352" s="91"/>
    </row>
    <row r="353" spans="12:56" s="85" customFormat="1" ht="12.75" customHeight="1" x14ac:dyDescent="0.15">
      <c r="L353" s="86"/>
      <c r="M353" s="87"/>
      <c r="N353" s="88"/>
      <c r="O353" s="89"/>
      <c r="P353" s="90"/>
      <c r="V353" s="91"/>
      <c r="AW353" s="91"/>
      <c r="AX353" s="91"/>
      <c r="AY353" s="91"/>
      <c r="AZ353" s="91"/>
      <c r="BA353" s="91"/>
      <c r="BB353" s="91"/>
      <c r="BC353" s="91"/>
      <c r="BD353" s="91"/>
    </row>
    <row r="354" spans="12:56" s="85" customFormat="1" ht="12.75" customHeight="1" x14ac:dyDescent="0.15">
      <c r="L354" s="86"/>
      <c r="M354" s="87"/>
      <c r="N354" s="88"/>
      <c r="O354" s="89"/>
      <c r="P354" s="90"/>
      <c r="V354" s="91"/>
      <c r="AW354" s="91"/>
      <c r="AX354" s="91"/>
      <c r="AY354" s="91"/>
      <c r="AZ354" s="91"/>
      <c r="BA354" s="91"/>
      <c r="BB354" s="91"/>
      <c r="BC354" s="91"/>
      <c r="BD354" s="91"/>
    </row>
    <row r="355" spans="12:56" s="85" customFormat="1" ht="12.75" customHeight="1" x14ac:dyDescent="0.15">
      <c r="L355" s="86"/>
      <c r="M355" s="87"/>
      <c r="N355" s="88"/>
      <c r="O355" s="89"/>
      <c r="P355" s="90"/>
      <c r="V355" s="91"/>
      <c r="AW355" s="91"/>
      <c r="AX355" s="91"/>
      <c r="AY355" s="91"/>
      <c r="AZ355" s="91"/>
      <c r="BA355" s="91"/>
      <c r="BB355" s="91"/>
      <c r="BC355" s="91"/>
      <c r="BD355" s="91"/>
    </row>
    <row r="356" spans="12:56" s="85" customFormat="1" ht="12.75" customHeight="1" x14ac:dyDescent="0.15">
      <c r="L356" s="86"/>
      <c r="M356" s="87"/>
      <c r="N356" s="88"/>
      <c r="O356" s="89"/>
      <c r="P356" s="90"/>
      <c r="V356" s="91"/>
      <c r="AW356" s="91"/>
      <c r="AX356" s="91"/>
      <c r="AY356" s="91"/>
      <c r="AZ356" s="91"/>
      <c r="BA356" s="91"/>
      <c r="BB356" s="91"/>
      <c r="BC356" s="91"/>
      <c r="BD356" s="91"/>
    </row>
    <row r="357" spans="12:56" s="85" customFormat="1" ht="12.75" customHeight="1" x14ac:dyDescent="0.15">
      <c r="L357" s="86"/>
      <c r="M357" s="87"/>
      <c r="N357" s="88"/>
      <c r="O357" s="89"/>
      <c r="P357" s="90"/>
      <c r="V357" s="91"/>
      <c r="AW357" s="91"/>
      <c r="AX357" s="91"/>
      <c r="AY357" s="91"/>
      <c r="AZ357" s="91"/>
      <c r="BA357" s="91"/>
      <c r="BB357" s="91"/>
      <c r="BC357" s="91"/>
      <c r="BD357" s="91"/>
    </row>
    <row r="358" spans="12:56" s="85" customFormat="1" ht="12.75" customHeight="1" x14ac:dyDescent="0.15">
      <c r="L358" s="86"/>
      <c r="M358" s="87"/>
      <c r="N358" s="88"/>
      <c r="O358" s="89"/>
      <c r="P358" s="90"/>
      <c r="V358" s="91"/>
      <c r="AW358" s="91"/>
      <c r="AX358" s="91"/>
      <c r="AY358" s="91"/>
      <c r="AZ358" s="91"/>
      <c r="BA358" s="91"/>
      <c r="BB358" s="91"/>
      <c r="BC358" s="91"/>
      <c r="BD358" s="91"/>
    </row>
    <row r="359" spans="12:56" s="85" customFormat="1" ht="12.75" customHeight="1" x14ac:dyDescent="0.15">
      <c r="L359" s="86"/>
      <c r="M359" s="87"/>
      <c r="N359" s="88"/>
      <c r="O359" s="89"/>
      <c r="P359" s="90"/>
      <c r="V359" s="91"/>
      <c r="AW359" s="91"/>
      <c r="AX359" s="91"/>
      <c r="AY359" s="91"/>
      <c r="AZ359" s="91"/>
      <c r="BA359" s="91"/>
      <c r="BB359" s="91"/>
      <c r="BC359" s="91"/>
      <c r="BD359" s="91"/>
    </row>
    <row r="360" spans="12:56" s="85" customFormat="1" ht="12.75" customHeight="1" x14ac:dyDescent="0.15">
      <c r="L360" s="86"/>
      <c r="M360" s="87"/>
      <c r="N360" s="88"/>
      <c r="O360" s="89"/>
      <c r="P360" s="90"/>
      <c r="V360" s="91"/>
      <c r="AW360" s="91"/>
      <c r="AX360" s="91"/>
      <c r="AY360" s="91"/>
      <c r="AZ360" s="91"/>
      <c r="BA360" s="91"/>
      <c r="BB360" s="91"/>
      <c r="BC360" s="91"/>
      <c r="BD360" s="91"/>
    </row>
    <row r="361" spans="12:56" s="85" customFormat="1" ht="12.75" customHeight="1" x14ac:dyDescent="0.15">
      <c r="L361" s="86"/>
      <c r="M361" s="87"/>
      <c r="N361" s="88"/>
      <c r="O361" s="89"/>
      <c r="P361" s="90"/>
      <c r="V361" s="91"/>
      <c r="AW361" s="91"/>
      <c r="AX361" s="91"/>
      <c r="AY361" s="91"/>
      <c r="AZ361" s="91"/>
      <c r="BA361" s="91"/>
      <c r="BB361" s="91"/>
      <c r="BC361" s="91"/>
      <c r="BD361" s="91"/>
    </row>
    <row r="362" spans="12:56" s="85" customFormat="1" ht="12.75" customHeight="1" x14ac:dyDescent="0.15">
      <c r="L362" s="86"/>
      <c r="M362" s="87"/>
      <c r="N362" s="88"/>
      <c r="O362" s="89"/>
      <c r="P362" s="90"/>
      <c r="V362" s="91"/>
      <c r="AW362" s="91"/>
      <c r="AX362" s="91"/>
      <c r="AY362" s="91"/>
      <c r="AZ362" s="91"/>
      <c r="BA362" s="91"/>
      <c r="BB362" s="91"/>
      <c r="BC362" s="91"/>
      <c r="BD362" s="91"/>
    </row>
    <row r="363" spans="12:56" s="85" customFormat="1" ht="12.75" customHeight="1" x14ac:dyDescent="0.15">
      <c r="L363" s="86"/>
      <c r="M363" s="87"/>
      <c r="N363" s="88"/>
      <c r="O363" s="89"/>
      <c r="P363" s="90"/>
      <c r="V363" s="91"/>
      <c r="AW363" s="91"/>
      <c r="AX363" s="91"/>
      <c r="AY363" s="91"/>
      <c r="AZ363" s="91"/>
      <c r="BA363" s="91"/>
      <c r="BB363" s="91"/>
      <c r="BC363" s="91"/>
      <c r="BD363" s="91"/>
    </row>
    <row r="364" spans="12:56" s="85" customFormat="1" ht="12.75" customHeight="1" x14ac:dyDescent="0.15">
      <c r="L364" s="86"/>
      <c r="M364" s="87"/>
      <c r="N364" s="88"/>
      <c r="O364" s="89"/>
      <c r="P364" s="90"/>
      <c r="V364" s="91"/>
      <c r="AW364" s="91"/>
      <c r="AX364" s="91"/>
      <c r="AY364" s="91"/>
      <c r="AZ364" s="91"/>
      <c r="BA364" s="91"/>
      <c r="BB364" s="91"/>
      <c r="BC364" s="91"/>
      <c r="BD364" s="91"/>
    </row>
    <row r="365" spans="12:56" s="85" customFormat="1" ht="12.75" customHeight="1" x14ac:dyDescent="0.15">
      <c r="L365" s="86"/>
      <c r="M365" s="87"/>
      <c r="N365" s="88"/>
      <c r="O365" s="89"/>
      <c r="P365" s="90"/>
      <c r="V365" s="91"/>
      <c r="AW365" s="91"/>
      <c r="AX365" s="91"/>
      <c r="AY365" s="91"/>
      <c r="AZ365" s="91"/>
      <c r="BA365" s="91"/>
      <c r="BB365" s="91"/>
      <c r="BC365" s="91"/>
      <c r="BD365" s="91"/>
    </row>
    <row r="366" spans="12:56" s="85" customFormat="1" ht="12.75" customHeight="1" x14ac:dyDescent="0.15">
      <c r="L366" s="86"/>
      <c r="M366" s="87"/>
      <c r="N366" s="88"/>
      <c r="O366" s="89"/>
      <c r="P366" s="90"/>
      <c r="V366" s="91"/>
      <c r="AW366" s="91"/>
      <c r="AX366" s="91"/>
      <c r="AY366" s="91"/>
      <c r="AZ366" s="91"/>
      <c r="BA366" s="91"/>
      <c r="BB366" s="91"/>
      <c r="BC366" s="91"/>
      <c r="BD366" s="91"/>
    </row>
    <row r="367" spans="12:56" s="85" customFormat="1" ht="12.75" customHeight="1" x14ac:dyDescent="0.15">
      <c r="L367" s="86"/>
      <c r="M367" s="87"/>
      <c r="N367" s="88"/>
      <c r="O367" s="89"/>
      <c r="P367" s="90"/>
      <c r="V367" s="91"/>
      <c r="AW367" s="91"/>
      <c r="AX367" s="91"/>
      <c r="AY367" s="91"/>
      <c r="AZ367" s="91"/>
      <c r="BA367" s="91"/>
      <c r="BB367" s="91"/>
      <c r="BC367" s="91"/>
      <c r="BD367" s="91"/>
    </row>
    <row r="368" spans="12:56" s="85" customFormat="1" ht="12.75" customHeight="1" x14ac:dyDescent="0.15">
      <c r="L368" s="86"/>
      <c r="M368" s="87"/>
      <c r="N368" s="88"/>
      <c r="O368" s="89"/>
      <c r="P368" s="90"/>
      <c r="V368" s="91"/>
      <c r="AW368" s="91"/>
      <c r="AX368" s="91"/>
      <c r="AY368" s="91"/>
      <c r="AZ368" s="91"/>
      <c r="BA368" s="91"/>
      <c r="BB368" s="91"/>
      <c r="BC368" s="91"/>
      <c r="BD368" s="91"/>
    </row>
    <row r="369" spans="12:56" s="85" customFormat="1" ht="12.75" customHeight="1" x14ac:dyDescent="0.15">
      <c r="L369" s="86"/>
      <c r="M369" s="87"/>
      <c r="N369" s="88"/>
      <c r="O369" s="89"/>
      <c r="P369" s="90"/>
      <c r="V369" s="91"/>
      <c r="AW369" s="91"/>
      <c r="AX369" s="91"/>
      <c r="AY369" s="91"/>
      <c r="AZ369" s="91"/>
      <c r="BA369" s="91"/>
      <c r="BB369" s="91"/>
      <c r="BC369" s="91"/>
      <c r="BD369" s="91"/>
    </row>
    <row r="370" spans="12:56" s="85" customFormat="1" ht="12.75" customHeight="1" x14ac:dyDescent="0.15">
      <c r="L370" s="86"/>
      <c r="M370" s="87"/>
      <c r="N370" s="88"/>
      <c r="O370" s="89"/>
      <c r="P370" s="90"/>
      <c r="V370" s="91"/>
      <c r="AW370" s="91"/>
      <c r="AX370" s="91"/>
      <c r="AY370" s="91"/>
      <c r="AZ370" s="91"/>
      <c r="BA370" s="91"/>
      <c r="BB370" s="91"/>
      <c r="BC370" s="91"/>
      <c r="BD370" s="91"/>
    </row>
    <row r="371" spans="12:56" s="85" customFormat="1" ht="12.75" customHeight="1" x14ac:dyDescent="0.15">
      <c r="L371" s="86"/>
      <c r="M371" s="87"/>
      <c r="N371" s="88"/>
      <c r="O371" s="89"/>
      <c r="P371" s="90"/>
      <c r="V371" s="91"/>
      <c r="AW371" s="91"/>
      <c r="AX371" s="91"/>
      <c r="AY371" s="91"/>
      <c r="AZ371" s="91"/>
      <c r="BA371" s="91"/>
      <c r="BB371" s="91"/>
      <c r="BC371" s="91"/>
      <c r="BD371" s="91"/>
    </row>
    <row r="372" spans="12:56" s="85" customFormat="1" ht="12.75" customHeight="1" x14ac:dyDescent="0.15">
      <c r="L372" s="86"/>
      <c r="M372" s="87"/>
      <c r="N372" s="88"/>
      <c r="O372" s="89"/>
      <c r="P372" s="90"/>
      <c r="V372" s="91"/>
      <c r="AW372" s="91"/>
      <c r="AX372" s="91"/>
      <c r="AY372" s="91"/>
      <c r="AZ372" s="91"/>
      <c r="BA372" s="91"/>
      <c r="BB372" s="91"/>
      <c r="BC372" s="91"/>
      <c r="BD372" s="91"/>
    </row>
    <row r="373" spans="12:56" s="85" customFormat="1" ht="12.75" customHeight="1" x14ac:dyDescent="0.15">
      <c r="L373" s="86"/>
      <c r="M373" s="87"/>
      <c r="N373" s="88"/>
      <c r="O373" s="89"/>
      <c r="P373" s="90"/>
      <c r="V373" s="91"/>
      <c r="AW373" s="91"/>
      <c r="AX373" s="91"/>
      <c r="AY373" s="91"/>
      <c r="AZ373" s="91"/>
      <c r="BA373" s="91"/>
      <c r="BB373" s="91"/>
      <c r="BC373" s="91"/>
      <c r="BD373" s="91"/>
    </row>
    <row r="374" spans="12:56" s="85" customFormat="1" ht="12.75" customHeight="1" x14ac:dyDescent="0.15">
      <c r="L374" s="86"/>
      <c r="M374" s="87"/>
      <c r="N374" s="88"/>
      <c r="O374" s="89"/>
      <c r="P374" s="90"/>
      <c r="V374" s="91"/>
      <c r="AW374" s="91"/>
      <c r="AX374" s="91"/>
      <c r="AY374" s="91"/>
      <c r="AZ374" s="91"/>
      <c r="BA374" s="91"/>
      <c r="BB374" s="91"/>
      <c r="BC374" s="91"/>
      <c r="BD374" s="91"/>
    </row>
    <row r="375" spans="12:56" s="85" customFormat="1" ht="12.75" customHeight="1" x14ac:dyDescent="0.15">
      <c r="L375" s="86"/>
      <c r="M375" s="87"/>
      <c r="N375" s="88"/>
      <c r="O375" s="89"/>
      <c r="P375" s="90"/>
      <c r="V375" s="91"/>
      <c r="AW375" s="91"/>
      <c r="AX375" s="91"/>
      <c r="AY375" s="91"/>
      <c r="AZ375" s="91"/>
      <c r="BA375" s="91"/>
      <c r="BB375" s="91"/>
      <c r="BC375" s="91"/>
      <c r="BD375" s="91"/>
    </row>
    <row r="376" spans="12:56" s="85" customFormat="1" ht="12.75" customHeight="1" x14ac:dyDescent="0.15">
      <c r="L376" s="86"/>
      <c r="M376" s="87"/>
      <c r="N376" s="88"/>
      <c r="O376" s="89"/>
      <c r="P376" s="90"/>
      <c r="V376" s="91"/>
      <c r="AW376" s="91"/>
      <c r="AX376" s="91"/>
      <c r="AY376" s="91"/>
      <c r="AZ376" s="91"/>
      <c r="BA376" s="91"/>
      <c r="BB376" s="91"/>
      <c r="BC376" s="91"/>
      <c r="BD376" s="91"/>
    </row>
    <row r="377" spans="12:56" s="85" customFormat="1" ht="12.75" customHeight="1" x14ac:dyDescent="0.15">
      <c r="L377" s="86"/>
      <c r="M377" s="87"/>
      <c r="N377" s="88"/>
      <c r="O377" s="89"/>
      <c r="P377" s="90"/>
      <c r="V377" s="91"/>
      <c r="AW377" s="91"/>
      <c r="AX377" s="91"/>
      <c r="AY377" s="91"/>
      <c r="AZ377" s="91"/>
      <c r="BA377" s="91"/>
      <c r="BB377" s="91"/>
      <c r="BC377" s="91"/>
      <c r="BD377" s="91"/>
    </row>
    <row r="378" spans="12:56" s="85" customFormat="1" ht="12.75" customHeight="1" x14ac:dyDescent="0.15">
      <c r="L378" s="86"/>
      <c r="M378" s="87"/>
      <c r="N378" s="88"/>
      <c r="O378" s="89"/>
      <c r="P378" s="90"/>
      <c r="V378" s="91"/>
      <c r="AW378" s="91"/>
      <c r="AX378" s="91"/>
      <c r="AY378" s="91"/>
      <c r="AZ378" s="91"/>
      <c r="BA378" s="91"/>
      <c r="BB378" s="91"/>
      <c r="BC378" s="91"/>
      <c r="BD378" s="91"/>
    </row>
    <row r="379" spans="12:56" s="85" customFormat="1" ht="12.75" customHeight="1" x14ac:dyDescent="0.15">
      <c r="L379" s="86"/>
      <c r="M379" s="87"/>
      <c r="N379" s="88"/>
      <c r="O379" s="89"/>
      <c r="P379" s="90"/>
      <c r="V379" s="91"/>
      <c r="AW379" s="91"/>
      <c r="AX379" s="91"/>
      <c r="AY379" s="91"/>
      <c r="AZ379" s="91"/>
      <c r="BA379" s="91"/>
      <c r="BB379" s="91"/>
      <c r="BC379" s="91"/>
      <c r="BD379" s="91"/>
    </row>
    <row r="380" spans="12:56" s="85" customFormat="1" ht="12.75" customHeight="1" x14ac:dyDescent="0.15">
      <c r="L380" s="86"/>
      <c r="M380" s="87"/>
      <c r="N380" s="88"/>
      <c r="O380" s="89"/>
      <c r="P380" s="90"/>
      <c r="V380" s="91"/>
      <c r="AW380" s="91"/>
      <c r="AX380" s="91"/>
      <c r="AY380" s="91"/>
      <c r="AZ380" s="91"/>
      <c r="BA380" s="91"/>
      <c r="BB380" s="91"/>
      <c r="BC380" s="91"/>
      <c r="BD380" s="91"/>
    </row>
    <row r="381" spans="12:56" s="85" customFormat="1" ht="12.75" customHeight="1" x14ac:dyDescent="0.15">
      <c r="L381" s="86"/>
      <c r="M381" s="87"/>
      <c r="N381" s="88"/>
      <c r="O381" s="89"/>
      <c r="P381" s="90"/>
      <c r="V381" s="91"/>
      <c r="AW381" s="91"/>
      <c r="AX381" s="91"/>
      <c r="AY381" s="91"/>
      <c r="AZ381" s="91"/>
      <c r="BA381" s="91"/>
      <c r="BB381" s="91"/>
      <c r="BC381" s="91"/>
      <c r="BD381" s="91"/>
    </row>
    <row r="382" spans="12:56" s="85" customFormat="1" ht="12.75" customHeight="1" x14ac:dyDescent="0.15">
      <c r="L382" s="86"/>
      <c r="M382" s="87"/>
      <c r="N382" s="88"/>
      <c r="O382" s="89"/>
      <c r="P382" s="90"/>
      <c r="V382" s="91"/>
      <c r="AW382" s="91"/>
      <c r="AX382" s="91"/>
      <c r="AY382" s="91"/>
      <c r="AZ382" s="91"/>
      <c r="BA382" s="91"/>
      <c r="BB382" s="91"/>
      <c r="BC382" s="91"/>
      <c r="BD382" s="91"/>
    </row>
    <row r="383" spans="12:56" s="85" customFormat="1" ht="12.75" customHeight="1" x14ac:dyDescent="0.15">
      <c r="L383" s="86"/>
      <c r="M383" s="87"/>
      <c r="N383" s="88"/>
      <c r="O383" s="89"/>
      <c r="P383" s="90"/>
      <c r="V383" s="91"/>
      <c r="AW383" s="91"/>
      <c r="AX383" s="91"/>
      <c r="AY383" s="91"/>
      <c r="AZ383" s="91"/>
      <c r="BA383" s="91"/>
      <c r="BB383" s="91"/>
      <c r="BC383" s="91"/>
      <c r="BD383" s="91"/>
    </row>
    <row r="384" spans="12:56" s="85" customFormat="1" ht="12.75" customHeight="1" x14ac:dyDescent="0.15">
      <c r="L384" s="86"/>
      <c r="M384" s="87"/>
      <c r="N384" s="88"/>
      <c r="O384" s="89"/>
      <c r="P384" s="90"/>
      <c r="V384" s="91"/>
      <c r="AW384" s="91"/>
      <c r="AX384" s="91"/>
      <c r="AY384" s="91"/>
      <c r="AZ384" s="91"/>
      <c r="BA384" s="91"/>
      <c r="BB384" s="91"/>
      <c r="BC384" s="91"/>
      <c r="BD384" s="91"/>
    </row>
    <row r="385" spans="12:56" s="85" customFormat="1" ht="12.75" customHeight="1" x14ac:dyDescent="0.15">
      <c r="L385" s="86"/>
      <c r="M385" s="87"/>
      <c r="N385" s="88"/>
      <c r="O385" s="89"/>
      <c r="P385" s="90"/>
      <c r="V385" s="91"/>
      <c r="AW385" s="91"/>
      <c r="AX385" s="91"/>
      <c r="AY385" s="91"/>
      <c r="AZ385" s="91"/>
      <c r="BA385" s="91"/>
      <c r="BB385" s="91"/>
      <c r="BC385" s="91"/>
      <c r="BD385" s="91"/>
    </row>
    <row r="386" spans="12:56" s="85" customFormat="1" ht="12.75" customHeight="1" x14ac:dyDescent="0.15">
      <c r="L386" s="86"/>
      <c r="M386" s="87"/>
      <c r="N386" s="88"/>
      <c r="O386" s="89"/>
      <c r="P386" s="90"/>
      <c r="V386" s="91"/>
      <c r="AW386" s="91"/>
      <c r="AX386" s="91"/>
      <c r="AY386" s="91"/>
      <c r="AZ386" s="91"/>
      <c r="BA386" s="91"/>
      <c r="BB386" s="91"/>
      <c r="BC386" s="91"/>
      <c r="BD386" s="91"/>
    </row>
    <row r="387" spans="12:56" s="85" customFormat="1" ht="12.75" customHeight="1" x14ac:dyDescent="0.15">
      <c r="L387" s="86"/>
      <c r="M387" s="87"/>
      <c r="N387" s="88"/>
      <c r="O387" s="89"/>
      <c r="P387" s="90"/>
      <c r="V387" s="91"/>
      <c r="AW387" s="91"/>
      <c r="AX387" s="91"/>
      <c r="AY387" s="91"/>
      <c r="AZ387" s="91"/>
      <c r="BA387" s="91"/>
      <c r="BB387" s="91"/>
      <c r="BC387" s="91"/>
      <c r="BD387" s="91"/>
    </row>
    <row r="388" spans="12:56" s="85" customFormat="1" ht="12.75" customHeight="1" x14ac:dyDescent="0.15">
      <c r="L388" s="86"/>
      <c r="M388" s="87"/>
      <c r="N388" s="88"/>
      <c r="O388" s="89"/>
      <c r="P388" s="90"/>
      <c r="V388" s="91"/>
      <c r="AW388" s="91"/>
      <c r="AX388" s="91"/>
      <c r="AY388" s="91"/>
      <c r="AZ388" s="91"/>
      <c r="BA388" s="91"/>
      <c r="BB388" s="91"/>
      <c r="BC388" s="91"/>
      <c r="BD388" s="91"/>
    </row>
    <row r="389" spans="12:56" s="85" customFormat="1" ht="12.75" customHeight="1" x14ac:dyDescent="0.15">
      <c r="L389" s="86"/>
      <c r="M389" s="87"/>
      <c r="N389" s="88"/>
      <c r="O389" s="89"/>
      <c r="P389" s="90"/>
      <c r="V389" s="91"/>
      <c r="AW389" s="91"/>
      <c r="AX389" s="91"/>
      <c r="AY389" s="91"/>
      <c r="AZ389" s="91"/>
      <c r="BA389" s="91"/>
      <c r="BB389" s="91"/>
      <c r="BC389" s="91"/>
      <c r="BD389" s="91"/>
    </row>
    <row r="390" spans="12:56" s="85" customFormat="1" ht="12.75" customHeight="1" x14ac:dyDescent="0.15">
      <c r="L390" s="86"/>
      <c r="M390" s="87"/>
      <c r="N390" s="88"/>
      <c r="O390" s="89"/>
      <c r="P390" s="90"/>
      <c r="V390" s="91"/>
      <c r="AW390" s="91"/>
      <c r="AX390" s="91"/>
      <c r="AY390" s="91"/>
      <c r="AZ390" s="91"/>
      <c r="BA390" s="91"/>
      <c r="BB390" s="91"/>
      <c r="BC390" s="91"/>
      <c r="BD390" s="91"/>
    </row>
    <row r="391" spans="12:56" s="85" customFormat="1" ht="12.75" customHeight="1" x14ac:dyDescent="0.15">
      <c r="L391" s="86"/>
      <c r="M391" s="87"/>
      <c r="N391" s="88"/>
      <c r="O391" s="89"/>
      <c r="P391" s="90"/>
      <c r="V391" s="91"/>
      <c r="AW391" s="91"/>
      <c r="AX391" s="91"/>
      <c r="AY391" s="91"/>
      <c r="AZ391" s="91"/>
      <c r="BA391" s="91"/>
      <c r="BB391" s="91"/>
      <c r="BC391" s="91"/>
      <c r="BD391" s="91"/>
    </row>
    <row r="392" spans="12:56" s="85" customFormat="1" ht="12.75" customHeight="1" x14ac:dyDescent="0.15">
      <c r="L392" s="86"/>
      <c r="M392" s="87"/>
      <c r="N392" s="88"/>
      <c r="O392" s="89"/>
      <c r="P392" s="90"/>
      <c r="V392" s="91"/>
      <c r="AW392" s="91"/>
      <c r="AX392" s="91"/>
      <c r="AY392" s="91"/>
      <c r="AZ392" s="91"/>
      <c r="BA392" s="91"/>
      <c r="BB392" s="91"/>
      <c r="BC392" s="91"/>
      <c r="BD392" s="91"/>
    </row>
    <row r="393" spans="12:56" s="85" customFormat="1" ht="12.75" customHeight="1" x14ac:dyDescent="0.15">
      <c r="L393" s="86"/>
      <c r="M393" s="87"/>
      <c r="N393" s="88"/>
      <c r="O393" s="89"/>
      <c r="P393" s="90"/>
      <c r="V393" s="91"/>
      <c r="AW393" s="91"/>
      <c r="AX393" s="91"/>
      <c r="AY393" s="91"/>
      <c r="AZ393" s="91"/>
      <c r="BA393" s="91"/>
      <c r="BB393" s="91"/>
      <c r="BC393" s="91"/>
      <c r="BD393" s="91"/>
    </row>
    <row r="394" spans="12:56" s="85" customFormat="1" ht="12.75" customHeight="1" x14ac:dyDescent="0.15">
      <c r="L394" s="86"/>
      <c r="M394" s="87"/>
      <c r="N394" s="88"/>
      <c r="O394" s="89"/>
      <c r="P394" s="90"/>
      <c r="V394" s="91"/>
      <c r="AW394" s="91"/>
      <c r="AX394" s="91"/>
      <c r="AY394" s="91"/>
      <c r="AZ394" s="91"/>
      <c r="BA394" s="91"/>
      <c r="BB394" s="91"/>
      <c r="BC394" s="91"/>
      <c r="BD394" s="91"/>
    </row>
    <row r="395" spans="12:56" s="85" customFormat="1" ht="12.75" customHeight="1" x14ac:dyDescent="0.15">
      <c r="L395" s="86"/>
      <c r="M395" s="87"/>
      <c r="N395" s="88"/>
      <c r="O395" s="89"/>
      <c r="P395" s="90"/>
      <c r="V395" s="91"/>
      <c r="AW395" s="91"/>
      <c r="AX395" s="91"/>
      <c r="AY395" s="91"/>
      <c r="AZ395" s="91"/>
      <c r="BA395" s="91"/>
      <c r="BB395" s="91"/>
      <c r="BC395" s="91"/>
      <c r="BD395" s="91"/>
    </row>
    <row r="396" spans="12:56" s="85" customFormat="1" ht="12.75" customHeight="1" x14ac:dyDescent="0.15">
      <c r="L396" s="86"/>
      <c r="M396" s="87"/>
      <c r="N396" s="88"/>
      <c r="O396" s="89"/>
      <c r="P396" s="90"/>
      <c r="V396" s="91"/>
      <c r="AW396" s="91"/>
      <c r="AX396" s="91"/>
      <c r="AY396" s="91"/>
      <c r="AZ396" s="91"/>
      <c r="BA396" s="91"/>
      <c r="BB396" s="91"/>
      <c r="BC396" s="91"/>
      <c r="BD396" s="91"/>
    </row>
    <row r="397" spans="12:56" s="85" customFormat="1" ht="12.75" customHeight="1" x14ac:dyDescent="0.15">
      <c r="L397" s="86"/>
      <c r="M397" s="87"/>
      <c r="N397" s="88"/>
      <c r="O397" s="89"/>
      <c r="P397" s="90"/>
      <c r="V397" s="91"/>
      <c r="AW397" s="91"/>
      <c r="AX397" s="91"/>
      <c r="AY397" s="91"/>
      <c r="AZ397" s="91"/>
      <c r="BA397" s="91"/>
      <c r="BB397" s="91"/>
      <c r="BC397" s="91"/>
      <c r="BD397" s="91"/>
    </row>
    <row r="398" spans="12:56" s="85" customFormat="1" ht="12.75" customHeight="1" x14ac:dyDescent="0.15">
      <c r="L398" s="86"/>
      <c r="M398" s="87"/>
      <c r="N398" s="88"/>
      <c r="O398" s="89"/>
      <c r="P398" s="90"/>
      <c r="V398" s="91"/>
      <c r="AW398" s="91"/>
      <c r="AX398" s="91"/>
      <c r="AY398" s="91"/>
      <c r="AZ398" s="91"/>
      <c r="BA398" s="91"/>
      <c r="BB398" s="91"/>
      <c r="BC398" s="91"/>
      <c r="BD398" s="91"/>
    </row>
    <row r="399" spans="12:56" s="85" customFormat="1" ht="12.75" customHeight="1" x14ac:dyDescent="0.15">
      <c r="L399" s="86"/>
      <c r="M399" s="87"/>
      <c r="N399" s="88"/>
      <c r="O399" s="89"/>
      <c r="P399" s="90"/>
      <c r="V399" s="91"/>
      <c r="AW399" s="91"/>
      <c r="AX399" s="91"/>
      <c r="AY399" s="91"/>
      <c r="AZ399" s="91"/>
      <c r="BA399" s="91"/>
      <c r="BB399" s="91"/>
      <c r="BC399" s="91"/>
      <c r="BD399" s="91"/>
    </row>
    <row r="400" spans="12:56" s="85" customFormat="1" ht="12.75" customHeight="1" x14ac:dyDescent="0.15">
      <c r="L400" s="86"/>
      <c r="M400" s="87"/>
      <c r="N400" s="88"/>
      <c r="O400" s="89"/>
      <c r="P400" s="90"/>
      <c r="V400" s="91"/>
      <c r="AW400" s="91"/>
      <c r="AX400" s="91"/>
      <c r="AY400" s="91"/>
      <c r="AZ400" s="91"/>
      <c r="BA400" s="91"/>
      <c r="BB400" s="91"/>
      <c r="BC400" s="91"/>
      <c r="BD400" s="91"/>
    </row>
    <row r="401" spans="12:56" s="85" customFormat="1" ht="12.75" customHeight="1" x14ac:dyDescent="0.15">
      <c r="L401" s="86"/>
      <c r="M401" s="87"/>
      <c r="N401" s="88"/>
      <c r="O401" s="89"/>
      <c r="P401" s="90"/>
      <c r="V401" s="91"/>
      <c r="AW401" s="91"/>
      <c r="AX401" s="91"/>
      <c r="AY401" s="91"/>
      <c r="AZ401" s="91"/>
      <c r="BA401" s="91"/>
      <c r="BB401" s="91"/>
      <c r="BC401" s="91"/>
      <c r="BD401" s="91"/>
    </row>
    <row r="402" spans="12:56" s="85" customFormat="1" ht="12.75" customHeight="1" x14ac:dyDescent="0.15">
      <c r="L402" s="86"/>
      <c r="M402" s="87"/>
      <c r="N402" s="88"/>
      <c r="O402" s="89"/>
      <c r="P402" s="90"/>
      <c r="V402" s="91"/>
      <c r="AW402" s="91"/>
      <c r="AX402" s="91"/>
      <c r="AY402" s="91"/>
      <c r="AZ402" s="91"/>
      <c r="BA402" s="91"/>
      <c r="BB402" s="91"/>
      <c r="BC402" s="91"/>
      <c r="BD402" s="91"/>
    </row>
    <row r="403" spans="12:56" s="85" customFormat="1" ht="12.75" customHeight="1" x14ac:dyDescent="0.15">
      <c r="L403" s="86"/>
      <c r="M403" s="87"/>
      <c r="N403" s="88"/>
      <c r="O403" s="89"/>
      <c r="P403" s="90"/>
      <c r="V403" s="91"/>
      <c r="AW403" s="91"/>
      <c r="AX403" s="91"/>
      <c r="AY403" s="91"/>
      <c r="AZ403" s="91"/>
      <c r="BA403" s="91"/>
      <c r="BB403" s="91"/>
      <c r="BC403" s="91"/>
      <c r="BD403" s="91"/>
    </row>
    <row r="404" spans="12:56" s="85" customFormat="1" ht="12.75" customHeight="1" x14ac:dyDescent="0.15">
      <c r="L404" s="86"/>
      <c r="M404" s="87"/>
      <c r="N404" s="88"/>
      <c r="O404" s="89"/>
      <c r="P404" s="90"/>
      <c r="V404" s="91"/>
      <c r="AW404" s="91"/>
      <c r="AX404" s="91"/>
      <c r="AY404" s="91"/>
      <c r="AZ404" s="91"/>
      <c r="BA404" s="91"/>
      <c r="BB404" s="91"/>
      <c r="BC404" s="91"/>
      <c r="BD404" s="91"/>
    </row>
    <row r="405" spans="12:56" s="85" customFormat="1" ht="12.75" customHeight="1" x14ac:dyDescent="0.15">
      <c r="L405" s="86"/>
      <c r="M405" s="87"/>
      <c r="N405" s="88"/>
      <c r="O405" s="89"/>
      <c r="P405" s="90"/>
      <c r="V405" s="91"/>
      <c r="AW405" s="91"/>
      <c r="AX405" s="91"/>
      <c r="AY405" s="91"/>
      <c r="AZ405" s="91"/>
      <c r="BA405" s="91"/>
      <c r="BB405" s="91"/>
      <c r="BC405" s="91"/>
      <c r="BD405" s="91"/>
    </row>
    <row r="406" spans="12:56" s="85" customFormat="1" ht="12.75" customHeight="1" x14ac:dyDescent="0.15">
      <c r="L406" s="86"/>
      <c r="M406" s="87"/>
      <c r="N406" s="88"/>
      <c r="O406" s="89"/>
      <c r="P406" s="90"/>
      <c r="V406" s="91"/>
      <c r="AW406" s="91"/>
      <c r="AX406" s="91"/>
      <c r="AY406" s="91"/>
      <c r="AZ406" s="91"/>
      <c r="BA406" s="91"/>
      <c r="BB406" s="91"/>
      <c r="BC406" s="91"/>
      <c r="BD406" s="91"/>
    </row>
    <row r="407" spans="12:56" s="85" customFormat="1" ht="12.75" customHeight="1" x14ac:dyDescent="0.15">
      <c r="L407" s="86"/>
      <c r="M407" s="87"/>
      <c r="N407" s="88"/>
      <c r="O407" s="89"/>
      <c r="P407" s="90"/>
      <c r="V407" s="91"/>
      <c r="AW407" s="91"/>
      <c r="AX407" s="91"/>
      <c r="AY407" s="91"/>
      <c r="AZ407" s="91"/>
      <c r="BA407" s="91"/>
      <c r="BB407" s="91"/>
      <c r="BC407" s="91"/>
      <c r="BD407" s="91"/>
    </row>
    <row r="408" spans="12:56" s="85" customFormat="1" ht="12.75" customHeight="1" x14ac:dyDescent="0.15">
      <c r="L408" s="86"/>
      <c r="M408" s="87"/>
      <c r="N408" s="88"/>
      <c r="O408" s="89"/>
      <c r="P408" s="90"/>
      <c r="V408" s="91"/>
      <c r="AW408" s="91"/>
      <c r="AX408" s="91"/>
      <c r="AY408" s="91"/>
      <c r="AZ408" s="91"/>
      <c r="BA408" s="91"/>
      <c r="BB408" s="91"/>
      <c r="BC408" s="91"/>
      <c r="BD408" s="91"/>
    </row>
    <row r="409" spans="12:56" s="85" customFormat="1" ht="12.75" customHeight="1" x14ac:dyDescent="0.15">
      <c r="L409" s="86"/>
      <c r="M409" s="87"/>
      <c r="N409" s="88"/>
      <c r="O409" s="89"/>
      <c r="P409" s="90"/>
      <c r="V409" s="91"/>
      <c r="AW409" s="91"/>
      <c r="AX409" s="91"/>
      <c r="AY409" s="91"/>
      <c r="AZ409" s="91"/>
      <c r="BA409" s="91"/>
      <c r="BB409" s="91"/>
      <c r="BC409" s="91"/>
      <c r="BD409" s="91"/>
    </row>
    <row r="410" spans="12:56" s="85" customFormat="1" ht="12.75" customHeight="1" x14ac:dyDescent="0.15">
      <c r="L410" s="86"/>
      <c r="M410" s="87"/>
      <c r="N410" s="88"/>
      <c r="O410" s="89"/>
      <c r="P410" s="90"/>
      <c r="V410" s="91"/>
      <c r="AW410" s="91"/>
      <c r="AX410" s="91"/>
      <c r="AY410" s="91"/>
      <c r="AZ410" s="91"/>
      <c r="BA410" s="91"/>
      <c r="BB410" s="91"/>
      <c r="BC410" s="91"/>
      <c r="BD410" s="91"/>
    </row>
    <row r="411" spans="12:56" s="85" customFormat="1" ht="12.75" customHeight="1" x14ac:dyDescent="0.15">
      <c r="L411" s="86"/>
      <c r="M411" s="87"/>
      <c r="N411" s="88"/>
      <c r="O411" s="89"/>
      <c r="P411" s="90"/>
      <c r="V411" s="91"/>
      <c r="AW411" s="91"/>
      <c r="AX411" s="91"/>
      <c r="AY411" s="91"/>
      <c r="AZ411" s="91"/>
      <c r="BA411" s="91"/>
      <c r="BB411" s="91"/>
      <c r="BC411" s="91"/>
      <c r="BD411" s="91"/>
    </row>
    <row r="412" spans="12:56" s="85" customFormat="1" ht="12.75" customHeight="1" x14ac:dyDescent="0.15">
      <c r="L412" s="86"/>
      <c r="M412" s="87"/>
      <c r="N412" s="88"/>
      <c r="O412" s="89"/>
      <c r="P412" s="90"/>
      <c r="V412" s="91"/>
      <c r="AW412" s="91"/>
      <c r="AX412" s="91"/>
      <c r="AY412" s="91"/>
      <c r="AZ412" s="91"/>
      <c r="BA412" s="91"/>
      <c r="BB412" s="91"/>
      <c r="BC412" s="91"/>
      <c r="BD412" s="91"/>
    </row>
    <row r="413" spans="12:56" s="85" customFormat="1" ht="12.75" customHeight="1" x14ac:dyDescent="0.15">
      <c r="L413" s="86"/>
      <c r="M413" s="87"/>
      <c r="N413" s="88"/>
      <c r="O413" s="89"/>
      <c r="P413" s="90"/>
      <c r="V413" s="91"/>
      <c r="AW413" s="91"/>
      <c r="AX413" s="91"/>
      <c r="AY413" s="91"/>
      <c r="AZ413" s="91"/>
      <c r="BA413" s="91"/>
      <c r="BB413" s="91"/>
      <c r="BC413" s="91"/>
      <c r="BD413" s="91"/>
    </row>
    <row r="414" spans="12:56" s="85" customFormat="1" ht="12.75" customHeight="1" x14ac:dyDescent="0.15">
      <c r="L414" s="86"/>
      <c r="M414" s="87"/>
      <c r="N414" s="88"/>
      <c r="O414" s="89"/>
      <c r="P414" s="90"/>
      <c r="V414" s="91"/>
      <c r="AW414" s="91"/>
      <c r="AX414" s="91"/>
      <c r="AY414" s="91"/>
      <c r="AZ414" s="91"/>
      <c r="BA414" s="91"/>
      <c r="BB414" s="91"/>
      <c r="BC414" s="91"/>
      <c r="BD414" s="91"/>
    </row>
    <row r="415" spans="12:56" s="85" customFormat="1" ht="12.75" customHeight="1" x14ac:dyDescent="0.15">
      <c r="L415" s="86"/>
      <c r="M415" s="87"/>
      <c r="N415" s="88"/>
      <c r="O415" s="89"/>
      <c r="P415" s="90"/>
      <c r="V415" s="91"/>
      <c r="AW415" s="91"/>
      <c r="AX415" s="91"/>
      <c r="AY415" s="91"/>
      <c r="AZ415" s="91"/>
      <c r="BA415" s="91"/>
      <c r="BB415" s="91"/>
      <c r="BC415" s="91"/>
      <c r="BD415" s="91"/>
    </row>
    <row r="416" spans="12:56" s="85" customFormat="1" ht="12.75" customHeight="1" x14ac:dyDescent="0.15">
      <c r="L416" s="86"/>
      <c r="M416" s="87"/>
      <c r="N416" s="88"/>
      <c r="O416" s="89"/>
      <c r="P416" s="90"/>
      <c r="V416" s="91"/>
      <c r="AW416" s="91"/>
      <c r="AX416" s="91"/>
      <c r="AY416" s="91"/>
      <c r="AZ416" s="91"/>
      <c r="BA416" s="91"/>
      <c r="BB416" s="91"/>
      <c r="BC416" s="91"/>
      <c r="BD416" s="91"/>
    </row>
    <row r="417" spans="12:56" s="85" customFormat="1" ht="12.75" customHeight="1" x14ac:dyDescent="0.15">
      <c r="L417" s="86"/>
      <c r="M417" s="87"/>
      <c r="N417" s="88"/>
      <c r="O417" s="89"/>
      <c r="P417" s="90"/>
      <c r="V417" s="91"/>
      <c r="AW417" s="91"/>
      <c r="AX417" s="91"/>
      <c r="AY417" s="91"/>
      <c r="AZ417" s="91"/>
      <c r="BA417" s="91"/>
      <c r="BB417" s="91"/>
      <c r="BC417" s="91"/>
      <c r="BD417" s="91"/>
    </row>
    <row r="418" spans="12:56" s="85" customFormat="1" ht="12.75" customHeight="1" x14ac:dyDescent="0.15">
      <c r="L418" s="86"/>
      <c r="M418" s="87"/>
      <c r="N418" s="88"/>
      <c r="O418" s="89"/>
      <c r="P418" s="90"/>
      <c r="V418" s="91"/>
      <c r="AW418" s="91"/>
      <c r="AX418" s="91"/>
      <c r="AY418" s="91"/>
      <c r="AZ418" s="91"/>
      <c r="BA418" s="91"/>
      <c r="BB418" s="91"/>
      <c r="BC418" s="91"/>
      <c r="BD418" s="91"/>
    </row>
    <row r="419" spans="12:56" s="85" customFormat="1" ht="12.75" customHeight="1" x14ac:dyDescent="0.15">
      <c r="L419" s="86"/>
      <c r="M419" s="87"/>
      <c r="N419" s="88"/>
      <c r="O419" s="89"/>
      <c r="P419" s="90"/>
      <c r="V419" s="91"/>
      <c r="AW419" s="91"/>
      <c r="AX419" s="91"/>
      <c r="AY419" s="91"/>
      <c r="AZ419" s="91"/>
      <c r="BA419" s="91"/>
      <c r="BB419" s="91"/>
      <c r="BC419" s="91"/>
      <c r="BD419" s="91"/>
    </row>
    <row r="420" spans="12:56" s="85" customFormat="1" ht="12.75" customHeight="1" x14ac:dyDescent="0.15">
      <c r="L420" s="86"/>
      <c r="M420" s="87"/>
      <c r="N420" s="88"/>
      <c r="O420" s="89"/>
      <c r="P420" s="90"/>
      <c r="V420" s="91"/>
      <c r="AW420" s="91"/>
      <c r="AX420" s="91"/>
      <c r="AY420" s="91"/>
      <c r="AZ420" s="91"/>
      <c r="BA420" s="91"/>
      <c r="BB420" s="91"/>
      <c r="BC420" s="91"/>
      <c r="BD420" s="91"/>
    </row>
    <row r="421" spans="12:56" s="85" customFormat="1" ht="12.75" customHeight="1" x14ac:dyDescent="0.15">
      <c r="L421" s="86"/>
      <c r="M421" s="87"/>
      <c r="N421" s="88"/>
      <c r="O421" s="89"/>
      <c r="P421" s="90"/>
      <c r="V421" s="91"/>
      <c r="AW421" s="91"/>
      <c r="AX421" s="91"/>
      <c r="AY421" s="91"/>
      <c r="AZ421" s="91"/>
      <c r="BA421" s="91"/>
      <c r="BB421" s="91"/>
      <c r="BC421" s="91"/>
      <c r="BD421" s="91"/>
    </row>
    <row r="422" spans="12:56" s="85" customFormat="1" ht="12.75" customHeight="1" x14ac:dyDescent="0.15">
      <c r="L422" s="86"/>
      <c r="M422" s="87"/>
      <c r="N422" s="88"/>
      <c r="O422" s="89"/>
      <c r="P422" s="90"/>
      <c r="V422" s="91"/>
      <c r="AW422" s="91"/>
      <c r="AX422" s="91"/>
      <c r="AY422" s="91"/>
      <c r="AZ422" s="91"/>
      <c r="BA422" s="91"/>
      <c r="BB422" s="91"/>
      <c r="BC422" s="91"/>
      <c r="BD422" s="91"/>
    </row>
    <row r="423" spans="12:56" s="85" customFormat="1" ht="12.75" customHeight="1" x14ac:dyDescent="0.15">
      <c r="L423" s="86"/>
      <c r="M423" s="87"/>
      <c r="N423" s="88"/>
      <c r="O423" s="89"/>
      <c r="P423" s="90"/>
      <c r="V423" s="91"/>
      <c r="AW423" s="91"/>
      <c r="AX423" s="91"/>
      <c r="AY423" s="91"/>
      <c r="AZ423" s="91"/>
      <c r="BA423" s="91"/>
      <c r="BB423" s="91"/>
      <c r="BC423" s="91"/>
      <c r="BD423" s="91"/>
    </row>
    <row r="424" spans="12:56" s="85" customFormat="1" ht="12.75" customHeight="1" x14ac:dyDescent="0.15">
      <c r="L424" s="86"/>
      <c r="M424" s="87"/>
      <c r="N424" s="88"/>
      <c r="O424" s="89"/>
      <c r="P424" s="90"/>
      <c r="V424" s="91"/>
      <c r="AW424" s="91"/>
      <c r="AX424" s="91"/>
      <c r="AY424" s="91"/>
      <c r="AZ424" s="91"/>
      <c r="BA424" s="91"/>
      <c r="BB424" s="91"/>
      <c r="BC424" s="91"/>
      <c r="BD424" s="91"/>
    </row>
    <row r="425" spans="12:56" s="85" customFormat="1" ht="12.75" customHeight="1" x14ac:dyDescent="0.15">
      <c r="L425" s="86"/>
      <c r="M425" s="87"/>
      <c r="N425" s="88"/>
      <c r="O425" s="89"/>
      <c r="P425" s="90"/>
      <c r="V425" s="91"/>
      <c r="AW425" s="91"/>
      <c r="AX425" s="91"/>
      <c r="AY425" s="91"/>
      <c r="AZ425" s="91"/>
      <c r="BA425" s="91"/>
      <c r="BB425" s="91"/>
      <c r="BC425" s="91"/>
      <c r="BD425" s="91"/>
    </row>
    <row r="426" spans="12:56" s="85" customFormat="1" ht="12.75" customHeight="1" x14ac:dyDescent="0.15">
      <c r="L426" s="86"/>
      <c r="M426" s="87"/>
      <c r="N426" s="88"/>
      <c r="O426" s="89"/>
      <c r="P426" s="90"/>
      <c r="V426" s="91"/>
      <c r="AW426" s="91"/>
      <c r="AX426" s="91"/>
      <c r="AY426" s="91"/>
      <c r="AZ426" s="91"/>
      <c r="BA426" s="91"/>
      <c r="BB426" s="91"/>
      <c r="BC426" s="91"/>
      <c r="BD426" s="91"/>
    </row>
    <row r="427" spans="12:56" s="85" customFormat="1" ht="12.75" customHeight="1" x14ac:dyDescent="0.15">
      <c r="L427" s="86"/>
      <c r="M427" s="87"/>
      <c r="N427" s="88"/>
      <c r="O427" s="89"/>
      <c r="P427" s="90"/>
      <c r="V427" s="91"/>
      <c r="AW427" s="91"/>
      <c r="AX427" s="91"/>
      <c r="AY427" s="91"/>
      <c r="AZ427" s="91"/>
      <c r="BA427" s="91"/>
      <c r="BB427" s="91"/>
      <c r="BC427" s="91"/>
      <c r="BD427" s="91"/>
    </row>
    <row r="428" spans="12:56" s="85" customFormat="1" ht="12.75" customHeight="1" x14ac:dyDescent="0.15">
      <c r="L428" s="86"/>
      <c r="M428" s="87"/>
      <c r="N428" s="88"/>
      <c r="O428" s="89"/>
      <c r="P428" s="90"/>
      <c r="V428" s="91"/>
      <c r="AW428" s="91"/>
      <c r="AX428" s="91"/>
      <c r="AY428" s="91"/>
      <c r="AZ428" s="91"/>
      <c r="BA428" s="91"/>
      <c r="BB428" s="91"/>
      <c r="BC428" s="91"/>
      <c r="BD428" s="91"/>
    </row>
    <row r="429" spans="12:56" s="85" customFormat="1" ht="12.75" customHeight="1" x14ac:dyDescent="0.15">
      <c r="L429" s="86"/>
      <c r="M429" s="87"/>
      <c r="N429" s="88"/>
      <c r="O429" s="89"/>
      <c r="P429" s="90"/>
      <c r="V429" s="91"/>
      <c r="AW429" s="91"/>
      <c r="AX429" s="91"/>
      <c r="AY429" s="91"/>
      <c r="AZ429" s="91"/>
      <c r="BA429" s="91"/>
      <c r="BB429" s="91"/>
      <c r="BC429" s="91"/>
      <c r="BD429" s="91"/>
    </row>
    <row r="430" spans="12:56" s="85" customFormat="1" ht="12.75" customHeight="1" x14ac:dyDescent="0.15">
      <c r="L430" s="86"/>
      <c r="M430" s="87"/>
      <c r="N430" s="88"/>
      <c r="O430" s="89"/>
      <c r="P430" s="90"/>
      <c r="V430" s="91"/>
      <c r="AW430" s="91"/>
      <c r="AX430" s="91"/>
      <c r="AY430" s="91"/>
      <c r="AZ430" s="91"/>
      <c r="BA430" s="91"/>
      <c r="BB430" s="91"/>
      <c r="BC430" s="91"/>
      <c r="BD430" s="91"/>
    </row>
    <row r="431" spans="12:56" s="85" customFormat="1" ht="12.75" customHeight="1" x14ac:dyDescent="0.15">
      <c r="L431" s="86"/>
      <c r="M431" s="87"/>
      <c r="N431" s="88"/>
      <c r="O431" s="89"/>
      <c r="P431" s="90"/>
      <c r="V431" s="91"/>
      <c r="AW431" s="91"/>
      <c r="AX431" s="91"/>
      <c r="AY431" s="91"/>
      <c r="AZ431" s="91"/>
      <c r="BA431" s="91"/>
      <c r="BB431" s="91"/>
      <c r="BC431" s="91"/>
      <c r="BD431" s="91"/>
    </row>
    <row r="432" spans="12:56" s="85" customFormat="1" ht="12.75" customHeight="1" x14ac:dyDescent="0.15">
      <c r="L432" s="86"/>
      <c r="M432" s="87"/>
      <c r="N432" s="88"/>
      <c r="O432" s="89"/>
      <c r="P432" s="90"/>
      <c r="V432" s="91"/>
      <c r="AW432" s="91"/>
      <c r="AX432" s="91"/>
      <c r="AY432" s="91"/>
      <c r="AZ432" s="91"/>
      <c r="BA432" s="91"/>
      <c r="BB432" s="91"/>
      <c r="BC432" s="91"/>
      <c r="BD432" s="91"/>
    </row>
    <row r="433" spans="12:56" s="85" customFormat="1" ht="12.75" customHeight="1" x14ac:dyDescent="0.15">
      <c r="L433" s="86"/>
      <c r="M433" s="87"/>
      <c r="N433" s="88"/>
      <c r="O433" s="89"/>
      <c r="P433" s="90"/>
      <c r="V433" s="91"/>
      <c r="AW433" s="91"/>
      <c r="AX433" s="91"/>
      <c r="AY433" s="91"/>
      <c r="AZ433" s="91"/>
      <c r="BA433" s="91"/>
      <c r="BB433" s="91"/>
      <c r="BC433" s="91"/>
      <c r="BD433" s="91"/>
    </row>
    <row r="434" spans="12:56" s="85" customFormat="1" ht="12.75" customHeight="1" x14ac:dyDescent="0.15">
      <c r="L434" s="86"/>
      <c r="M434" s="87"/>
      <c r="N434" s="88"/>
      <c r="O434" s="89"/>
      <c r="P434" s="90"/>
      <c r="V434" s="91"/>
      <c r="AW434" s="91"/>
      <c r="AX434" s="91"/>
      <c r="AY434" s="91"/>
      <c r="AZ434" s="91"/>
      <c r="BA434" s="91"/>
      <c r="BB434" s="91"/>
      <c r="BC434" s="91"/>
      <c r="BD434" s="91"/>
    </row>
    <row r="435" spans="12:56" s="85" customFormat="1" ht="12.75" customHeight="1" x14ac:dyDescent="0.15">
      <c r="L435" s="86"/>
      <c r="M435" s="87"/>
      <c r="N435" s="88"/>
      <c r="O435" s="89"/>
      <c r="P435" s="90"/>
      <c r="V435" s="91"/>
      <c r="AW435" s="91"/>
      <c r="AX435" s="91"/>
      <c r="AY435" s="91"/>
      <c r="AZ435" s="91"/>
      <c r="BA435" s="91"/>
      <c r="BB435" s="91"/>
      <c r="BC435" s="91"/>
      <c r="BD435" s="91"/>
    </row>
    <row r="436" spans="12:56" s="85" customFormat="1" ht="12.75" customHeight="1" x14ac:dyDescent="0.15">
      <c r="L436" s="86"/>
      <c r="M436" s="87"/>
      <c r="N436" s="88"/>
      <c r="O436" s="89"/>
      <c r="P436" s="90"/>
      <c r="V436" s="91"/>
      <c r="AW436" s="91"/>
      <c r="AX436" s="91"/>
      <c r="AY436" s="91"/>
      <c r="AZ436" s="91"/>
      <c r="BA436" s="91"/>
      <c r="BB436" s="91"/>
      <c r="BC436" s="91"/>
      <c r="BD436" s="91"/>
    </row>
    <row r="437" spans="12:56" s="85" customFormat="1" ht="12.75" customHeight="1" x14ac:dyDescent="0.15">
      <c r="L437" s="86"/>
      <c r="M437" s="87"/>
      <c r="N437" s="88"/>
      <c r="O437" s="89"/>
      <c r="P437" s="90"/>
      <c r="V437" s="91"/>
      <c r="AW437" s="91"/>
      <c r="AX437" s="91"/>
      <c r="AY437" s="91"/>
      <c r="AZ437" s="91"/>
      <c r="BA437" s="91"/>
      <c r="BB437" s="91"/>
      <c r="BC437" s="91"/>
      <c r="BD437" s="91"/>
    </row>
    <row r="438" spans="12:56" s="85" customFormat="1" ht="12.75" customHeight="1" x14ac:dyDescent="0.15">
      <c r="L438" s="86"/>
      <c r="M438" s="87"/>
      <c r="N438" s="88"/>
      <c r="O438" s="89"/>
      <c r="P438" s="90"/>
      <c r="V438" s="91"/>
      <c r="AW438" s="91"/>
      <c r="AX438" s="91"/>
      <c r="AY438" s="91"/>
      <c r="AZ438" s="91"/>
      <c r="BA438" s="91"/>
      <c r="BB438" s="91"/>
      <c r="BC438" s="91"/>
      <c r="BD438" s="91"/>
    </row>
    <row r="439" spans="12:56" s="85" customFormat="1" ht="12.75" customHeight="1" x14ac:dyDescent="0.15">
      <c r="L439" s="86"/>
      <c r="M439" s="87"/>
      <c r="N439" s="88"/>
      <c r="O439" s="89"/>
      <c r="P439" s="90"/>
      <c r="V439" s="91"/>
      <c r="AW439" s="91"/>
      <c r="AX439" s="91"/>
      <c r="AY439" s="91"/>
      <c r="AZ439" s="91"/>
      <c r="BA439" s="91"/>
      <c r="BB439" s="91"/>
      <c r="BC439" s="91"/>
      <c r="BD439" s="91"/>
    </row>
    <row r="440" spans="12:56" s="85" customFormat="1" ht="12.75" customHeight="1" x14ac:dyDescent="0.15">
      <c r="L440" s="86"/>
      <c r="M440" s="87"/>
      <c r="N440" s="88"/>
      <c r="O440" s="89"/>
      <c r="P440" s="90"/>
      <c r="V440" s="91"/>
      <c r="AW440" s="91"/>
      <c r="AX440" s="91"/>
      <c r="AY440" s="91"/>
      <c r="AZ440" s="91"/>
      <c r="BA440" s="91"/>
      <c r="BB440" s="91"/>
      <c r="BC440" s="91"/>
      <c r="BD440" s="91"/>
    </row>
    <row r="441" spans="12:56" s="85" customFormat="1" ht="12.75" customHeight="1" x14ac:dyDescent="0.15">
      <c r="L441" s="86"/>
      <c r="M441" s="87"/>
      <c r="N441" s="88"/>
      <c r="O441" s="89"/>
      <c r="P441" s="90"/>
      <c r="V441" s="91"/>
      <c r="AW441" s="91"/>
      <c r="AX441" s="91"/>
      <c r="AY441" s="91"/>
      <c r="AZ441" s="91"/>
      <c r="BA441" s="91"/>
      <c r="BB441" s="91"/>
      <c r="BC441" s="91"/>
      <c r="BD441" s="91"/>
    </row>
    <row r="442" spans="12:56" s="85" customFormat="1" ht="12.75" customHeight="1" x14ac:dyDescent="0.15">
      <c r="L442" s="86"/>
      <c r="M442" s="87"/>
      <c r="N442" s="88"/>
      <c r="O442" s="89"/>
      <c r="P442" s="90"/>
      <c r="V442" s="91"/>
      <c r="AW442" s="91"/>
      <c r="AX442" s="91"/>
      <c r="AY442" s="91"/>
      <c r="AZ442" s="91"/>
      <c r="BA442" s="91"/>
      <c r="BB442" s="91"/>
      <c r="BC442" s="91"/>
      <c r="BD442" s="91"/>
    </row>
    <row r="443" spans="12:56" s="85" customFormat="1" ht="12.75" customHeight="1" x14ac:dyDescent="0.15">
      <c r="L443" s="86"/>
      <c r="M443" s="87"/>
      <c r="N443" s="88"/>
      <c r="O443" s="89"/>
      <c r="P443" s="90"/>
      <c r="V443" s="91"/>
      <c r="AW443" s="91"/>
      <c r="AX443" s="91"/>
      <c r="AY443" s="91"/>
      <c r="AZ443" s="91"/>
      <c r="BA443" s="91"/>
      <c r="BB443" s="91"/>
      <c r="BC443" s="91"/>
      <c r="BD443" s="91"/>
    </row>
    <row r="444" spans="12:56" s="85" customFormat="1" ht="12.75" customHeight="1" x14ac:dyDescent="0.15">
      <c r="L444" s="86"/>
      <c r="M444" s="87"/>
      <c r="N444" s="88"/>
      <c r="O444" s="89"/>
      <c r="P444" s="90"/>
      <c r="V444" s="91"/>
      <c r="AW444" s="91"/>
      <c r="AX444" s="91"/>
      <c r="AY444" s="91"/>
      <c r="AZ444" s="91"/>
      <c r="BA444" s="91"/>
      <c r="BB444" s="91"/>
      <c r="BC444" s="91"/>
      <c r="BD444" s="91"/>
    </row>
    <row r="445" spans="12:56" s="85" customFormat="1" ht="12.75" customHeight="1" x14ac:dyDescent="0.15">
      <c r="L445" s="86"/>
      <c r="M445" s="87"/>
      <c r="N445" s="88"/>
      <c r="O445" s="89"/>
      <c r="P445" s="90"/>
      <c r="V445" s="91"/>
      <c r="AW445" s="91"/>
      <c r="AX445" s="91"/>
      <c r="AY445" s="91"/>
      <c r="AZ445" s="91"/>
      <c r="BA445" s="91"/>
      <c r="BB445" s="91"/>
      <c r="BC445" s="91"/>
      <c r="BD445" s="91"/>
    </row>
    <row r="446" spans="12:56" s="85" customFormat="1" ht="12.75" customHeight="1" x14ac:dyDescent="0.15">
      <c r="L446" s="86"/>
      <c r="M446" s="87"/>
      <c r="N446" s="88"/>
      <c r="O446" s="89"/>
      <c r="P446" s="90"/>
      <c r="V446" s="91"/>
      <c r="AW446" s="91"/>
      <c r="AX446" s="91"/>
      <c r="AY446" s="91"/>
      <c r="AZ446" s="91"/>
      <c r="BA446" s="91"/>
      <c r="BB446" s="91"/>
      <c r="BC446" s="91"/>
      <c r="BD446" s="91"/>
    </row>
    <row r="447" spans="12:56" s="85" customFormat="1" ht="12.75" customHeight="1" x14ac:dyDescent="0.15">
      <c r="L447" s="86"/>
      <c r="M447" s="87"/>
      <c r="N447" s="88"/>
      <c r="O447" s="89"/>
      <c r="P447" s="90"/>
      <c r="V447" s="91"/>
      <c r="AW447" s="91"/>
      <c r="AX447" s="91"/>
      <c r="AY447" s="91"/>
      <c r="AZ447" s="91"/>
      <c r="BA447" s="91"/>
      <c r="BB447" s="91"/>
      <c r="BC447" s="91"/>
      <c r="BD447" s="91"/>
    </row>
    <row r="448" spans="12:56" s="85" customFormat="1" ht="12.75" customHeight="1" x14ac:dyDescent="0.15">
      <c r="L448" s="86"/>
      <c r="M448" s="87"/>
      <c r="N448" s="88"/>
      <c r="O448" s="89"/>
      <c r="P448" s="90"/>
      <c r="V448" s="91"/>
      <c r="AW448" s="91"/>
      <c r="AX448" s="91"/>
      <c r="AY448" s="91"/>
      <c r="AZ448" s="91"/>
      <c r="BA448" s="91"/>
      <c r="BB448" s="91"/>
      <c r="BC448" s="91"/>
      <c r="BD448" s="91"/>
    </row>
    <row r="449" spans="12:56" s="85" customFormat="1" ht="12.75" customHeight="1" x14ac:dyDescent="0.15">
      <c r="L449" s="86"/>
      <c r="M449" s="87"/>
      <c r="N449" s="88"/>
      <c r="O449" s="89"/>
      <c r="P449" s="90"/>
      <c r="V449" s="91"/>
      <c r="AW449" s="91"/>
      <c r="AX449" s="91"/>
      <c r="AY449" s="91"/>
      <c r="AZ449" s="91"/>
      <c r="BA449" s="91"/>
      <c r="BB449" s="91"/>
      <c r="BC449" s="91"/>
      <c r="BD449" s="91"/>
    </row>
    <row r="450" spans="12:56" s="85" customFormat="1" ht="12.75" customHeight="1" x14ac:dyDescent="0.15">
      <c r="L450" s="86"/>
      <c r="M450" s="87"/>
      <c r="N450" s="88"/>
      <c r="O450" s="89"/>
      <c r="P450" s="90"/>
      <c r="V450" s="91"/>
      <c r="AW450" s="91"/>
      <c r="AX450" s="91"/>
      <c r="AY450" s="91"/>
      <c r="AZ450" s="91"/>
      <c r="BA450" s="91"/>
      <c r="BB450" s="91"/>
      <c r="BC450" s="91"/>
      <c r="BD450" s="91"/>
    </row>
    <row r="451" spans="12:56" s="85" customFormat="1" ht="12.75" customHeight="1" x14ac:dyDescent="0.15">
      <c r="L451" s="86"/>
      <c r="M451" s="87"/>
      <c r="N451" s="88"/>
      <c r="O451" s="89"/>
      <c r="P451" s="90"/>
      <c r="V451" s="91"/>
      <c r="AW451" s="91"/>
      <c r="AX451" s="91"/>
      <c r="AY451" s="91"/>
      <c r="AZ451" s="91"/>
      <c r="BA451" s="91"/>
      <c r="BB451" s="91"/>
      <c r="BC451" s="91"/>
      <c r="BD451" s="91"/>
    </row>
    <row r="452" spans="12:56" s="85" customFormat="1" ht="12.75" customHeight="1" x14ac:dyDescent="0.15">
      <c r="L452" s="86"/>
      <c r="M452" s="87"/>
      <c r="N452" s="88"/>
      <c r="O452" s="89"/>
      <c r="P452" s="90"/>
      <c r="V452" s="91"/>
      <c r="AW452" s="91"/>
      <c r="AX452" s="91"/>
      <c r="AY452" s="91"/>
      <c r="AZ452" s="91"/>
      <c r="BA452" s="91"/>
      <c r="BB452" s="91"/>
      <c r="BC452" s="91"/>
      <c r="BD452" s="91"/>
    </row>
    <row r="453" spans="12:56" s="85" customFormat="1" ht="12.75" customHeight="1" x14ac:dyDescent="0.15">
      <c r="L453" s="86"/>
      <c r="M453" s="87"/>
      <c r="N453" s="88"/>
      <c r="O453" s="89"/>
      <c r="P453" s="90"/>
      <c r="V453" s="91"/>
      <c r="AW453" s="91"/>
      <c r="AX453" s="91"/>
      <c r="AY453" s="91"/>
      <c r="AZ453" s="91"/>
      <c r="BA453" s="91"/>
      <c r="BB453" s="91"/>
      <c r="BC453" s="91"/>
      <c r="BD453" s="91"/>
    </row>
    <row r="454" spans="12:56" s="85" customFormat="1" ht="12.75" customHeight="1" x14ac:dyDescent="0.15">
      <c r="L454" s="86"/>
      <c r="M454" s="87"/>
      <c r="N454" s="88"/>
      <c r="O454" s="89"/>
      <c r="P454" s="90"/>
      <c r="V454" s="91"/>
      <c r="AW454" s="91"/>
      <c r="AX454" s="91"/>
      <c r="AY454" s="91"/>
      <c r="AZ454" s="91"/>
      <c r="BA454" s="91"/>
      <c r="BB454" s="91"/>
      <c r="BC454" s="91"/>
      <c r="BD454" s="91"/>
    </row>
    <row r="455" spans="12:56" s="85" customFormat="1" ht="12.75" customHeight="1" x14ac:dyDescent="0.15">
      <c r="L455" s="86"/>
      <c r="M455" s="87"/>
      <c r="N455" s="88"/>
      <c r="O455" s="89"/>
      <c r="P455" s="90"/>
      <c r="V455" s="91"/>
      <c r="AW455" s="91"/>
      <c r="AX455" s="91"/>
      <c r="AY455" s="91"/>
      <c r="AZ455" s="91"/>
      <c r="BA455" s="91"/>
      <c r="BB455" s="91"/>
      <c r="BC455" s="91"/>
      <c r="BD455" s="91"/>
    </row>
    <row r="456" spans="12:56" s="85" customFormat="1" ht="12.75" customHeight="1" x14ac:dyDescent="0.15">
      <c r="L456" s="86"/>
      <c r="M456" s="87"/>
      <c r="N456" s="88"/>
      <c r="O456" s="89"/>
      <c r="P456" s="90"/>
      <c r="V456" s="91"/>
      <c r="AW456" s="91"/>
      <c r="AX456" s="91"/>
      <c r="AY456" s="91"/>
      <c r="AZ456" s="91"/>
      <c r="BA456" s="91"/>
      <c r="BB456" s="91"/>
      <c r="BC456" s="91"/>
      <c r="BD456" s="91"/>
    </row>
    <row r="457" spans="12:56" s="85" customFormat="1" ht="12.75" customHeight="1" x14ac:dyDescent="0.15">
      <c r="L457" s="86"/>
      <c r="M457" s="87"/>
      <c r="N457" s="88"/>
      <c r="O457" s="89"/>
      <c r="P457" s="90"/>
      <c r="V457" s="91"/>
      <c r="AW457" s="91"/>
      <c r="AX457" s="91"/>
      <c r="AY457" s="91"/>
      <c r="AZ457" s="91"/>
      <c r="BA457" s="91"/>
      <c r="BB457" s="91"/>
      <c r="BC457" s="91"/>
      <c r="BD457" s="91"/>
    </row>
    <row r="458" spans="12:56" s="85" customFormat="1" ht="12.75" customHeight="1" x14ac:dyDescent="0.15">
      <c r="L458" s="86"/>
      <c r="M458" s="87"/>
      <c r="N458" s="88"/>
      <c r="O458" s="89"/>
      <c r="P458" s="90"/>
      <c r="V458" s="91"/>
      <c r="AW458" s="91"/>
      <c r="AX458" s="91"/>
      <c r="AY458" s="91"/>
      <c r="AZ458" s="91"/>
      <c r="BA458" s="91"/>
      <c r="BB458" s="91"/>
      <c r="BC458" s="91"/>
      <c r="BD458" s="91"/>
    </row>
    <row r="459" spans="12:56" s="85" customFormat="1" ht="12.75" customHeight="1" x14ac:dyDescent="0.15">
      <c r="L459" s="86"/>
      <c r="M459" s="87"/>
      <c r="N459" s="88"/>
      <c r="O459" s="89"/>
      <c r="P459" s="90"/>
      <c r="V459" s="91"/>
      <c r="AW459" s="91"/>
      <c r="AX459" s="91"/>
      <c r="AY459" s="91"/>
      <c r="AZ459" s="91"/>
      <c r="BA459" s="91"/>
      <c r="BB459" s="91"/>
      <c r="BC459" s="91"/>
      <c r="BD459" s="91"/>
    </row>
    <row r="460" spans="12:56" s="85" customFormat="1" ht="12.75" customHeight="1" x14ac:dyDescent="0.15">
      <c r="L460" s="86"/>
      <c r="M460" s="87"/>
      <c r="N460" s="88"/>
      <c r="O460" s="89"/>
      <c r="P460" s="90"/>
      <c r="V460" s="91"/>
      <c r="AW460" s="91"/>
      <c r="AX460" s="91"/>
      <c r="AY460" s="91"/>
      <c r="AZ460" s="91"/>
      <c r="BA460" s="91"/>
      <c r="BB460" s="91"/>
      <c r="BC460" s="91"/>
      <c r="BD460" s="91"/>
    </row>
    <row r="461" spans="12:56" s="85" customFormat="1" ht="12.75" customHeight="1" x14ac:dyDescent="0.15">
      <c r="L461" s="86"/>
      <c r="M461" s="87"/>
      <c r="N461" s="88"/>
      <c r="O461" s="89"/>
      <c r="P461" s="90"/>
      <c r="V461" s="91"/>
      <c r="AW461" s="91"/>
      <c r="AX461" s="91"/>
      <c r="AY461" s="91"/>
      <c r="AZ461" s="91"/>
      <c r="BA461" s="91"/>
      <c r="BB461" s="91"/>
      <c r="BC461" s="91"/>
      <c r="BD461" s="91"/>
    </row>
    <row r="462" spans="12:56" s="85" customFormat="1" ht="12.75" customHeight="1" x14ac:dyDescent="0.15">
      <c r="L462" s="86"/>
      <c r="M462" s="87"/>
      <c r="N462" s="88"/>
      <c r="O462" s="89"/>
      <c r="P462" s="90"/>
      <c r="V462" s="91"/>
      <c r="AW462" s="91"/>
      <c r="AX462" s="91"/>
      <c r="AY462" s="91"/>
      <c r="AZ462" s="91"/>
      <c r="BA462" s="91"/>
      <c r="BB462" s="91"/>
      <c r="BC462" s="91"/>
      <c r="BD462" s="91"/>
    </row>
    <row r="463" spans="12:56" s="85" customFormat="1" ht="12.75" customHeight="1" x14ac:dyDescent="0.15">
      <c r="L463" s="86"/>
      <c r="M463" s="87"/>
      <c r="N463" s="88"/>
      <c r="O463" s="89"/>
      <c r="P463" s="90"/>
      <c r="V463" s="91"/>
      <c r="AW463" s="91"/>
      <c r="AX463" s="91"/>
      <c r="AY463" s="91"/>
      <c r="AZ463" s="91"/>
      <c r="BA463" s="91"/>
      <c r="BB463" s="91"/>
      <c r="BC463" s="91"/>
      <c r="BD463" s="91"/>
    </row>
    <row r="464" spans="12:56" s="85" customFormat="1" ht="12.75" customHeight="1" x14ac:dyDescent="0.15">
      <c r="L464" s="86"/>
      <c r="M464" s="87"/>
      <c r="N464" s="88"/>
      <c r="O464" s="89"/>
      <c r="P464" s="90"/>
      <c r="V464" s="91"/>
      <c r="AW464" s="91"/>
      <c r="AX464" s="91"/>
      <c r="AY464" s="91"/>
      <c r="AZ464" s="91"/>
      <c r="BA464" s="91"/>
      <c r="BB464" s="91"/>
      <c r="BC464" s="91"/>
      <c r="BD464" s="91"/>
    </row>
    <row r="465" spans="12:56" s="85" customFormat="1" ht="12.75" customHeight="1" x14ac:dyDescent="0.15">
      <c r="L465" s="86"/>
      <c r="M465" s="87"/>
      <c r="N465" s="88"/>
      <c r="O465" s="89"/>
      <c r="P465" s="90"/>
      <c r="V465" s="91"/>
      <c r="AW465" s="91"/>
      <c r="AX465" s="91"/>
      <c r="AY465" s="91"/>
      <c r="AZ465" s="91"/>
      <c r="BA465" s="91"/>
      <c r="BB465" s="91"/>
      <c r="BC465" s="91"/>
      <c r="BD465" s="91"/>
    </row>
    <row r="466" spans="12:56" s="85" customFormat="1" ht="12.75" customHeight="1" x14ac:dyDescent="0.15">
      <c r="L466" s="86"/>
      <c r="M466" s="87"/>
      <c r="N466" s="88"/>
      <c r="O466" s="89"/>
      <c r="P466" s="90"/>
      <c r="V466" s="91"/>
      <c r="AW466" s="91"/>
      <c r="AX466" s="91"/>
      <c r="AY466" s="91"/>
      <c r="AZ466" s="91"/>
      <c r="BA466" s="91"/>
      <c r="BB466" s="91"/>
      <c r="BC466" s="91"/>
      <c r="BD466" s="91"/>
    </row>
    <row r="467" spans="12:56" s="85" customFormat="1" ht="12.75" customHeight="1" x14ac:dyDescent="0.15">
      <c r="L467" s="86"/>
      <c r="M467" s="87"/>
      <c r="N467" s="88"/>
      <c r="O467" s="89"/>
      <c r="P467" s="90"/>
      <c r="V467" s="91"/>
      <c r="AW467" s="91"/>
      <c r="AX467" s="91"/>
      <c r="AY467" s="91"/>
      <c r="AZ467" s="91"/>
      <c r="BA467" s="91"/>
      <c r="BB467" s="91"/>
      <c r="BC467" s="91"/>
      <c r="BD467" s="91"/>
    </row>
    <row r="468" spans="12:56" s="85" customFormat="1" ht="12.75" customHeight="1" x14ac:dyDescent="0.15">
      <c r="L468" s="86"/>
      <c r="M468" s="87"/>
      <c r="N468" s="88"/>
      <c r="O468" s="89"/>
      <c r="P468" s="90"/>
      <c r="V468" s="91"/>
      <c r="AW468" s="91"/>
      <c r="AX468" s="91"/>
      <c r="AY468" s="91"/>
      <c r="AZ468" s="91"/>
      <c r="BA468" s="91"/>
      <c r="BB468" s="91"/>
      <c r="BC468" s="91"/>
      <c r="BD468" s="91"/>
    </row>
    <row r="469" spans="12:56" s="85" customFormat="1" ht="12.75" customHeight="1" x14ac:dyDescent="0.15">
      <c r="L469" s="86"/>
      <c r="M469" s="87"/>
      <c r="N469" s="88"/>
      <c r="O469" s="89"/>
      <c r="P469" s="90"/>
      <c r="V469" s="91"/>
      <c r="AW469" s="91"/>
      <c r="AX469" s="91"/>
      <c r="AY469" s="91"/>
      <c r="AZ469" s="91"/>
      <c r="BA469" s="91"/>
      <c r="BB469" s="91"/>
      <c r="BC469" s="91"/>
      <c r="BD469" s="91"/>
    </row>
    <row r="470" spans="12:56" s="85" customFormat="1" ht="12.75" customHeight="1" x14ac:dyDescent="0.15">
      <c r="L470" s="86"/>
      <c r="M470" s="87"/>
      <c r="N470" s="88"/>
      <c r="O470" s="89"/>
      <c r="P470" s="90"/>
      <c r="V470" s="91"/>
      <c r="AW470" s="91"/>
      <c r="AX470" s="91"/>
      <c r="AY470" s="91"/>
      <c r="AZ470" s="91"/>
      <c r="BA470" s="91"/>
      <c r="BB470" s="91"/>
      <c r="BC470" s="91"/>
      <c r="BD470" s="91"/>
    </row>
    <row r="471" spans="12:56" s="85" customFormat="1" ht="12.75" customHeight="1" x14ac:dyDescent="0.15">
      <c r="L471" s="86"/>
      <c r="M471" s="87"/>
      <c r="N471" s="88"/>
      <c r="O471" s="89"/>
      <c r="P471" s="90"/>
      <c r="V471" s="91"/>
      <c r="AW471" s="91"/>
      <c r="AX471" s="91"/>
      <c r="AY471" s="91"/>
      <c r="AZ471" s="91"/>
      <c r="BA471" s="91"/>
      <c r="BB471" s="91"/>
      <c r="BC471" s="91"/>
      <c r="BD471" s="91"/>
    </row>
    <row r="472" spans="12:56" s="85" customFormat="1" ht="12.75" customHeight="1" x14ac:dyDescent="0.15">
      <c r="L472" s="86"/>
      <c r="M472" s="87"/>
      <c r="N472" s="88"/>
      <c r="O472" s="89"/>
      <c r="P472" s="90"/>
      <c r="V472" s="91"/>
      <c r="AW472" s="91"/>
      <c r="AX472" s="91"/>
      <c r="AY472" s="91"/>
      <c r="AZ472" s="91"/>
      <c r="BA472" s="91"/>
      <c r="BB472" s="91"/>
      <c r="BC472" s="91"/>
      <c r="BD472" s="91"/>
    </row>
    <row r="473" spans="12:56" s="85" customFormat="1" ht="12.75" customHeight="1" x14ac:dyDescent="0.15">
      <c r="L473" s="86"/>
      <c r="M473" s="87"/>
      <c r="N473" s="88"/>
      <c r="O473" s="89"/>
      <c r="P473" s="90"/>
      <c r="V473" s="91"/>
      <c r="AW473" s="91"/>
      <c r="AX473" s="91"/>
      <c r="AY473" s="91"/>
      <c r="AZ473" s="91"/>
      <c r="BA473" s="91"/>
      <c r="BB473" s="91"/>
      <c r="BC473" s="91"/>
      <c r="BD473" s="91"/>
    </row>
    <row r="474" spans="12:56" s="85" customFormat="1" ht="12.75" customHeight="1" x14ac:dyDescent="0.15">
      <c r="L474" s="86"/>
      <c r="M474" s="87"/>
      <c r="N474" s="88"/>
      <c r="O474" s="89"/>
      <c r="P474" s="90"/>
      <c r="V474" s="91"/>
      <c r="AW474" s="91"/>
      <c r="AX474" s="91"/>
      <c r="AY474" s="91"/>
      <c r="AZ474" s="91"/>
      <c r="BA474" s="91"/>
      <c r="BB474" s="91"/>
      <c r="BC474" s="91"/>
      <c r="BD474" s="91"/>
    </row>
    <row r="475" spans="12:56" s="85" customFormat="1" ht="12.75" customHeight="1" x14ac:dyDescent="0.15">
      <c r="L475" s="86"/>
      <c r="M475" s="87"/>
      <c r="N475" s="88"/>
      <c r="O475" s="89"/>
      <c r="P475" s="90"/>
      <c r="V475" s="91"/>
      <c r="AW475" s="91"/>
      <c r="AX475" s="91"/>
      <c r="AY475" s="91"/>
      <c r="AZ475" s="91"/>
      <c r="BA475" s="91"/>
      <c r="BB475" s="91"/>
      <c r="BC475" s="91"/>
      <c r="BD475" s="91"/>
    </row>
    <row r="476" spans="12:56" s="85" customFormat="1" ht="12.75" customHeight="1" x14ac:dyDescent="0.15">
      <c r="L476" s="86"/>
      <c r="M476" s="87"/>
      <c r="N476" s="88"/>
      <c r="O476" s="89"/>
      <c r="P476" s="90"/>
      <c r="V476" s="91"/>
      <c r="AW476" s="91"/>
      <c r="AX476" s="91"/>
      <c r="AY476" s="91"/>
      <c r="AZ476" s="91"/>
      <c r="BA476" s="91"/>
      <c r="BB476" s="91"/>
      <c r="BC476" s="91"/>
      <c r="BD476" s="91"/>
    </row>
    <row r="477" spans="12:56" s="85" customFormat="1" ht="12.75" customHeight="1" x14ac:dyDescent="0.15">
      <c r="L477" s="86"/>
      <c r="M477" s="87"/>
      <c r="N477" s="88"/>
      <c r="O477" s="89"/>
      <c r="P477" s="90"/>
      <c r="V477" s="91"/>
      <c r="AW477" s="91"/>
      <c r="AX477" s="91"/>
      <c r="AY477" s="91"/>
      <c r="AZ477" s="91"/>
      <c r="BA477" s="91"/>
      <c r="BB477" s="91"/>
      <c r="BC477" s="91"/>
      <c r="BD477" s="91"/>
    </row>
    <row r="478" spans="12:56" s="85" customFormat="1" ht="12.75" customHeight="1" x14ac:dyDescent="0.15">
      <c r="L478" s="86"/>
      <c r="M478" s="87"/>
      <c r="N478" s="88"/>
      <c r="O478" s="89"/>
      <c r="P478" s="90"/>
      <c r="V478" s="91"/>
      <c r="AW478" s="91"/>
      <c r="AX478" s="91"/>
      <c r="AY478" s="91"/>
      <c r="AZ478" s="91"/>
      <c r="BA478" s="91"/>
      <c r="BB478" s="91"/>
      <c r="BC478" s="91"/>
      <c r="BD478" s="91"/>
    </row>
    <row r="479" spans="12:56" s="85" customFormat="1" ht="12.75" customHeight="1" x14ac:dyDescent="0.15">
      <c r="L479" s="86"/>
      <c r="M479" s="87"/>
      <c r="N479" s="88"/>
      <c r="O479" s="89"/>
      <c r="P479" s="90"/>
      <c r="V479" s="91"/>
      <c r="AW479" s="91"/>
      <c r="AX479" s="91"/>
      <c r="AY479" s="91"/>
      <c r="AZ479" s="91"/>
      <c r="BA479" s="91"/>
      <c r="BB479" s="91"/>
      <c r="BC479" s="91"/>
      <c r="BD479" s="91"/>
    </row>
    <row r="480" spans="12:56" s="85" customFormat="1" ht="12.75" customHeight="1" x14ac:dyDescent="0.15">
      <c r="L480" s="86"/>
      <c r="M480" s="87"/>
      <c r="N480" s="88"/>
      <c r="O480" s="89"/>
      <c r="P480" s="90"/>
      <c r="V480" s="91"/>
      <c r="AW480" s="91"/>
      <c r="AX480" s="91"/>
      <c r="AY480" s="91"/>
      <c r="AZ480" s="91"/>
      <c r="BA480" s="91"/>
      <c r="BB480" s="91"/>
      <c r="BC480" s="91"/>
      <c r="BD480" s="91"/>
    </row>
    <row r="481" spans="12:56" s="85" customFormat="1" ht="12.75" customHeight="1" x14ac:dyDescent="0.15">
      <c r="L481" s="86"/>
      <c r="M481" s="87"/>
      <c r="N481" s="88"/>
      <c r="O481" s="89"/>
      <c r="P481" s="90"/>
      <c r="V481" s="91"/>
      <c r="AW481" s="91"/>
      <c r="AX481" s="91"/>
      <c r="AY481" s="91"/>
      <c r="AZ481" s="91"/>
      <c r="BA481" s="91"/>
      <c r="BB481" s="91"/>
      <c r="BC481" s="91"/>
      <c r="BD481" s="91"/>
    </row>
    <row r="482" spans="12:56" s="85" customFormat="1" ht="12.75" customHeight="1" x14ac:dyDescent="0.15">
      <c r="L482" s="86"/>
      <c r="M482" s="87"/>
      <c r="N482" s="88"/>
      <c r="O482" s="89"/>
      <c r="P482" s="90"/>
      <c r="V482" s="91"/>
      <c r="AW482" s="91"/>
      <c r="AX482" s="91"/>
      <c r="AY482" s="91"/>
      <c r="AZ482" s="91"/>
      <c r="BA482" s="91"/>
      <c r="BB482" s="91"/>
      <c r="BC482" s="91"/>
      <c r="BD482" s="91"/>
    </row>
    <row r="483" spans="12:56" s="85" customFormat="1" ht="12.75" customHeight="1" x14ac:dyDescent="0.15">
      <c r="L483" s="86"/>
      <c r="M483" s="87"/>
      <c r="N483" s="88"/>
      <c r="O483" s="89"/>
      <c r="P483" s="90"/>
      <c r="V483" s="91"/>
      <c r="AW483" s="91"/>
      <c r="AX483" s="91"/>
      <c r="AY483" s="91"/>
      <c r="AZ483" s="91"/>
      <c r="BA483" s="91"/>
      <c r="BB483" s="91"/>
      <c r="BC483" s="91"/>
      <c r="BD483" s="91"/>
    </row>
    <row r="484" spans="12:56" s="85" customFormat="1" ht="12.75" customHeight="1" x14ac:dyDescent="0.15">
      <c r="L484" s="86"/>
      <c r="M484" s="87"/>
      <c r="N484" s="88"/>
      <c r="O484" s="89"/>
      <c r="P484" s="90"/>
      <c r="V484" s="91"/>
      <c r="AW484" s="91"/>
      <c r="AX484" s="91"/>
      <c r="AY484" s="91"/>
      <c r="AZ484" s="91"/>
      <c r="BA484" s="91"/>
      <c r="BB484" s="91"/>
      <c r="BC484" s="91"/>
      <c r="BD484" s="91"/>
    </row>
    <row r="485" spans="12:56" s="85" customFormat="1" ht="12.75" customHeight="1" x14ac:dyDescent="0.15">
      <c r="L485" s="86"/>
      <c r="M485" s="87"/>
      <c r="N485" s="88"/>
      <c r="O485" s="89"/>
      <c r="P485" s="90"/>
      <c r="V485" s="91"/>
      <c r="AW485" s="91"/>
      <c r="AX485" s="91"/>
      <c r="AY485" s="91"/>
      <c r="AZ485" s="91"/>
      <c r="BA485" s="91"/>
      <c r="BB485" s="91"/>
      <c r="BC485" s="91"/>
      <c r="BD485" s="91"/>
    </row>
    <row r="486" spans="12:56" s="85" customFormat="1" ht="12.75" customHeight="1" x14ac:dyDescent="0.15">
      <c r="L486" s="86"/>
      <c r="M486" s="87"/>
      <c r="N486" s="88"/>
      <c r="O486" s="89"/>
      <c r="P486" s="90"/>
      <c r="V486" s="91"/>
      <c r="AW486" s="91"/>
      <c r="AX486" s="91"/>
      <c r="AY486" s="91"/>
      <c r="AZ486" s="91"/>
      <c r="BA486" s="91"/>
      <c r="BB486" s="91"/>
      <c r="BC486" s="91"/>
      <c r="BD486" s="91"/>
    </row>
    <row r="487" spans="12:56" s="85" customFormat="1" ht="12.75" customHeight="1" x14ac:dyDescent="0.15">
      <c r="L487" s="86"/>
      <c r="M487" s="87"/>
      <c r="N487" s="88"/>
      <c r="O487" s="89"/>
      <c r="P487" s="90"/>
      <c r="V487" s="91"/>
      <c r="AW487" s="91"/>
      <c r="AX487" s="91"/>
      <c r="AY487" s="91"/>
      <c r="AZ487" s="91"/>
      <c r="BA487" s="91"/>
      <c r="BB487" s="91"/>
      <c r="BC487" s="91"/>
      <c r="BD487" s="91"/>
    </row>
    <row r="488" spans="12:56" s="85" customFormat="1" ht="12.75" customHeight="1" x14ac:dyDescent="0.15">
      <c r="L488" s="86"/>
      <c r="M488" s="87"/>
      <c r="N488" s="88"/>
      <c r="O488" s="89"/>
      <c r="P488" s="90"/>
      <c r="V488" s="91"/>
      <c r="AW488" s="91"/>
      <c r="AX488" s="91"/>
      <c r="AY488" s="91"/>
      <c r="AZ488" s="91"/>
      <c r="BA488" s="91"/>
      <c r="BB488" s="91"/>
      <c r="BC488" s="91"/>
      <c r="BD488" s="91"/>
    </row>
    <row r="489" spans="12:56" s="85" customFormat="1" ht="12.75" customHeight="1" x14ac:dyDescent="0.15">
      <c r="L489" s="86"/>
      <c r="M489" s="87"/>
      <c r="N489" s="88"/>
      <c r="O489" s="89"/>
      <c r="P489" s="90"/>
      <c r="V489" s="91"/>
      <c r="AW489" s="91"/>
      <c r="AX489" s="91"/>
      <c r="AY489" s="91"/>
      <c r="AZ489" s="91"/>
      <c r="BA489" s="91"/>
      <c r="BB489" s="91"/>
      <c r="BC489" s="91"/>
      <c r="BD489" s="91"/>
    </row>
    <row r="490" spans="12:56" s="85" customFormat="1" ht="12.75" customHeight="1" x14ac:dyDescent="0.15">
      <c r="L490" s="86"/>
      <c r="M490" s="87"/>
      <c r="N490" s="88"/>
      <c r="O490" s="89"/>
      <c r="P490" s="90"/>
      <c r="V490" s="91"/>
      <c r="AW490" s="91"/>
      <c r="AX490" s="91"/>
      <c r="AY490" s="91"/>
      <c r="AZ490" s="91"/>
      <c r="BA490" s="91"/>
      <c r="BB490" s="91"/>
      <c r="BC490" s="91"/>
      <c r="BD490" s="91"/>
    </row>
    <row r="491" spans="12:56" s="85" customFormat="1" ht="12.75" customHeight="1" x14ac:dyDescent="0.15">
      <c r="L491" s="86"/>
      <c r="M491" s="87"/>
      <c r="N491" s="88"/>
      <c r="O491" s="89"/>
      <c r="P491" s="90"/>
      <c r="V491" s="91"/>
      <c r="AW491" s="91"/>
      <c r="AX491" s="91"/>
      <c r="AY491" s="91"/>
      <c r="AZ491" s="91"/>
      <c r="BA491" s="91"/>
      <c r="BB491" s="91"/>
      <c r="BC491" s="91"/>
      <c r="BD491" s="91"/>
    </row>
    <row r="492" spans="12:56" s="85" customFormat="1" ht="12.75" customHeight="1" x14ac:dyDescent="0.15">
      <c r="L492" s="86"/>
      <c r="M492" s="87"/>
      <c r="N492" s="88"/>
      <c r="O492" s="89"/>
      <c r="P492" s="90"/>
      <c r="V492" s="91"/>
      <c r="AW492" s="91"/>
      <c r="AX492" s="91"/>
      <c r="AY492" s="91"/>
      <c r="AZ492" s="91"/>
      <c r="BA492" s="91"/>
      <c r="BB492" s="91"/>
      <c r="BC492" s="91"/>
      <c r="BD492" s="91"/>
    </row>
    <row r="493" spans="12:56" s="85" customFormat="1" ht="12.75" customHeight="1" x14ac:dyDescent="0.15">
      <c r="L493" s="86"/>
      <c r="M493" s="87"/>
      <c r="N493" s="88"/>
      <c r="O493" s="89"/>
      <c r="P493" s="90"/>
      <c r="V493" s="91"/>
      <c r="AW493" s="91"/>
      <c r="AX493" s="91"/>
      <c r="AY493" s="91"/>
      <c r="AZ493" s="91"/>
      <c r="BA493" s="91"/>
      <c r="BB493" s="91"/>
      <c r="BC493" s="91"/>
      <c r="BD493" s="91"/>
    </row>
    <row r="494" spans="12:56" s="85" customFormat="1" ht="12.75" customHeight="1" x14ac:dyDescent="0.15">
      <c r="L494" s="86"/>
      <c r="M494" s="87"/>
      <c r="N494" s="88"/>
      <c r="O494" s="89"/>
      <c r="P494" s="90"/>
      <c r="V494" s="91"/>
      <c r="AW494" s="91"/>
      <c r="AX494" s="91"/>
      <c r="AY494" s="91"/>
      <c r="AZ494" s="91"/>
      <c r="BA494" s="91"/>
      <c r="BB494" s="91"/>
      <c r="BC494" s="91"/>
      <c r="BD494" s="91"/>
    </row>
    <row r="495" spans="12:56" s="85" customFormat="1" ht="12.75" customHeight="1" x14ac:dyDescent="0.15">
      <c r="L495" s="86"/>
      <c r="M495" s="87"/>
      <c r="N495" s="88"/>
      <c r="O495" s="89"/>
      <c r="P495" s="90"/>
      <c r="V495" s="91"/>
      <c r="AW495" s="91"/>
      <c r="AX495" s="91"/>
      <c r="AY495" s="91"/>
      <c r="AZ495" s="91"/>
      <c r="BA495" s="91"/>
      <c r="BB495" s="91"/>
      <c r="BC495" s="91"/>
      <c r="BD495" s="91"/>
    </row>
    <row r="496" spans="12:56" s="85" customFormat="1" ht="12.75" customHeight="1" x14ac:dyDescent="0.15">
      <c r="L496" s="86"/>
      <c r="M496" s="87"/>
      <c r="N496" s="88"/>
      <c r="O496" s="89"/>
      <c r="P496" s="90"/>
      <c r="V496" s="91"/>
      <c r="AW496" s="91"/>
      <c r="AX496" s="91"/>
      <c r="AY496" s="91"/>
      <c r="AZ496" s="91"/>
      <c r="BA496" s="91"/>
      <c r="BB496" s="91"/>
      <c r="BC496" s="91"/>
      <c r="BD496" s="91"/>
    </row>
    <row r="497" spans="12:56" s="85" customFormat="1" ht="12.75" customHeight="1" x14ac:dyDescent="0.15">
      <c r="L497" s="86"/>
      <c r="M497" s="87"/>
      <c r="N497" s="88"/>
      <c r="O497" s="89"/>
      <c r="P497" s="90"/>
      <c r="V497" s="91"/>
      <c r="AW497" s="91"/>
      <c r="AX497" s="91"/>
      <c r="AY497" s="91"/>
      <c r="AZ497" s="91"/>
      <c r="BA497" s="91"/>
      <c r="BB497" s="91"/>
      <c r="BC497" s="91"/>
      <c r="BD497" s="91"/>
    </row>
    <row r="498" spans="12:56" s="85" customFormat="1" ht="12.75" customHeight="1" x14ac:dyDescent="0.15">
      <c r="L498" s="86"/>
      <c r="M498" s="87"/>
      <c r="N498" s="88"/>
      <c r="O498" s="89"/>
      <c r="P498" s="90"/>
      <c r="V498" s="91"/>
      <c r="AW498" s="91"/>
      <c r="AX498" s="91"/>
      <c r="AY498" s="91"/>
      <c r="AZ498" s="91"/>
      <c r="BA498" s="91"/>
      <c r="BB498" s="91"/>
      <c r="BC498" s="91"/>
      <c r="BD498" s="91"/>
    </row>
    <row r="499" spans="12:56" s="85" customFormat="1" ht="12.75" customHeight="1" x14ac:dyDescent="0.15">
      <c r="L499" s="86"/>
      <c r="M499" s="87"/>
      <c r="N499" s="88"/>
      <c r="O499" s="89"/>
      <c r="P499" s="90"/>
      <c r="V499" s="91"/>
      <c r="AW499" s="91"/>
      <c r="AX499" s="91"/>
      <c r="AY499" s="91"/>
      <c r="AZ499" s="91"/>
      <c r="BA499" s="91"/>
      <c r="BB499" s="91"/>
      <c r="BC499" s="91"/>
      <c r="BD499" s="91"/>
    </row>
    <row r="500" spans="12:56" s="85" customFormat="1" ht="12.75" customHeight="1" x14ac:dyDescent="0.15">
      <c r="L500" s="86"/>
      <c r="M500" s="87"/>
      <c r="N500" s="88"/>
      <c r="O500" s="89"/>
      <c r="P500" s="90"/>
      <c r="V500" s="91"/>
      <c r="AW500" s="91"/>
      <c r="AX500" s="91"/>
      <c r="AY500" s="91"/>
      <c r="AZ500" s="91"/>
      <c r="BA500" s="91"/>
      <c r="BB500" s="91"/>
      <c r="BC500" s="91"/>
      <c r="BD500" s="91"/>
    </row>
    <row r="501" spans="12:56" s="85" customFormat="1" ht="12.75" customHeight="1" x14ac:dyDescent="0.15">
      <c r="L501" s="86"/>
      <c r="M501" s="87"/>
      <c r="N501" s="88"/>
      <c r="O501" s="89"/>
      <c r="P501" s="90"/>
      <c r="V501" s="91"/>
      <c r="AW501" s="91"/>
      <c r="AX501" s="91"/>
      <c r="AY501" s="91"/>
      <c r="AZ501" s="91"/>
      <c r="BA501" s="91"/>
      <c r="BB501" s="91"/>
      <c r="BC501" s="91"/>
      <c r="BD501" s="91"/>
    </row>
    <row r="502" spans="12:56" s="85" customFormat="1" ht="12.75" customHeight="1" x14ac:dyDescent="0.15">
      <c r="L502" s="86"/>
      <c r="M502" s="87"/>
      <c r="N502" s="88"/>
      <c r="O502" s="89"/>
      <c r="P502" s="90"/>
      <c r="V502" s="91"/>
      <c r="AW502" s="91"/>
      <c r="AX502" s="91"/>
      <c r="AY502" s="91"/>
      <c r="AZ502" s="91"/>
      <c r="BA502" s="91"/>
      <c r="BB502" s="91"/>
      <c r="BC502" s="91"/>
      <c r="BD502" s="91"/>
    </row>
    <row r="503" spans="12:56" s="85" customFormat="1" ht="12.75" customHeight="1" x14ac:dyDescent="0.15">
      <c r="L503" s="86"/>
      <c r="M503" s="87"/>
      <c r="N503" s="88"/>
      <c r="O503" s="89"/>
      <c r="P503" s="90"/>
      <c r="V503" s="91"/>
      <c r="AW503" s="91"/>
      <c r="AX503" s="91"/>
      <c r="AY503" s="91"/>
      <c r="AZ503" s="91"/>
      <c r="BA503" s="91"/>
      <c r="BB503" s="91"/>
      <c r="BC503" s="91"/>
      <c r="BD503" s="91"/>
    </row>
    <row r="504" spans="12:56" s="85" customFormat="1" ht="12.75" customHeight="1" x14ac:dyDescent="0.15">
      <c r="L504" s="86"/>
      <c r="M504" s="87"/>
      <c r="N504" s="88"/>
      <c r="O504" s="89"/>
      <c r="P504" s="90"/>
      <c r="V504" s="91"/>
      <c r="AW504" s="91"/>
      <c r="AX504" s="91"/>
      <c r="AY504" s="91"/>
      <c r="AZ504" s="91"/>
      <c r="BA504" s="91"/>
      <c r="BB504" s="91"/>
      <c r="BC504" s="91"/>
      <c r="BD504" s="91"/>
    </row>
    <row r="505" spans="12:56" s="85" customFormat="1" ht="12.75" customHeight="1" x14ac:dyDescent="0.15">
      <c r="L505" s="86"/>
      <c r="M505" s="87"/>
      <c r="N505" s="88"/>
      <c r="O505" s="89"/>
      <c r="P505" s="90"/>
      <c r="V505" s="91"/>
      <c r="AW505" s="91"/>
      <c r="AX505" s="91"/>
      <c r="AY505" s="91"/>
      <c r="AZ505" s="91"/>
      <c r="BA505" s="91"/>
      <c r="BB505" s="91"/>
      <c r="BC505" s="91"/>
      <c r="BD505" s="91"/>
    </row>
    <row r="506" spans="12:56" s="85" customFormat="1" ht="12.75" customHeight="1" x14ac:dyDescent="0.15">
      <c r="L506" s="86"/>
      <c r="M506" s="87"/>
      <c r="N506" s="88"/>
      <c r="O506" s="89"/>
      <c r="P506" s="90"/>
      <c r="V506" s="91"/>
      <c r="AW506" s="91"/>
      <c r="AX506" s="91"/>
      <c r="AY506" s="91"/>
      <c r="AZ506" s="91"/>
      <c r="BA506" s="91"/>
      <c r="BB506" s="91"/>
      <c r="BC506" s="91"/>
      <c r="BD506" s="91"/>
    </row>
    <row r="507" spans="12:56" s="85" customFormat="1" ht="12.75" customHeight="1" x14ac:dyDescent="0.15">
      <c r="L507" s="86"/>
      <c r="M507" s="87"/>
      <c r="N507" s="88"/>
      <c r="O507" s="89"/>
      <c r="P507" s="90"/>
      <c r="V507" s="91"/>
      <c r="AW507" s="91"/>
      <c r="AX507" s="91"/>
      <c r="AY507" s="91"/>
      <c r="AZ507" s="91"/>
      <c r="BA507" s="91"/>
      <c r="BB507" s="91"/>
      <c r="BC507" s="91"/>
      <c r="BD507" s="91"/>
    </row>
    <row r="508" spans="12:56" s="85" customFormat="1" ht="12.75" customHeight="1" x14ac:dyDescent="0.15">
      <c r="L508" s="86"/>
      <c r="M508" s="87"/>
      <c r="N508" s="88"/>
      <c r="O508" s="89"/>
      <c r="P508" s="90"/>
      <c r="V508" s="91"/>
      <c r="AW508" s="91"/>
      <c r="AX508" s="91"/>
      <c r="AY508" s="91"/>
      <c r="AZ508" s="91"/>
      <c r="BA508" s="91"/>
      <c r="BB508" s="91"/>
      <c r="BC508" s="91"/>
      <c r="BD508" s="91"/>
    </row>
    <row r="509" spans="12:56" s="85" customFormat="1" ht="12.75" customHeight="1" x14ac:dyDescent="0.15">
      <c r="L509" s="86"/>
      <c r="M509" s="87"/>
      <c r="N509" s="88"/>
      <c r="O509" s="89"/>
      <c r="P509" s="90"/>
      <c r="V509" s="91"/>
      <c r="AW509" s="91"/>
      <c r="AX509" s="91"/>
      <c r="AY509" s="91"/>
      <c r="AZ509" s="91"/>
      <c r="BA509" s="91"/>
      <c r="BB509" s="91"/>
      <c r="BC509" s="91"/>
      <c r="BD509" s="91"/>
    </row>
    <row r="510" spans="12:56" s="85" customFormat="1" ht="12.75" customHeight="1" x14ac:dyDescent="0.15">
      <c r="L510" s="86"/>
      <c r="M510" s="87"/>
      <c r="N510" s="88"/>
      <c r="O510" s="89"/>
      <c r="P510" s="90"/>
      <c r="V510" s="91"/>
      <c r="AW510" s="91"/>
      <c r="AX510" s="91"/>
      <c r="AY510" s="91"/>
      <c r="AZ510" s="91"/>
      <c r="BA510" s="91"/>
      <c r="BB510" s="91"/>
      <c r="BC510" s="91"/>
      <c r="BD510" s="91"/>
    </row>
    <row r="511" spans="12:56" s="85" customFormat="1" ht="12.75" customHeight="1" x14ac:dyDescent="0.15">
      <c r="L511" s="86"/>
      <c r="M511" s="87"/>
      <c r="N511" s="88"/>
      <c r="O511" s="89"/>
      <c r="P511" s="90"/>
      <c r="V511" s="91"/>
      <c r="AW511" s="91"/>
      <c r="AX511" s="91"/>
      <c r="AY511" s="91"/>
      <c r="AZ511" s="91"/>
      <c r="BA511" s="91"/>
      <c r="BB511" s="91"/>
      <c r="BC511" s="91"/>
      <c r="BD511" s="91"/>
    </row>
    <row r="512" spans="12:56" s="85" customFormat="1" ht="12.75" customHeight="1" x14ac:dyDescent="0.15">
      <c r="L512" s="86"/>
      <c r="M512" s="87"/>
      <c r="N512" s="88"/>
      <c r="O512" s="89"/>
      <c r="P512" s="90"/>
      <c r="V512" s="91"/>
      <c r="AW512" s="91"/>
      <c r="AX512" s="91"/>
      <c r="AY512" s="91"/>
      <c r="AZ512" s="91"/>
      <c r="BA512" s="91"/>
      <c r="BB512" s="91"/>
      <c r="BC512" s="91"/>
      <c r="BD512" s="91"/>
    </row>
    <row r="513" spans="12:56" s="85" customFormat="1" ht="12.75" customHeight="1" x14ac:dyDescent="0.15">
      <c r="L513" s="86"/>
      <c r="M513" s="87"/>
      <c r="N513" s="88"/>
      <c r="O513" s="89"/>
      <c r="P513" s="90"/>
      <c r="V513" s="91"/>
      <c r="AW513" s="91"/>
      <c r="AX513" s="91"/>
      <c r="AY513" s="91"/>
      <c r="AZ513" s="91"/>
      <c r="BA513" s="91"/>
      <c r="BB513" s="91"/>
      <c r="BC513" s="91"/>
      <c r="BD513" s="91"/>
    </row>
    <row r="514" spans="12:56" s="85" customFormat="1" ht="12.75" customHeight="1" x14ac:dyDescent="0.15">
      <c r="L514" s="86"/>
      <c r="M514" s="87"/>
      <c r="N514" s="88"/>
      <c r="O514" s="89"/>
      <c r="P514" s="90"/>
      <c r="V514" s="91"/>
      <c r="AW514" s="91"/>
      <c r="AX514" s="91"/>
      <c r="AY514" s="91"/>
      <c r="AZ514" s="91"/>
      <c r="BA514" s="91"/>
      <c r="BB514" s="91"/>
      <c r="BC514" s="91"/>
      <c r="BD514" s="91"/>
    </row>
    <row r="515" spans="12:56" s="85" customFormat="1" ht="12.75" customHeight="1" x14ac:dyDescent="0.15">
      <c r="L515" s="86"/>
      <c r="M515" s="87"/>
      <c r="N515" s="88"/>
      <c r="O515" s="89"/>
      <c r="P515" s="90"/>
      <c r="V515" s="91"/>
      <c r="AW515" s="91"/>
      <c r="AX515" s="91"/>
      <c r="AY515" s="91"/>
      <c r="AZ515" s="91"/>
      <c r="BA515" s="91"/>
      <c r="BB515" s="91"/>
      <c r="BC515" s="91"/>
      <c r="BD515" s="91"/>
    </row>
    <row r="516" spans="12:56" s="85" customFormat="1" ht="12.75" customHeight="1" x14ac:dyDescent="0.15">
      <c r="L516" s="86"/>
      <c r="M516" s="87"/>
      <c r="N516" s="88"/>
      <c r="O516" s="89"/>
      <c r="P516" s="90"/>
      <c r="V516" s="91"/>
      <c r="AW516" s="91"/>
      <c r="AX516" s="91"/>
      <c r="AY516" s="91"/>
      <c r="AZ516" s="91"/>
      <c r="BA516" s="91"/>
      <c r="BB516" s="91"/>
      <c r="BC516" s="91"/>
      <c r="BD516" s="91"/>
    </row>
    <row r="517" spans="12:56" s="85" customFormat="1" ht="12.75" customHeight="1" x14ac:dyDescent="0.15">
      <c r="L517" s="86"/>
      <c r="M517" s="87"/>
      <c r="N517" s="88"/>
      <c r="O517" s="89"/>
      <c r="P517" s="90"/>
      <c r="V517" s="91"/>
      <c r="AW517" s="91"/>
      <c r="AX517" s="91"/>
      <c r="AY517" s="91"/>
      <c r="AZ517" s="91"/>
      <c r="BA517" s="91"/>
      <c r="BB517" s="91"/>
      <c r="BC517" s="91"/>
      <c r="BD517" s="91"/>
    </row>
    <row r="518" spans="12:56" s="85" customFormat="1" ht="12.75" customHeight="1" x14ac:dyDescent="0.15">
      <c r="L518" s="86"/>
      <c r="M518" s="87"/>
      <c r="N518" s="88"/>
      <c r="O518" s="89"/>
      <c r="P518" s="90"/>
      <c r="V518" s="91"/>
      <c r="AW518" s="91"/>
      <c r="AX518" s="91"/>
      <c r="AY518" s="91"/>
      <c r="AZ518" s="91"/>
      <c r="BA518" s="91"/>
      <c r="BB518" s="91"/>
      <c r="BC518" s="91"/>
      <c r="BD518" s="91"/>
    </row>
    <row r="519" spans="12:56" s="85" customFormat="1" ht="12.75" customHeight="1" x14ac:dyDescent="0.15">
      <c r="L519" s="86"/>
      <c r="M519" s="87"/>
      <c r="N519" s="88"/>
      <c r="O519" s="89"/>
      <c r="P519" s="90"/>
      <c r="V519" s="91"/>
      <c r="AW519" s="91"/>
      <c r="AX519" s="91"/>
      <c r="AY519" s="91"/>
      <c r="AZ519" s="91"/>
      <c r="BA519" s="91"/>
      <c r="BB519" s="91"/>
      <c r="BC519" s="91"/>
      <c r="BD519" s="91"/>
    </row>
    <row r="520" spans="12:56" s="85" customFormat="1" ht="12.75" customHeight="1" x14ac:dyDescent="0.15">
      <c r="L520" s="86"/>
      <c r="M520" s="87"/>
      <c r="N520" s="88"/>
      <c r="O520" s="89"/>
      <c r="P520" s="90"/>
      <c r="V520" s="91"/>
      <c r="AW520" s="91"/>
      <c r="AX520" s="91"/>
      <c r="AY520" s="91"/>
      <c r="AZ520" s="91"/>
      <c r="BA520" s="91"/>
      <c r="BB520" s="91"/>
      <c r="BC520" s="91"/>
      <c r="BD520" s="91"/>
    </row>
    <row r="521" spans="12:56" s="85" customFormat="1" ht="12.75" customHeight="1" x14ac:dyDescent="0.15">
      <c r="L521" s="86"/>
      <c r="M521" s="87"/>
      <c r="N521" s="88"/>
      <c r="O521" s="89"/>
      <c r="P521" s="90"/>
      <c r="V521" s="91"/>
      <c r="AW521" s="91"/>
      <c r="AX521" s="91"/>
      <c r="AY521" s="91"/>
      <c r="AZ521" s="91"/>
      <c r="BA521" s="91"/>
      <c r="BB521" s="91"/>
      <c r="BC521" s="91"/>
      <c r="BD521" s="91"/>
    </row>
    <row r="522" spans="12:56" s="85" customFormat="1" ht="12.75" customHeight="1" x14ac:dyDescent="0.15">
      <c r="L522" s="86"/>
      <c r="M522" s="87"/>
      <c r="N522" s="88"/>
      <c r="O522" s="89"/>
      <c r="P522" s="90"/>
      <c r="V522" s="91"/>
      <c r="AW522" s="91"/>
      <c r="AX522" s="91"/>
      <c r="AY522" s="91"/>
      <c r="AZ522" s="91"/>
      <c r="BA522" s="91"/>
      <c r="BB522" s="91"/>
      <c r="BC522" s="91"/>
      <c r="BD522" s="91"/>
    </row>
    <row r="523" spans="12:56" s="85" customFormat="1" ht="12.75" customHeight="1" x14ac:dyDescent="0.15">
      <c r="L523" s="86"/>
      <c r="M523" s="87"/>
      <c r="N523" s="88"/>
      <c r="O523" s="89"/>
      <c r="P523" s="90"/>
      <c r="V523" s="91"/>
      <c r="AW523" s="91"/>
      <c r="AX523" s="91"/>
      <c r="AY523" s="91"/>
      <c r="AZ523" s="91"/>
      <c r="BA523" s="91"/>
      <c r="BB523" s="91"/>
      <c r="BC523" s="91"/>
      <c r="BD523" s="91"/>
    </row>
    <row r="524" spans="12:56" s="85" customFormat="1" ht="12.75" customHeight="1" x14ac:dyDescent="0.15">
      <c r="L524" s="86"/>
      <c r="M524" s="87"/>
      <c r="N524" s="88"/>
      <c r="O524" s="89"/>
      <c r="P524" s="90"/>
      <c r="V524" s="91"/>
      <c r="AW524" s="91"/>
      <c r="AX524" s="91"/>
      <c r="AY524" s="91"/>
      <c r="AZ524" s="91"/>
      <c r="BA524" s="91"/>
      <c r="BB524" s="91"/>
      <c r="BC524" s="91"/>
      <c r="BD524" s="91"/>
    </row>
    <row r="525" spans="12:56" s="85" customFormat="1" ht="12.75" customHeight="1" x14ac:dyDescent="0.15">
      <c r="L525" s="86"/>
      <c r="M525" s="87"/>
      <c r="N525" s="88"/>
      <c r="O525" s="89"/>
      <c r="P525" s="90"/>
      <c r="V525" s="91"/>
      <c r="AW525" s="91"/>
      <c r="AX525" s="91"/>
      <c r="AY525" s="91"/>
      <c r="AZ525" s="91"/>
      <c r="BA525" s="91"/>
      <c r="BB525" s="91"/>
      <c r="BC525" s="91"/>
      <c r="BD525" s="91"/>
    </row>
    <row r="526" spans="12:56" s="85" customFormat="1" ht="12.75" customHeight="1" x14ac:dyDescent="0.15">
      <c r="L526" s="86"/>
      <c r="M526" s="87"/>
      <c r="N526" s="88"/>
      <c r="O526" s="89"/>
      <c r="P526" s="90"/>
      <c r="V526" s="91"/>
      <c r="AW526" s="91"/>
      <c r="AX526" s="91"/>
      <c r="AY526" s="91"/>
      <c r="AZ526" s="91"/>
      <c r="BA526" s="91"/>
      <c r="BB526" s="91"/>
      <c r="BC526" s="91"/>
      <c r="BD526" s="91"/>
    </row>
    <row r="527" spans="12:56" s="85" customFormat="1" ht="12.75" customHeight="1" x14ac:dyDescent="0.15">
      <c r="L527" s="86"/>
      <c r="M527" s="87"/>
      <c r="N527" s="88"/>
      <c r="O527" s="89"/>
      <c r="P527" s="90"/>
      <c r="V527" s="91"/>
      <c r="AW527" s="91"/>
      <c r="AX527" s="91"/>
      <c r="AY527" s="91"/>
      <c r="AZ527" s="91"/>
      <c r="BA527" s="91"/>
      <c r="BB527" s="91"/>
      <c r="BC527" s="91"/>
      <c r="BD527" s="91"/>
    </row>
    <row r="528" spans="12:56" s="85" customFormat="1" ht="12.75" customHeight="1" x14ac:dyDescent="0.15">
      <c r="L528" s="86"/>
      <c r="M528" s="87"/>
      <c r="N528" s="88"/>
      <c r="O528" s="89"/>
      <c r="P528" s="90"/>
      <c r="V528" s="91"/>
      <c r="AW528" s="91"/>
      <c r="AX528" s="91"/>
      <c r="AY528" s="91"/>
      <c r="AZ528" s="91"/>
      <c r="BA528" s="91"/>
      <c r="BB528" s="91"/>
      <c r="BC528" s="91"/>
      <c r="BD528" s="91"/>
    </row>
    <row r="529" spans="12:56" s="85" customFormat="1" ht="12.75" customHeight="1" x14ac:dyDescent="0.15">
      <c r="L529" s="86"/>
      <c r="M529" s="87"/>
      <c r="N529" s="88"/>
      <c r="O529" s="89"/>
      <c r="P529" s="90"/>
      <c r="V529" s="91"/>
      <c r="AW529" s="91"/>
      <c r="AX529" s="91"/>
      <c r="AY529" s="91"/>
      <c r="AZ529" s="91"/>
      <c r="BA529" s="91"/>
      <c r="BB529" s="91"/>
      <c r="BC529" s="91"/>
      <c r="BD529" s="91"/>
    </row>
    <row r="530" spans="12:56" s="85" customFormat="1" ht="12.75" customHeight="1" x14ac:dyDescent="0.15">
      <c r="L530" s="86"/>
      <c r="M530" s="87"/>
      <c r="N530" s="88"/>
      <c r="O530" s="89"/>
      <c r="P530" s="90"/>
      <c r="V530" s="91"/>
      <c r="AW530" s="91"/>
      <c r="AX530" s="91"/>
      <c r="AY530" s="91"/>
      <c r="AZ530" s="91"/>
      <c r="BA530" s="91"/>
      <c r="BB530" s="91"/>
      <c r="BC530" s="91"/>
      <c r="BD530" s="91"/>
    </row>
    <row r="531" spans="12:56" s="85" customFormat="1" ht="12.75" customHeight="1" x14ac:dyDescent="0.15">
      <c r="L531" s="86"/>
      <c r="M531" s="87"/>
      <c r="N531" s="88"/>
      <c r="O531" s="89"/>
      <c r="P531" s="90"/>
      <c r="V531" s="91"/>
      <c r="AW531" s="91"/>
      <c r="AX531" s="91"/>
      <c r="AY531" s="91"/>
      <c r="AZ531" s="91"/>
      <c r="BA531" s="91"/>
      <c r="BB531" s="91"/>
      <c r="BC531" s="91"/>
      <c r="BD531" s="91"/>
    </row>
    <row r="532" spans="12:56" s="85" customFormat="1" ht="12.75" customHeight="1" x14ac:dyDescent="0.15">
      <c r="L532" s="86"/>
      <c r="M532" s="87"/>
      <c r="N532" s="88"/>
      <c r="O532" s="89"/>
      <c r="P532" s="90"/>
      <c r="V532" s="91"/>
      <c r="AW532" s="91"/>
      <c r="AX532" s="91"/>
      <c r="AY532" s="91"/>
      <c r="AZ532" s="91"/>
      <c r="BA532" s="91"/>
      <c r="BB532" s="91"/>
      <c r="BC532" s="91"/>
      <c r="BD532" s="91"/>
    </row>
    <row r="533" spans="12:56" s="85" customFormat="1" ht="12.75" customHeight="1" x14ac:dyDescent="0.15">
      <c r="L533" s="86"/>
      <c r="M533" s="87"/>
      <c r="N533" s="88"/>
      <c r="O533" s="89"/>
      <c r="P533" s="90"/>
      <c r="V533" s="91"/>
      <c r="AW533" s="91"/>
      <c r="AX533" s="91"/>
      <c r="AY533" s="91"/>
      <c r="AZ533" s="91"/>
      <c r="BA533" s="91"/>
      <c r="BB533" s="91"/>
      <c r="BC533" s="91"/>
      <c r="BD533" s="91"/>
    </row>
    <row r="534" spans="12:56" s="85" customFormat="1" ht="12.75" customHeight="1" x14ac:dyDescent="0.15">
      <c r="L534" s="86"/>
      <c r="M534" s="87"/>
      <c r="N534" s="88"/>
      <c r="O534" s="89"/>
      <c r="P534" s="90"/>
      <c r="V534" s="91"/>
      <c r="AW534" s="91"/>
      <c r="AX534" s="91"/>
      <c r="AY534" s="91"/>
      <c r="AZ534" s="91"/>
      <c r="BA534" s="91"/>
      <c r="BB534" s="91"/>
      <c r="BC534" s="91"/>
      <c r="BD534" s="91"/>
    </row>
    <row r="535" spans="12:56" s="85" customFormat="1" ht="12.75" customHeight="1" x14ac:dyDescent="0.15">
      <c r="L535" s="86"/>
      <c r="M535" s="87"/>
      <c r="N535" s="88"/>
      <c r="O535" s="89"/>
      <c r="P535" s="90"/>
      <c r="V535" s="91"/>
      <c r="AW535" s="91"/>
      <c r="AX535" s="91"/>
      <c r="AY535" s="91"/>
      <c r="AZ535" s="91"/>
      <c r="BA535" s="91"/>
      <c r="BB535" s="91"/>
      <c r="BC535" s="91"/>
      <c r="BD535" s="91"/>
    </row>
    <row r="536" spans="12:56" s="85" customFormat="1" ht="12.75" customHeight="1" x14ac:dyDescent="0.15">
      <c r="L536" s="86"/>
      <c r="M536" s="87"/>
      <c r="N536" s="88"/>
      <c r="O536" s="89"/>
      <c r="P536" s="90"/>
      <c r="V536" s="91"/>
      <c r="AW536" s="91"/>
      <c r="AX536" s="91"/>
      <c r="AY536" s="91"/>
      <c r="AZ536" s="91"/>
      <c r="BA536" s="91"/>
      <c r="BB536" s="91"/>
      <c r="BC536" s="91"/>
      <c r="BD536" s="91"/>
    </row>
    <row r="537" spans="12:56" s="85" customFormat="1" ht="12.75" customHeight="1" x14ac:dyDescent="0.15">
      <c r="L537" s="86"/>
      <c r="M537" s="87"/>
      <c r="N537" s="88"/>
      <c r="O537" s="89"/>
      <c r="P537" s="90"/>
      <c r="V537" s="91"/>
      <c r="AW537" s="91"/>
      <c r="AX537" s="91"/>
      <c r="AY537" s="91"/>
      <c r="AZ537" s="91"/>
      <c r="BA537" s="91"/>
      <c r="BB537" s="91"/>
      <c r="BC537" s="91"/>
      <c r="BD537" s="91"/>
    </row>
    <row r="538" spans="12:56" s="85" customFormat="1" ht="12.75" customHeight="1" x14ac:dyDescent="0.15">
      <c r="L538" s="86"/>
      <c r="M538" s="87"/>
      <c r="N538" s="88"/>
      <c r="O538" s="89"/>
      <c r="P538" s="90"/>
      <c r="V538" s="91"/>
      <c r="AW538" s="91"/>
      <c r="AX538" s="91"/>
      <c r="AY538" s="91"/>
      <c r="AZ538" s="91"/>
      <c r="BA538" s="91"/>
      <c r="BB538" s="91"/>
      <c r="BC538" s="91"/>
      <c r="BD538" s="91"/>
    </row>
    <row r="539" spans="12:56" s="85" customFormat="1" ht="12.75" customHeight="1" x14ac:dyDescent="0.15">
      <c r="L539" s="86"/>
      <c r="M539" s="87"/>
      <c r="N539" s="88"/>
      <c r="O539" s="89"/>
      <c r="P539" s="90"/>
      <c r="V539" s="91"/>
      <c r="AW539" s="91"/>
      <c r="AX539" s="91"/>
      <c r="AY539" s="91"/>
      <c r="AZ539" s="91"/>
      <c r="BA539" s="91"/>
      <c r="BB539" s="91"/>
      <c r="BC539" s="91"/>
      <c r="BD539" s="91"/>
    </row>
    <row r="540" spans="12:56" s="85" customFormat="1" ht="12.75" customHeight="1" x14ac:dyDescent="0.15">
      <c r="L540" s="86"/>
      <c r="M540" s="87"/>
      <c r="N540" s="88"/>
      <c r="O540" s="89"/>
      <c r="P540" s="90"/>
      <c r="V540" s="91"/>
      <c r="AW540" s="91"/>
      <c r="AX540" s="91"/>
      <c r="AY540" s="91"/>
      <c r="AZ540" s="91"/>
      <c r="BA540" s="91"/>
      <c r="BB540" s="91"/>
      <c r="BC540" s="91"/>
      <c r="BD540" s="91"/>
    </row>
    <row r="541" spans="12:56" s="85" customFormat="1" ht="12.75" customHeight="1" x14ac:dyDescent="0.15">
      <c r="L541" s="86"/>
      <c r="M541" s="87"/>
      <c r="N541" s="88"/>
      <c r="O541" s="89"/>
      <c r="P541" s="90"/>
      <c r="V541" s="91"/>
      <c r="AW541" s="91"/>
      <c r="AX541" s="91"/>
      <c r="AY541" s="91"/>
      <c r="AZ541" s="91"/>
      <c r="BA541" s="91"/>
      <c r="BB541" s="91"/>
      <c r="BC541" s="91"/>
      <c r="BD541" s="91"/>
    </row>
    <row r="542" spans="12:56" s="85" customFormat="1" ht="12.75" customHeight="1" x14ac:dyDescent="0.15">
      <c r="L542" s="86"/>
      <c r="M542" s="87"/>
      <c r="N542" s="88"/>
      <c r="O542" s="89"/>
      <c r="P542" s="90"/>
      <c r="V542" s="91"/>
      <c r="AW542" s="91"/>
      <c r="AX542" s="91"/>
      <c r="AY542" s="91"/>
      <c r="AZ542" s="91"/>
      <c r="BA542" s="91"/>
      <c r="BB542" s="91"/>
      <c r="BC542" s="91"/>
      <c r="BD542" s="91"/>
    </row>
    <row r="543" spans="12:56" s="85" customFormat="1" ht="12.75" customHeight="1" x14ac:dyDescent="0.15">
      <c r="L543" s="86"/>
      <c r="M543" s="87"/>
      <c r="N543" s="88"/>
      <c r="O543" s="89"/>
      <c r="P543" s="90"/>
      <c r="V543" s="91"/>
      <c r="AW543" s="91"/>
      <c r="AX543" s="91"/>
      <c r="AY543" s="91"/>
      <c r="AZ543" s="91"/>
      <c r="BA543" s="91"/>
      <c r="BB543" s="91"/>
      <c r="BC543" s="91"/>
      <c r="BD543" s="91"/>
    </row>
    <row r="544" spans="12:56" s="85" customFormat="1" ht="12.75" customHeight="1" x14ac:dyDescent="0.15">
      <c r="L544" s="86"/>
      <c r="M544" s="87"/>
      <c r="N544" s="88"/>
      <c r="O544" s="89"/>
      <c r="P544" s="90"/>
      <c r="V544" s="91"/>
      <c r="AW544" s="91"/>
      <c r="AX544" s="91"/>
      <c r="AY544" s="91"/>
      <c r="AZ544" s="91"/>
      <c r="BA544" s="91"/>
      <c r="BB544" s="91"/>
      <c r="BC544" s="91"/>
      <c r="BD544" s="91"/>
    </row>
    <row r="545" spans="12:56" s="85" customFormat="1" ht="12.75" customHeight="1" x14ac:dyDescent="0.15">
      <c r="L545" s="86"/>
      <c r="M545" s="87"/>
      <c r="N545" s="88"/>
      <c r="O545" s="89"/>
      <c r="P545" s="90"/>
      <c r="V545" s="91"/>
      <c r="AW545" s="91"/>
      <c r="AX545" s="91"/>
      <c r="AY545" s="91"/>
      <c r="AZ545" s="91"/>
      <c r="BA545" s="91"/>
      <c r="BB545" s="91"/>
      <c r="BC545" s="91"/>
      <c r="BD545" s="91"/>
    </row>
    <row r="546" spans="12:56" s="85" customFormat="1" ht="12.75" customHeight="1" x14ac:dyDescent="0.15">
      <c r="L546" s="86"/>
      <c r="M546" s="87"/>
      <c r="N546" s="88"/>
      <c r="O546" s="89"/>
      <c r="P546" s="90"/>
      <c r="V546" s="91"/>
      <c r="AW546" s="91"/>
      <c r="AX546" s="91"/>
      <c r="AY546" s="91"/>
      <c r="AZ546" s="91"/>
      <c r="BA546" s="91"/>
      <c r="BB546" s="91"/>
      <c r="BC546" s="91"/>
      <c r="BD546" s="91"/>
    </row>
    <row r="547" spans="12:56" s="85" customFormat="1" ht="12.75" customHeight="1" x14ac:dyDescent="0.15">
      <c r="L547" s="86"/>
      <c r="M547" s="87"/>
      <c r="N547" s="88"/>
      <c r="O547" s="89"/>
      <c r="P547" s="90"/>
      <c r="V547" s="91"/>
      <c r="AW547" s="91"/>
      <c r="AX547" s="91"/>
      <c r="AY547" s="91"/>
      <c r="AZ547" s="91"/>
      <c r="BA547" s="91"/>
      <c r="BB547" s="91"/>
      <c r="BC547" s="91"/>
      <c r="BD547" s="91"/>
    </row>
    <row r="548" spans="12:56" s="85" customFormat="1" ht="12.75" customHeight="1" x14ac:dyDescent="0.15">
      <c r="L548" s="86"/>
      <c r="M548" s="87"/>
      <c r="N548" s="88"/>
      <c r="O548" s="89"/>
      <c r="P548" s="90"/>
      <c r="V548" s="91"/>
      <c r="AW548" s="91"/>
      <c r="AX548" s="91"/>
      <c r="AY548" s="91"/>
      <c r="AZ548" s="91"/>
      <c r="BA548" s="91"/>
      <c r="BB548" s="91"/>
      <c r="BC548" s="91"/>
      <c r="BD548" s="91"/>
    </row>
    <row r="549" spans="12:56" s="85" customFormat="1" ht="12.75" customHeight="1" x14ac:dyDescent="0.15">
      <c r="L549" s="86"/>
      <c r="M549" s="87"/>
      <c r="N549" s="88"/>
      <c r="O549" s="89"/>
      <c r="P549" s="90"/>
      <c r="V549" s="91"/>
      <c r="AW549" s="91"/>
      <c r="AX549" s="91"/>
      <c r="AY549" s="91"/>
      <c r="AZ549" s="91"/>
      <c r="BA549" s="91"/>
      <c r="BB549" s="91"/>
      <c r="BC549" s="91"/>
      <c r="BD549" s="91"/>
    </row>
    <row r="550" spans="12:56" s="85" customFormat="1" ht="12.75" customHeight="1" x14ac:dyDescent="0.15">
      <c r="L550" s="86"/>
      <c r="M550" s="87"/>
      <c r="N550" s="88"/>
      <c r="O550" s="89"/>
      <c r="P550" s="90"/>
      <c r="V550" s="91"/>
      <c r="AW550" s="91"/>
      <c r="AX550" s="91"/>
      <c r="AY550" s="91"/>
      <c r="AZ550" s="91"/>
      <c r="BA550" s="91"/>
      <c r="BB550" s="91"/>
      <c r="BC550" s="91"/>
      <c r="BD550" s="91"/>
    </row>
    <row r="551" spans="12:56" s="85" customFormat="1" ht="12.75" customHeight="1" x14ac:dyDescent="0.15">
      <c r="L551" s="86"/>
      <c r="M551" s="87"/>
      <c r="N551" s="88"/>
      <c r="O551" s="89"/>
      <c r="P551" s="90"/>
      <c r="V551" s="91"/>
      <c r="AW551" s="91"/>
      <c r="AX551" s="91"/>
      <c r="AY551" s="91"/>
      <c r="AZ551" s="91"/>
      <c r="BA551" s="91"/>
      <c r="BB551" s="91"/>
      <c r="BC551" s="91"/>
      <c r="BD551" s="91"/>
    </row>
    <row r="552" spans="12:56" s="85" customFormat="1" ht="12.75" customHeight="1" x14ac:dyDescent="0.15">
      <c r="L552" s="86"/>
      <c r="M552" s="87"/>
      <c r="N552" s="88"/>
      <c r="O552" s="89"/>
      <c r="P552" s="90"/>
      <c r="V552" s="91"/>
      <c r="AW552" s="91"/>
      <c r="AX552" s="91"/>
      <c r="AY552" s="91"/>
      <c r="AZ552" s="91"/>
      <c r="BA552" s="91"/>
      <c r="BB552" s="91"/>
      <c r="BC552" s="91"/>
      <c r="BD552" s="91"/>
    </row>
    <row r="553" spans="12:56" s="85" customFormat="1" ht="12.75" customHeight="1" x14ac:dyDescent="0.15">
      <c r="L553" s="86"/>
      <c r="M553" s="87"/>
      <c r="N553" s="88"/>
      <c r="O553" s="89"/>
      <c r="P553" s="90"/>
      <c r="V553" s="91"/>
      <c r="AW553" s="91"/>
      <c r="AX553" s="91"/>
      <c r="AY553" s="91"/>
      <c r="AZ553" s="91"/>
      <c r="BA553" s="91"/>
      <c r="BB553" s="91"/>
      <c r="BC553" s="91"/>
      <c r="BD553" s="91"/>
    </row>
    <row r="554" spans="12:56" s="85" customFormat="1" ht="12.75" customHeight="1" x14ac:dyDescent="0.15">
      <c r="L554" s="86"/>
      <c r="M554" s="87"/>
      <c r="N554" s="88"/>
      <c r="O554" s="89"/>
      <c r="P554" s="90"/>
      <c r="V554" s="91"/>
      <c r="AW554" s="91"/>
      <c r="AX554" s="91"/>
      <c r="AY554" s="91"/>
      <c r="AZ554" s="91"/>
      <c r="BA554" s="91"/>
      <c r="BB554" s="91"/>
      <c r="BC554" s="91"/>
      <c r="BD554" s="91"/>
    </row>
    <row r="555" spans="12:56" s="85" customFormat="1" ht="12.75" customHeight="1" x14ac:dyDescent="0.15">
      <c r="L555" s="86"/>
      <c r="M555" s="87"/>
      <c r="N555" s="88"/>
      <c r="O555" s="89"/>
      <c r="P555" s="90"/>
      <c r="V555" s="91"/>
      <c r="AW555" s="91"/>
      <c r="AX555" s="91"/>
      <c r="AY555" s="91"/>
      <c r="AZ555" s="91"/>
      <c r="BA555" s="91"/>
      <c r="BB555" s="91"/>
      <c r="BC555" s="91"/>
      <c r="BD555" s="91"/>
    </row>
    <row r="556" spans="12:56" s="85" customFormat="1" ht="12.75" customHeight="1" x14ac:dyDescent="0.15">
      <c r="L556" s="86"/>
      <c r="M556" s="87"/>
      <c r="N556" s="88"/>
      <c r="O556" s="89"/>
      <c r="P556" s="90"/>
      <c r="V556" s="91"/>
      <c r="AW556" s="91"/>
      <c r="AX556" s="91"/>
      <c r="AY556" s="91"/>
      <c r="AZ556" s="91"/>
      <c r="BA556" s="91"/>
      <c r="BB556" s="91"/>
      <c r="BC556" s="91"/>
      <c r="BD556" s="91"/>
    </row>
    <row r="557" spans="12:56" s="85" customFormat="1" ht="12.75" customHeight="1" x14ac:dyDescent="0.15">
      <c r="L557" s="86"/>
      <c r="M557" s="87"/>
      <c r="N557" s="88"/>
      <c r="O557" s="89"/>
      <c r="P557" s="90"/>
      <c r="V557" s="91"/>
      <c r="AW557" s="91"/>
      <c r="AX557" s="91"/>
      <c r="AY557" s="91"/>
      <c r="AZ557" s="91"/>
      <c r="BA557" s="91"/>
      <c r="BB557" s="91"/>
      <c r="BC557" s="91"/>
      <c r="BD557" s="91"/>
    </row>
    <row r="558" spans="12:56" s="85" customFormat="1" ht="12.75" customHeight="1" x14ac:dyDescent="0.15">
      <c r="L558" s="86"/>
      <c r="M558" s="87"/>
      <c r="N558" s="88"/>
      <c r="O558" s="89"/>
      <c r="P558" s="90"/>
      <c r="V558" s="91"/>
      <c r="AW558" s="91"/>
      <c r="AX558" s="91"/>
      <c r="AY558" s="91"/>
      <c r="AZ558" s="91"/>
      <c r="BA558" s="91"/>
      <c r="BB558" s="91"/>
      <c r="BC558" s="91"/>
      <c r="BD558" s="91"/>
    </row>
    <row r="559" spans="12:56" s="85" customFormat="1" ht="12.75" customHeight="1" x14ac:dyDescent="0.15">
      <c r="L559" s="86"/>
      <c r="M559" s="87"/>
      <c r="N559" s="88"/>
      <c r="O559" s="89"/>
      <c r="P559" s="90"/>
      <c r="V559" s="91"/>
      <c r="AW559" s="91"/>
      <c r="AX559" s="91"/>
      <c r="AY559" s="91"/>
      <c r="AZ559" s="91"/>
      <c r="BA559" s="91"/>
      <c r="BB559" s="91"/>
      <c r="BC559" s="91"/>
      <c r="BD559" s="91"/>
    </row>
    <row r="560" spans="12:56" s="85" customFormat="1" ht="12.75" customHeight="1" x14ac:dyDescent="0.15">
      <c r="L560" s="86"/>
      <c r="M560" s="87"/>
      <c r="N560" s="88"/>
      <c r="O560" s="89"/>
      <c r="P560" s="90"/>
      <c r="V560" s="91"/>
      <c r="AW560" s="91"/>
      <c r="AX560" s="91"/>
      <c r="AY560" s="91"/>
      <c r="AZ560" s="91"/>
      <c r="BA560" s="91"/>
      <c r="BB560" s="91"/>
      <c r="BC560" s="91"/>
      <c r="BD560" s="91"/>
    </row>
    <row r="561" spans="12:56" s="85" customFormat="1" ht="12.75" customHeight="1" x14ac:dyDescent="0.15">
      <c r="L561" s="86"/>
      <c r="M561" s="87"/>
      <c r="N561" s="88"/>
      <c r="O561" s="89"/>
      <c r="P561" s="90"/>
      <c r="V561" s="91"/>
      <c r="AW561" s="91"/>
      <c r="AX561" s="91"/>
      <c r="AY561" s="91"/>
      <c r="AZ561" s="91"/>
      <c r="BA561" s="91"/>
      <c r="BB561" s="91"/>
      <c r="BC561" s="91"/>
      <c r="BD561" s="91"/>
    </row>
    <row r="562" spans="12:56" s="85" customFormat="1" ht="12.75" customHeight="1" x14ac:dyDescent="0.15">
      <c r="L562" s="86"/>
      <c r="M562" s="87"/>
      <c r="N562" s="88"/>
      <c r="O562" s="89"/>
      <c r="P562" s="90"/>
      <c r="V562" s="91"/>
      <c r="AW562" s="91"/>
      <c r="AX562" s="91"/>
      <c r="AY562" s="91"/>
      <c r="AZ562" s="91"/>
      <c r="BA562" s="91"/>
      <c r="BB562" s="91"/>
      <c r="BC562" s="91"/>
      <c r="BD562" s="91"/>
    </row>
    <row r="563" spans="12:56" s="85" customFormat="1" ht="12.75" customHeight="1" x14ac:dyDescent="0.15">
      <c r="L563" s="86"/>
      <c r="M563" s="87"/>
      <c r="N563" s="88"/>
      <c r="O563" s="89"/>
      <c r="P563" s="90"/>
      <c r="V563" s="91"/>
      <c r="AW563" s="91"/>
      <c r="AX563" s="91"/>
      <c r="AY563" s="91"/>
      <c r="AZ563" s="91"/>
      <c r="BA563" s="91"/>
      <c r="BB563" s="91"/>
      <c r="BC563" s="91"/>
      <c r="BD563" s="91"/>
    </row>
    <row r="564" spans="12:56" s="85" customFormat="1" ht="12.75" customHeight="1" x14ac:dyDescent="0.15">
      <c r="L564" s="86"/>
      <c r="M564" s="87"/>
      <c r="N564" s="88"/>
      <c r="O564" s="89"/>
      <c r="P564" s="90"/>
      <c r="V564" s="91"/>
      <c r="AW564" s="91"/>
      <c r="AX564" s="91"/>
      <c r="AY564" s="91"/>
      <c r="AZ564" s="91"/>
      <c r="BA564" s="91"/>
      <c r="BB564" s="91"/>
      <c r="BC564" s="91"/>
      <c r="BD564" s="91"/>
    </row>
    <row r="565" spans="12:56" s="85" customFormat="1" ht="12.75" customHeight="1" x14ac:dyDescent="0.15">
      <c r="L565" s="86"/>
      <c r="M565" s="87"/>
      <c r="N565" s="88"/>
      <c r="O565" s="89"/>
      <c r="P565" s="90"/>
      <c r="V565" s="91"/>
      <c r="AW565" s="91"/>
      <c r="AX565" s="91"/>
      <c r="AY565" s="91"/>
      <c r="AZ565" s="91"/>
      <c r="BA565" s="91"/>
      <c r="BB565" s="91"/>
      <c r="BC565" s="91"/>
      <c r="BD565" s="91"/>
    </row>
    <row r="566" spans="12:56" s="85" customFormat="1" ht="12.75" customHeight="1" x14ac:dyDescent="0.15">
      <c r="L566" s="86"/>
      <c r="M566" s="87"/>
      <c r="N566" s="88"/>
      <c r="O566" s="89"/>
      <c r="P566" s="90"/>
      <c r="V566" s="91"/>
      <c r="AW566" s="91"/>
      <c r="AX566" s="91"/>
      <c r="AY566" s="91"/>
      <c r="AZ566" s="91"/>
      <c r="BA566" s="91"/>
      <c r="BB566" s="91"/>
      <c r="BC566" s="91"/>
      <c r="BD566" s="91"/>
    </row>
    <row r="567" spans="12:56" s="85" customFormat="1" ht="12.75" customHeight="1" x14ac:dyDescent="0.15">
      <c r="L567" s="86"/>
      <c r="M567" s="87"/>
      <c r="N567" s="88"/>
      <c r="O567" s="89"/>
      <c r="P567" s="90"/>
      <c r="V567" s="91"/>
      <c r="AW567" s="91"/>
      <c r="AX567" s="91"/>
      <c r="AY567" s="91"/>
      <c r="AZ567" s="91"/>
      <c r="BA567" s="91"/>
      <c r="BB567" s="91"/>
      <c r="BC567" s="91"/>
      <c r="BD567" s="91"/>
    </row>
    <row r="568" spans="12:56" s="85" customFormat="1" ht="12.75" customHeight="1" x14ac:dyDescent="0.15">
      <c r="L568" s="86"/>
      <c r="M568" s="87"/>
      <c r="N568" s="88"/>
      <c r="O568" s="89"/>
      <c r="P568" s="90"/>
      <c r="V568" s="91"/>
      <c r="AW568" s="91"/>
      <c r="AX568" s="91"/>
      <c r="AY568" s="91"/>
      <c r="AZ568" s="91"/>
      <c r="BA568" s="91"/>
      <c r="BB568" s="91"/>
      <c r="BC568" s="91"/>
      <c r="BD568" s="91"/>
    </row>
    <row r="569" spans="12:56" s="85" customFormat="1" ht="12.75" customHeight="1" x14ac:dyDescent="0.15">
      <c r="L569" s="86"/>
      <c r="M569" s="87"/>
      <c r="N569" s="88"/>
      <c r="O569" s="89"/>
      <c r="P569" s="90"/>
      <c r="V569" s="91"/>
      <c r="AW569" s="91"/>
      <c r="AX569" s="91"/>
      <c r="AY569" s="91"/>
      <c r="AZ569" s="91"/>
      <c r="BA569" s="91"/>
      <c r="BB569" s="91"/>
      <c r="BC569" s="91"/>
      <c r="BD569" s="91"/>
    </row>
    <row r="570" spans="12:56" s="85" customFormat="1" ht="12.75" customHeight="1" x14ac:dyDescent="0.15">
      <c r="L570" s="86"/>
      <c r="M570" s="87"/>
      <c r="N570" s="88"/>
      <c r="O570" s="89"/>
      <c r="P570" s="90"/>
      <c r="V570" s="91"/>
      <c r="AW570" s="91"/>
      <c r="AX570" s="91"/>
      <c r="AY570" s="91"/>
      <c r="AZ570" s="91"/>
      <c r="BA570" s="91"/>
      <c r="BB570" s="91"/>
      <c r="BC570" s="91"/>
      <c r="BD570" s="91"/>
    </row>
    <row r="571" spans="12:56" s="85" customFormat="1" ht="12.75" customHeight="1" x14ac:dyDescent="0.15">
      <c r="L571" s="86"/>
      <c r="M571" s="87"/>
      <c r="N571" s="88"/>
      <c r="O571" s="89"/>
      <c r="P571" s="90"/>
      <c r="V571" s="91"/>
      <c r="AW571" s="91"/>
      <c r="AX571" s="91"/>
      <c r="AY571" s="91"/>
      <c r="AZ571" s="91"/>
      <c r="BA571" s="91"/>
      <c r="BB571" s="91"/>
      <c r="BC571" s="91"/>
      <c r="BD571" s="91"/>
    </row>
    <row r="572" spans="12:56" s="85" customFormat="1" ht="12.75" customHeight="1" x14ac:dyDescent="0.15">
      <c r="L572" s="86"/>
      <c r="M572" s="87"/>
      <c r="N572" s="88"/>
      <c r="O572" s="89"/>
      <c r="P572" s="90"/>
      <c r="V572" s="91"/>
      <c r="AW572" s="91"/>
      <c r="AX572" s="91"/>
      <c r="AY572" s="91"/>
      <c r="AZ572" s="91"/>
      <c r="BA572" s="91"/>
      <c r="BB572" s="91"/>
      <c r="BC572" s="91"/>
      <c r="BD572" s="91"/>
    </row>
    <row r="573" spans="12:56" s="85" customFormat="1" ht="12.75" customHeight="1" x14ac:dyDescent="0.15">
      <c r="L573" s="86"/>
      <c r="M573" s="87"/>
      <c r="N573" s="88"/>
      <c r="O573" s="89"/>
      <c r="P573" s="90"/>
      <c r="V573" s="91"/>
      <c r="AW573" s="91"/>
      <c r="AX573" s="91"/>
      <c r="AY573" s="91"/>
      <c r="AZ573" s="91"/>
      <c r="BA573" s="91"/>
      <c r="BB573" s="91"/>
      <c r="BC573" s="91"/>
      <c r="BD573" s="91"/>
    </row>
    <row r="574" spans="12:56" s="85" customFormat="1" ht="12.75" customHeight="1" x14ac:dyDescent="0.15">
      <c r="L574" s="86"/>
      <c r="M574" s="87"/>
      <c r="N574" s="88"/>
      <c r="O574" s="89"/>
      <c r="P574" s="90"/>
      <c r="V574" s="91"/>
      <c r="AW574" s="91"/>
      <c r="AX574" s="91"/>
      <c r="AY574" s="91"/>
      <c r="AZ574" s="91"/>
      <c r="BA574" s="91"/>
      <c r="BB574" s="91"/>
      <c r="BC574" s="91"/>
      <c r="BD574" s="91"/>
    </row>
    <row r="575" spans="12:56" s="85" customFormat="1" ht="12.75" customHeight="1" x14ac:dyDescent="0.15">
      <c r="L575" s="86"/>
      <c r="M575" s="87"/>
      <c r="N575" s="88"/>
      <c r="O575" s="89"/>
      <c r="P575" s="90"/>
      <c r="V575" s="91"/>
      <c r="AW575" s="91"/>
      <c r="AX575" s="91"/>
      <c r="AY575" s="91"/>
      <c r="AZ575" s="91"/>
      <c r="BA575" s="91"/>
      <c r="BB575" s="91"/>
      <c r="BC575" s="91"/>
      <c r="BD575" s="91"/>
    </row>
    <row r="576" spans="12:56" s="85" customFormat="1" ht="12.75" customHeight="1" x14ac:dyDescent="0.15">
      <c r="L576" s="86"/>
      <c r="M576" s="87"/>
      <c r="N576" s="88"/>
      <c r="O576" s="89"/>
      <c r="P576" s="90"/>
      <c r="V576" s="91"/>
      <c r="AW576" s="91"/>
      <c r="AX576" s="91"/>
      <c r="AY576" s="91"/>
      <c r="AZ576" s="91"/>
      <c r="BA576" s="91"/>
      <c r="BB576" s="91"/>
      <c r="BC576" s="91"/>
      <c r="BD576" s="91"/>
    </row>
    <row r="577" spans="12:56" s="85" customFormat="1" ht="12.75" customHeight="1" x14ac:dyDescent="0.15">
      <c r="L577" s="86"/>
      <c r="M577" s="87"/>
      <c r="N577" s="88"/>
      <c r="O577" s="89"/>
      <c r="P577" s="90"/>
      <c r="V577" s="91"/>
      <c r="AW577" s="91"/>
      <c r="AX577" s="91"/>
      <c r="AY577" s="91"/>
      <c r="AZ577" s="91"/>
      <c r="BA577" s="91"/>
      <c r="BB577" s="91"/>
      <c r="BC577" s="91"/>
      <c r="BD577" s="91"/>
    </row>
    <row r="578" spans="12:56" s="85" customFormat="1" ht="12.75" customHeight="1" x14ac:dyDescent="0.15">
      <c r="L578" s="86"/>
      <c r="M578" s="87"/>
      <c r="N578" s="88"/>
      <c r="O578" s="89"/>
      <c r="P578" s="90"/>
      <c r="V578" s="91"/>
      <c r="AW578" s="91"/>
      <c r="AX578" s="91"/>
      <c r="AY578" s="91"/>
      <c r="AZ578" s="91"/>
      <c r="BA578" s="91"/>
      <c r="BB578" s="91"/>
      <c r="BC578" s="91"/>
      <c r="BD578" s="91"/>
    </row>
    <row r="579" spans="12:56" s="85" customFormat="1" ht="12.75" customHeight="1" x14ac:dyDescent="0.15">
      <c r="L579" s="86"/>
      <c r="M579" s="87"/>
      <c r="N579" s="88"/>
      <c r="O579" s="89"/>
      <c r="P579" s="90"/>
      <c r="V579" s="91"/>
      <c r="AW579" s="91"/>
      <c r="AX579" s="91"/>
      <c r="AY579" s="91"/>
      <c r="AZ579" s="91"/>
      <c r="BA579" s="91"/>
      <c r="BB579" s="91"/>
      <c r="BC579" s="91"/>
      <c r="BD579" s="91"/>
    </row>
    <row r="580" spans="12:56" s="85" customFormat="1" ht="12.75" customHeight="1" x14ac:dyDescent="0.15">
      <c r="L580" s="86"/>
      <c r="M580" s="87"/>
      <c r="N580" s="88"/>
      <c r="O580" s="89"/>
      <c r="P580" s="90"/>
      <c r="V580" s="91"/>
      <c r="AW580" s="91"/>
      <c r="AX580" s="91"/>
      <c r="AY580" s="91"/>
      <c r="AZ580" s="91"/>
      <c r="BA580" s="91"/>
      <c r="BB580" s="91"/>
      <c r="BC580" s="91"/>
      <c r="BD580" s="91"/>
    </row>
    <row r="581" spans="12:56" s="85" customFormat="1" ht="12.75" customHeight="1" x14ac:dyDescent="0.15">
      <c r="L581" s="86"/>
      <c r="M581" s="87"/>
      <c r="N581" s="88"/>
      <c r="O581" s="89"/>
      <c r="P581" s="90"/>
      <c r="V581" s="91"/>
      <c r="AW581" s="91"/>
      <c r="AX581" s="91"/>
      <c r="AY581" s="91"/>
      <c r="AZ581" s="91"/>
      <c r="BA581" s="91"/>
      <c r="BB581" s="91"/>
      <c r="BC581" s="91"/>
      <c r="BD581" s="91"/>
    </row>
    <row r="582" spans="12:56" s="85" customFormat="1" ht="12.75" customHeight="1" x14ac:dyDescent="0.15">
      <c r="L582" s="86"/>
      <c r="M582" s="87"/>
      <c r="N582" s="88"/>
      <c r="O582" s="89"/>
      <c r="P582" s="90"/>
      <c r="V582" s="91"/>
      <c r="AW582" s="91"/>
      <c r="AX582" s="91"/>
      <c r="AY582" s="91"/>
      <c r="AZ582" s="91"/>
      <c r="BA582" s="91"/>
      <c r="BB582" s="91"/>
      <c r="BC582" s="91"/>
      <c r="BD582" s="91"/>
    </row>
    <row r="583" spans="12:56" s="85" customFormat="1" ht="12.75" customHeight="1" x14ac:dyDescent="0.15">
      <c r="L583" s="86"/>
      <c r="M583" s="87"/>
      <c r="N583" s="88"/>
      <c r="O583" s="89"/>
      <c r="P583" s="90"/>
      <c r="V583" s="91"/>
      <c r="AW583" s="91"/>
      <c r="AX583" s="91"/>
      <c r="AY583" s="91"/>
      <c r="AZ583" s="91"/>
      <c r="BA583" s="91"/>
      <c r="BB583" s="91"/>
      <c r="BC583" s="91"/>
      <c r="BD583" s="91"/>
    </row>
    <row r="584" spans="12:56" s="85" customFormat="1" ht="12.75" customHeight="1" x14ac:dyDescent="0.15">
      <c r="L584" s="86"/>
      <c r="M584" s="87"/>
      <c r="N584" s="88"/>
      <c r="O584" s="89"/>
      <c r="P584" s="90"/>
      <c r="V584" s="91"/>
      <c r="AW584" s="91"/>
      <c r="AX584" s="91"/>
      <c r="AY584" s="91"/>
      <c r="AZ584" s="91"/>
      <c r="BA584" s="91"/>
      <c r="BB584" s="91"/>
      <c r="BC584" s="91"/>
      <c r="BD584" s="91"/>
    </row>
    <row r="585" spans="12:56" s="85" customFormat="1" ht="12.75" customHeight="1" x14ac:dyDescent="0.15">
      <c r="L585" s="86"/>
      <c r="M585" s="87"/>
      <c r="N585" s="88"/>
      <c r="O585" s="89"/>
      <c r="P585" s="90"/>
      <c r="V585" s="91"/>
      <c r="AW585" s="91"/>
      <c r="AX585" s="91"/>
      <c r="AY585" s="91"/>
      <c r="AZ585" s="91"/>
      <c r="BA585" s="91"/>
      <c r="BB585" s="91"/>
      <c r="BC585" s="91"/>
      <c r="BD585" s="91"/>
    </row>
    <row r="586" spans="12:56" s="85" customFormat="1" ht="12.75" customHeight="1" x14ac:dyDescent="0.15">
      <c r="L586" s="86"/>
      <c r="M586" s="87"/>
      <c r="N586" s="88"/>
      <c r="O586" s="89"/>
      <c r="P586" s="90"/>
      <c r="V586" s="91"/>
      <c r="AW586" s="91"/>
      <c r="AX586" s="91"/>
      <c r="AY586" s="91"/>
      <c r="AZ586" s="91"/>
      <c r="BA586" s="91"/>
      <c r="BB586" s="91"/>
      <c r="BC586" s="91"/>
      <c r="BD586" s="91"/>
    </row>
    <row r="587" spans="12:56" s="85" customFormat="1" ht="12.75" customHeight="1" x14ac:dyDescent="0.15">
      <c r="L587" s="86"/>
      <c r="M587" s="87"/>
      <c r="N587" s="88"/>
      <c r="O587" s="89"/>
      <c r="P587" s="90"/>
      <c r="V587" s="91"/>
      <c r="AW587" s="91"/>
      <c r="AX587" s="91"/>
      <c r="AY587" s="91"/>
      <c r="AZ587" s="91"/>
      <c r="BA587" s="91"/>
      <c r="BB587" s="91"/>
      <c r="BC587" s="91"/>
      <c r="BD587" s="91"/>
    </row>
    <row r="588" spans="12:56" s="85" customFormat="1" ht="12.75" customHeight="1" x14ac:dyDescent="0.15">
      <c r="L588" s="86"/>
      <c r="M588" s="87"/>
      <c r="N588" s="88"/>
      <c r="O588" s="89"/>
      <c r="P588" s="90"/>
      <c r="V588" s="91"/>
      <c r="AW588" s="91"/>
      <c r="AX588" s="91"/>
      <c r="AY588" s="91"/>
      <c r="AZ588" s="91"/>
      <c r="BA588" s="91"/>
      <c r="BB588" s="91"/>
      <c r="BC588" s="91"/>
      <c r="BD588" s="91"/>
    </row>
    <row r="589" spans="12:56" s="85" customFormat="1" ht="12.75" customHeight="1" x14ac:dyDescent="0.15">
      <c r="L589" s="86"/>
      <c r="M589" s="87"/>
      <c r="N589" s="88"/>
      <c r="O589" s="89"/>
      <c r="P589" s="90"/>
      <c r="V589" s="91"/>
      <c r="AW589" s="91"/>
      <c r="AX589" s="91"/>
      <c r="AY589" s="91"/>
      <c r="AZ589" s="91"/>
      <c r="BA589" s="91"/>
      <c r="BB589" s="91"/>
      <c r="BC589" s="91"/>
      <c r="BD589" s="91"/>
    </row>
    <row r="590" spans="12:56" s="85" customFormat="1" ht="12.75" customHeight="1" x14ac:dyDescent="0.15">
      <c r="L590" s="86"/>
      <c r="M590" s="87"/>
      <c r="N590" s="88"/>
      <c r="O590" s="89"/>
      <c r="P590" s="90"/>
      <c r="V590" s="91"/>
      <c r="AW590" s="91"/>
      <c r="AX590" s="91"/>
      <c r="AY590" s="91"/>
      <c r="AZ590" s="91"/>
      <c r="BA590" s="91"/>
      <c r="BB590" s="91"/>
      <c r="BC590" s="91"/>
      <c r="BD590" s="91"/>
    </row>
    <row r="591" spans="12:56" s="85" customFormat="1" ht="12.75" customHeight="1" x14ac:dyDescent="0.15">
      <c r="L591" s="86"/>
      <c r="M591" s="87"/>
      <c r="N591" s="88"/>
      <c r="O591" s="89"/>
      <c r="P591" s="90"/>
      <c r="V591" s="91"/>
      <c r="AW591" s="91"/>
      <c r="AX591" s="91"/>
      <c r="AY591" s="91"/>
      <c r="AZ591" s="91"/>
      <c r="BA591" s="91"/>
      <c r="BB591" s="91"/>
      <c r="BC591" s="91"/>
      <c r="BD591" s="91"/>
    </row>
    <row r="592" spans="12:56" s="85" customFormat="1" ht="12.75" customHeight="1" x14ac:dyDescent="0.15">
      <c r="L592" s="86"/>
      <c r="M592" s="87"/>
      <c r="N592" s="88"/>
      <c r="O592" s="89"/>
      <c r="P592" s="90"/>
      <c r="V592" s="91"/>
      <c r="AW592" s="91"/>
      <c r="AX592" s="91"/>
      <c r="AY592" s="91"/>
      <c r="AZ592" s="91"/>
      <c r="BA592" s="91"/>
      <c r="BB592" s="91"/>
      <c r="BC592" s="91"/>
      <c r="BD592" s="91"/>
    </row>
    <row r="593" spans="12:56" s="85" customFormat="1" ht="12.75" customHeight="1" x14ac:dyDescent="0.15">
      <c r="L593" s="86"/>
      <c r="M593" s="87"/>
      <c r="N593" s="88"/>
      <c r="O593" s="89"/>
      <c r="P593" s="90"/>
      <c r="V593" s="91"/>
      <c r="AW593" s="91"/>
      <c r="AX593" s="91"/>
      <c r="AY593" s="91"/>
      <c r="AZ593" s="91"/>
      <c r="BA593" s="91"/>
      <c r="BB593" s="91"/>
      <c r="BC593" s="91"/>
      <c r="BD593" s="91"/>
    </row>
    <row r="594" spans="12:56" s="85" customFormat="1" ht="12.75" customHeight="1" x14ac:dyDescent="0.15">
      <c r="L594" s="86"/>
      <c r="M594" s="87"/>
      <c r="N594" s="88"/>
      <c r="O594" s="89"/>
      <c r="P594" s="90"/>
      <c r="V594" s="91"/>
      <c r="AW594" s="91"/>
      <c r="AX594" s="91"/>
      <c r="AY594" s="91"/>
      <c r="AZ594" s="91"/>
      <c r="BA594" s="91"/>
      <c r="BB594" s="91"/>
      <c r="BC594" s="91"/>
      <c r="BD594" s="91"/>
    </row>
    <row r="595" spans="12:56" s="85" customFormat="1" ht="12.75" customHeight="1" x14ac:dyDescent="0.15">
      <c r="L595" s="86"/>
      <c r="M595" s="87"/>
      <c r="N595" s="88"/>
      <c r="O595" s="89"/>
      <c r="P595" s="90"/>
      <c r="V595" s="91"/>
      <c r="AW595" s="91"/>
      <c r="AX595" s="91"/>
      <c r="AY595" s="91"/>
      <c r="AZ595" s="91"/>
      <c r="BA595" s="91"/>
      <c r="BB595" s="91"/>
      <c r="BC595" s="91"/>
      <c r="BD595" s="91"/>
    </row>
    <row r="596" spans="12:56" s="85" customFormat="1" ht="12.75" customHeight="1" x14ac:dyDescent="0.15">
      <c r="L596" s="86"/>
      <c r="M596" s="87"/>
      <c r="N596" s="88"/>
      <c r="O596" s="89"/>
      <c r="P596" s="90"/>
      <c r="V596" s="91"/>
      <c r="AW596" s="91"/>
      <c r="AX596" s="91"/>
      <c r="AY596" s="91"/>
      <c r="AZ596" s="91"/>
      <c r="BA596" s="91"/>
      <c r="BB596" s="91"/>
      <c r="BC596" s="91"/>
      <c r="BD596" s="91"/>
    </row>
    <row r="597" spans="12:56" s="85" customFormat="1" ht="12.75" customHeight="1" x14ac:dyDescent="0.15">
      <c r="L597" s="86"/>
      <c r="M597" s="87"/>
      <c r="N597" s="88"/>
      <c r="O597" s="89"/>
      <c r="P597" s="90"/>
      <c r="V597" s="91"/>
      <c r="AW597" s="91"/>
      <c r="AX597" s="91"/>
      <c r="AY597" s="91"/>
      <c r="AZ597" s="91"/>
      <c r="BA597" s="91"/>
      <c r="BB597" s="91"/>
      <c r="BC597" s="91"/>
      <c r="BD597" s="91"/>
    </row>
    <row r="598" spans="12:56" s="85" customFormat="1" ht="12.75" customHeight="1" x14ac:dyDescent="0.15">
      <c r="L598" s="86"/>
      <c r="M598" s="87"/>
      <c r="N598" s="88"/>
      <c r="O598" s="89"/>
      <c r="P598" s="90"/>
      <c r="V598" s="91"/>
      <c r="AW598" s="91"/>
      <c r="AX598" s="91"/>
      <c r="AY598" s="91"/>
      <c r="AZ598" s="91"/>
      <c r="BA598" s="91"/>
      <c r="BB598" s="91"/>
      <c r="BC598" s="91"/>
      <c r="BD598" s="91"/>
    </row>
    <row r="599" spans="12:56" s="85" customFormat="1" ht="12.75" customHeight="1" x14ac:dyDescent="0.15">
      <c r="L599" s="86"/>
      <c r="M599" s="87"/>
      <c r="N599" s="88"/>
      <c r="O599" s="89"/>
      <c r="P599" s="90"/>
      <c r="V599" s="91"/>
      <c r="AW599" s="91"/>
      <c r="AX599" s="91"/>
      <c r="AY599" s="91"/>
      <c r="AZ599" s="91"/>
      <c r="BA599" s="91"/>
      <c r="BB599" s="91"/>
      <c r="BC599" s="91"/>
      <c r="BD599" s="91"/>
    </row>
    <row r="600" spans="12:56" s="85" customFormat="1" ht="12.75" customHeight="1" x14ac:dyDescent="0.15">
      <c r="L600" s="86"/>
      <c r="M600" s="87"/>
      <c r="N600" s="88"/>
      <c r="O600" s="89"/>
      <c r="P600" s="90"/>
      <c r="V600" s="91"/>
      <c r="AW600" s="91"/>
      <c r="AX600" s="91"/>
      <c r="AY600" s="91"/>
      <c r="AZ600" s="91"/>
      <c r="BA600" s="91"/>
      <c r="BB600" s="91"/>
      <c r="BC600" s="91"/>
      <c r="BD600" s="91"/>
    </row>
    <row r="601" spans="12:56" s="85" customFormat="1" ht="12.75" customHeight="1" x14ac:dyDescent="0.15">
      <c r="L601" s="86"/>
      <c r="M601" s="87"/>
      <c r="N601" s="88"/>
      <c r="O601" s="89"/>
      <c r="P601" s="90"/>
      <c r="V601" s="91"/>
      <c r="AW601" s="91"/>
      <c r="AX601" s="91"/>
      <c r="AY601" s="91"/>
      <c r="AZ601" s="91"/>
      <c r="BA601" s="91"/>
      <c r="BB601" s="91"/>
      <c r="BC601" s="91"/>
      <c r="BD601" s="91"/>
    </row>
    <row r="602" spans="12:56" s="85" customFormat="1" ht="12.75" customHeight="1" x14ac:dyDescent="0.15">
      <c r="L602" s="86"/>
      <c r="M602" s="87"/>
      <c r="N602" s="88"/>
      <c r="O602" s="89"/>
      <c r="P602" s="90"/>
      <c r="V602" s="91"/>
      <c r="AW602" s="91"/>
      <c r="AX602" s="91"/>
      <c r="AY602" s="91"/>
      <c r="AZ602" s="91"/>
      <c r="BA602" s="91"/>
      <c r="BB602" s="91"/>
      <c r="BC602" s="91"/>
      <c r="BD602" s="91"/>
    </row>
    <row r="603" spans="12:56" s="85" customFormat="1" ht="12.75" customHeight="1" x14ac:dyDescent="0.15">
      <c r="L603" s="86"/>
      <c r="M603" s="87"/>
      <c r="N603" s="88"/>
      <c r="O603" s="89"/>
      <c r="P603" s="90"/>
      <c r="V603" s="91"/>
      <c r="AW603" s="91"/>
      <c r="AX603" s="91"/>
      <c r="AY603" s="91"/>
      <c r="AZ603" s="91"/>
      <c r="BA603" s="91"/>
      <c r="BB603" s="91"/>
      <c r="BC603" s="91"/>
      <c r="BD603" s="91"/>
    </row>
    <row r="604" spans="12:56" s="85" customFormat="1" ht="12.75" customHeight="1" x14ac:dyDescent="0.15">
      <c r="L604" s="86"/>
      <c r="M604" s="87"/>
      <c r="N604" s="88"/>
      <c r="O604" s="89"/>
      <c r="P604" s="90"/>
      <c r="V604" s="91"/>
      <c r="AW604" s="91"/>
      <c r="AX604" s="91"/>
      <c r="AY604" s="91"/>
      <c r="AZ604" s="91"/>
      <c r="BA604" s="91"/>
      <c r="BB604" s="91"/>
      <c r="BC604" s="91"/>
      <c r="BD604" s="91"/>
    </row>
    <row r="605" spans="12:56" s="85" customFormat="1" ht="12.75" customHeight="1" x14ac:dyDescent="0.15">
      <c r="L605" s="86"/>
      <c r="M605" s="87"/>
      <c r="N605" s="88"/>
      <c r="O605" s="89"/>
      <c r="P605" s="90"/>
      <c r="V605" s="91"/>
      <c r="AW605" s="91"/>
      <c r="AX605" s="91"/>
      <c r="AY605" s="91"/>
      <c r="AZ605" s="91"/>
      <c r="BA605" s="91"/>
      <c r="BB605" s="91"/>
      <c r="BC605" s="91"/>
      <c r="BD605" s="91"/>
    </row>
    <row r="606" spans="12:56" s="85" customFormat="1" ht="12.75" customHeight="1" x14ac:dyDescent="0.15">
      <c r="L606" s="86"/>
      <c r="M606" s="87"/>
      <c r="N606" s="88"/>
      <c r="O606" s="89"/>
      <c r="P606" s="90"/>
      <c r="V606" s="91"/>
      <c r="AW606" s="91"/>
      <c r="AX606" s="91"/>
      <c r="AY606" s="91"/>
      <c r="AZ606" s="91"/>
      <c r="BA606" s="91"/>
      <c r="BB606" s="91"/>
      <c r="BC606" s="91"/>
      <c r="BD606" s="91"/>
    </row>
    <row r="607" spans="12:56" s="85" customFormat="1" ht="12.75" customHeight="1" x14ac:dyDescent="0.15">
      <c r="L607" s="86"/>
      <c r="M607" s="87"/>
      <c r="N607" s="88"/>
      <c r="O607" s="89"/>
      <c r="P607" s="90"/>
      <c r="V607" s="91"/>
      <c r="AW607" s="91"/>
      <c r="AX607" s="91"/>
      <c r="AY607" s="91"/>
      <c r="AZ607" s="91"/>
      <c r="BA607" s="91"/>
      <c r="BB607" s="91"/>
      <c r="BC607" s="91"/>
      <c r="BD607" s="91"/>
    </row>
    <row r="608" spans="12:56" s="85" customFormat="1" ht="12.75" customHeight="1" x14ac:dyDescent="0.15">
      <c r="L608" s="86"/>
      <c r="M608" s="87"/>
      <c r="N608" s="88"/>
      <c r="O608" s="89"/>
      <c r="P608" s="90"/>
      <c r="V608" s="91"/>
      <c r="AW608" s="91"/>
      <c r="AX608" s="91"/>
      <c r="AY608" s="91"/>
      <c r="AZ608" s="91"/>
      <c r="BA608" s="91"/>
      <c r="BB608" s="91"/>
      <c r="BC608" s="91"/>
      <c r="BD608" s="91"/>
    </row>
    <row r="609" spans="12:56" s="85" customFormat="1" ht="12.75" customHeight="1" x14ac:dyDescent="0.15">
      <c r="L609" s="86"/>
      <c r="M609" s="87"/>
      <c r="N609" s="88"/>
      <c r="O609" s="89"/>
      <c r="P609" s="90"/>
      <c r="V609" s="91"/>
      <c r="AW609" s="91"/>
      <c r="AX609" s="91"/>
      <c r="AY609" s="91"/>
      <c r="AZ609" s="91"/>
      <c r="BA609" s="91"/>
      <c r="BB609" s="91"/>
      <c r="BC609" s="91"/>
      <c r="BD609" s="91"/>
    </row>
    <row r="610" spans="12:56" s="85" customFormat="1" ht="12.75" customHeight="1" x14ac:dyDescent="0.15">
      <c r="L610" s="86"/>
      <c r="M610" s="87"/>
      <c r="N610" s="88"/>
      <c r="O610" s="89"/>
      <c r="P610" s="90"/>
      <c r="V610" s="91"/>
      <c r="AW610" s="91"/>
      <c r="AX610" s="91"/>
      <c r="AY610" s="91"/>
      <c r="AZ610" s="91"/>
      <c r="BA610" s="91"/>
      <c r="BB610" s="91"/>
      <c r="BC610" s="91"/>
      <c r="BD610" s="91"/>
    </row>
    <row r="611" spans="12:56" s="85" customFormat="1" ht="12.75" customHeight="1" x14ac:dyDescent="0.15">
      <c r="L611" s="86"/>
      <c r="M611" s="87"/>
      <c r="N611" s="88"/>
      <c r="O611" s="89"/>
      <c r="P611" s="90"/>
      <c r="V611" s="91"/>
      <c r="AW611" s="91"/>
      <c r="AX611" s="91"/>
      <c r="AY611" s="91"/>
      <c r="AZ611" s="91"/>
      <c r="BA611" s="91"/>
      <c r="BB611" s="91"/>
      <c r="BC611" s="91"/>
      <c r="BD611" s="91"/>
    </row>
    <row r="612" spans="12:56" s="85" customFormat="1" ht="12.75" customHeight="1" x14ac:dyDescent="0.15">
      <c r="L612" s="86"/>
      <c r="M612" s="87"/>
      <c r="N612" s="88"/>
      <c r="O612" s="89"/>
      <c r="P612" s="90"/>
      <c r="V612" s="91"/>
      <c r="AW612" s="91"/>
      <c r="AX612" s="91"/>
      <c r="AY612" s="91"/>
      <c r="AZ612" s="91"/>
      <c r="BA612" s="91"/>
      <c r="BB612" s="91"/>
      <c r="BC612" s="91"/>
      <c r="BD612" s="91"/>
    </row>
    <row r="613" spans="12:56" s="85" customFormat="1" ht="12.75" customHeight="1" x14ac:dyDescent="0.15">
      <c r="L613" s="86"/>
      <c r="M613" s="87"/>
      <c r="N613" s="88"/>
      <c r="O613" s="89"/>
      <c r="P613" s="90"/>
      <c r="V613" s="91"/>
      <c r="AW613" s="91"/>
      <c r="AX613" s="91"/>
      <c r="AY613" s="91"/>
      <c r="AZ613" s="91"/>
      <c r="BA613" s="91"/>
      <c r="BB613" s="91"/>
      <c r="BC613" s="91"/>
      <c r="BD613" s="91"/>
    </row>
    <row r="614" spans="12:56" s="85" customFormat="1" ht="12.75" customHeight="1" x14ac:dyDescent="0.15">
      <c r="L614" s="86"/>
      <c r="M614" s="87"/>
      <c r="N614" s="88"/>
      <c r="O614" s="89"/>
      <c r="P614" s="90"/>
      <c r="V614" s="91"/>
      <c r="AW614" s="91"/>
      <c r="AX614" s="91"/>
      <c r="AY614" s="91"/>
      <c r="AZ614" s="91"/>
      <c r="BA614" s="91"/>
      <c r="BB614" s="91"/>
      <c r="BC614" s="91"/>
      <c r="BD614" s="91"/>
    </row>
    <row r="615" spans="12:56" s="85" customFormat="1" ht="12.75" customHeight="1" x14ac:dyDescent="0.15">
      <c r="L615" s="86"/>
      <c r="M615" s="87"/>
      <c r="N615" s="88"/>
      <c r="O615" s="89"/>
      <c r="P615" s="90"/>
      <c r="V615" s="91"/>
      <c r="AW615" s="91"/>
      <c r="AX615" s="91"/>
      <c r="AY615" s="91"/>
      <c r="AZ615" s="91"/>
      <c r="BA615" s="91"/>
      <c r="BB615" s="91"/>
      <c r="BC615" s="91"/>
      <c r="BD615" s="91"/>
    </row>
    <row r="616" spans="12:56" s="85" customFormat="1" ht="12.75" customHeight="1" x14ac:dyDescent="0.15">
      <c r="L616" s="86"/>
      <c r="M616" s="87"/>
      <c r="N616" s="88"/>
      <c r="O616" s="89"/>
      <c r="P616" s="90"/>
      <c r="V616" s="91"/>
      <c r="AW616" s="91"/>
      <c r="AX616" s="91"/>
      <c r="AY616" s="91"/>
      <c r="AZ616" s="91"/>
      <c r="BA616" s="91"/>
      <c r="BB616" s="91"/>
      <c r="BC616" s="91"/>
      <c r="BD616" s="91"/>
    </row>
    <row r="617" spans="12:56" s="85" customFormat="1" ht="12.75" customHeight="1" x14ac:dyDescent="0.15">
      <c r="L617" s="86"/>
      <c r="M617" s="87"/>
      <c r="N617" s="88"/>
      <c r="O617" s="89"/>
      <c r="P617" s="90"/>
      <c r="V617" s="91"/>
      <c r="AW617" s="91"/>
      <c r="AX617" s="91"/>
      <c r="AY617" s="91"/>
      <c r="AZ617" s="91"/>
      <c r="BA617" s="91"/>
      <c r="BB617" s="91"/>
      <c r="BC617" s="91"/>
      <c r="BD617" s="91"/>
    </row>
    <row r="618" spans="12:56" s="85" customFormat="1" ht="12.75" customHeight="1" x14ac:dyDescent="0.15">
      <c r="L618" s="86"/>
      <c r="M618" s="87"/>
      <c r="N618" s="88"/>
      <c r="O618" s="89"/>
      <c r="P618" s="90"/>
      <c r="V618" s="91"/>
      <c r="AW618" s="91"/>
      <c r="AX618" s="91"/>
      <c r="AY618" s="91"/>
      <c r="AZ618" s="91"/>
      <c r="BA618" s="91"/>
      <c r="BB618" s="91"/>
      <c r="BC618" s="91"/>
      <c r="BD618" s="91"/>
    </row>
    <row r="619" spans="12:56" s="85" customFormat="1" ht="12.75" customHeight="1" x14ac:dyDescent="0.15">
      <c r="L619" s="86"/>
      <c r="M619" s="87"/>
      <c r="N619" s="88"/>
      <c r="O619" s="89"/>
      <c r="P619" s="90"/>
      <c r="V619" s="91"/>
      <c r="AW619" s="91"/>
      <c r="AX619" s="91"/>
      <c r="AY619" s="91"/>
      <c r="AZ619" s="91"/>
      <c r="BA619" s="91"/>
      <c r="BB619" s="91"/>
      <c r="BC619" s="91"/>
      <c r="BD619" s="91"/>
    </row>
    <row r="620" spans="12:56" s="85" customFormat="1" ht="12.75" customHeight="1" x14ac:dyDescent="0.15">
      <c r="L620" s="86"/>
      <c r="M620" s="87"/>
      <c r="N620" s="88"/>
      <c r="O620" s="89"/>
      <c r="P620" s="90"/>
      <c r="V620" s="91"/>
      <c r="AW620" s="91"/>
      <c r="AX620" s="91"/>
      <c r="AY620" s="91"/>
      <c r="AZ620" s="91"/>
      <c r="BA620" s="91"/>
      <c r="BB620" s="91"/>
      <c r="BC620" s="91"/>
      <c r="BD620" s="91"/>
    </row>
    <row r="621" spans="12:56" s="85" customFormat="1" ht="12.75" customHeight="1" x14ac:dyDescent="0.15">
      <c r="L621" s="86"/>
      <c r="M621" s="87"/>
      <c r="N621" s="88"/>
      <c r="O621" s="89"/>
      <c r="P621" s="90"/>
      <c r="V621" s="91"/>
      <c r="AW621" s="91"/>
      <c r="AX621" s="91"/>
      <c r="AY621" s="91"/>
      <c r="AZ621" s="91"/>
      <c r="BA621" s="91"/>
      <c r="BB621" s="91"/>
      <c r="BC621" s="91"/>
      <c r="BD621" s="91"/>
    </row>
    <row r="622" spans="12:56" s="85" customFormat="1" ht="12.75" customHeight="1" x14ac:dyDescent="0.15">
      <c r="L622" s="86"/>
      <c r="M622" s="87"/>
      <c r="N622" s="88"/>
      <c r="O622" s="89"/>
      <c r="P622" s="90"/>
      <c r="V622" s="91"/>
      <c r="AW622" s="91"/>
      <c r="AX622" s="91"/>
      <c r="AY622" s="91"/>
      <c r="AZ622" s="91"/>
      <c r="BA622" s="91"/>
      <c r="BB622" s="91"/>
      <c r="BC622" s="91"/>
      <c r="BD622" s="91"/>
    </row>
    <row r="623" spans="12:56" s="85" customFormat="1" ht="12.75" customHeight="1" x14ac:dyDescent="0.15">
      <c r="L623" s="86"/>
      <c r="M623" s="87"/>
      <c r="N623" s="88"/>
      <c r="O623" s="89"/>
      <c r="P623" s="90"/>
      <c r="V623" s="91"/>
      <c r="AW623" s="91"/>
      <c r="AX623" s="91"/>
      <c r="AY623" s="91"/>
      <c r="AZ623" s="91"/>
      <c r="BA623" s="91"/>
      <c r="BB623" s="91"/>
      <c r="BC623" s="91"/>
      <c r="BD623" s="91"/>
    </row>
    <row r="624" spans="12:56" s="85" customFormat="1" ht="12.75" customHeight="1" x14ac:dyDescent="0.15">
      <c r="L624" s="86"/>
      <c r="M624" s="87"/>
      <c r="N624" s="88"/>
      <c r="O624" s="89"/>
      <c r="P624" s="90"/>
      <c r="V624" s="91"/>
      <c r="AW624" s="91"/>
      <c r="AX624" s="91"/>
      <c r="AY624" s="91"/>
      <c r="AZ624" s="91"/>
      <c r="BA624" s="91"/>
      <c r="BB624" s="91"/>
      <c r="BC624" s="91"/>
      <c r="BD624" s="91"/>
    </row>
    <row r="625" spans="12:56" s="85" customFormat="1" ht="12.75" customHeight="1" x14ac:dyDescent="0.15">
      <c r="L625" s="86"/>
      <c r="M625" s="87"/>
      <c r="N625" s="88"/>
      <c r="O625" s="89"/>
      <c r="P625" s="90"/>
      <c r="V625" s="91"/>
      <c r="AW625" s="91"/>
      <c r="AX625" s="91"/>
      <c r="AY625" s="91"/>
      <c r="AZ625" s="91"/>
      <c r="BA625" s="91"/>
      <c r="BB625" s="91"/>
      <c r="BC625" s="91"/>
      <c r="BD625" s="91"/>
    </row>
    <row r="626" spans="12:56" s="85" customFormat="1" ht="12.75" customHeight="1" x14ac:dyDescent="0.15">
      <c r="L626" s="86"/>
      <c r="M626" s="87"/>
      <c r="N626" s="88"/>
      <c r="O626" s="89"/>
      <c r="P626" s="90"/>
      <c r="V626" s="91"/>
      <c r="AW626" s="91"/>
      <c r="AX626" s="91"/>
      <c r="AY626" s="91"/>
      <c r="AZ626" s="91"/>
      <c r="BA626" s="91"/>
      <c r="BB626" s="91"/>
      <c r="BC626" s="91"/>
      <c r="BD626" s="91"/>
    </row>
    <row r="627" spans="12:56" s="85" customFormat="1" ht="12.75" customHeight="1" x14ac:dyDescent="0.15">
      <c r="L627" s="86"/>
      <c r="M627" s="87"/>
      <c r="N627" s="88"/>
      <c r="O627" s="89"/>
      <c r="P627" s="90"/>
      <c r="V627" s="91"/>
      <c r="AW627" s="91"/>
      <c r="AX627" s="91"/>
      <c r="AY627" s="91"/>
      <c r="AZ627" s="91"/>
      <c r="BA627" s="91"/>
      <c r="BB627" s="91"/>
      <c r="BC627" s="91"/>
      <c r="BD627" s="91"/>
    </row>
    <row r="628" spans="12:56" s="85" customFormat="1" ht="12.75" customHeight="1" x14ac:dyDescent="0.15">
      <c r="L628" s="86"/>
      <c r="M628" s="87"/>
      <c r="N628" s="88"/>
      <c r="O628" s="89"/>
      <c r="P628" s="90"/>
      <c r="V628" s="91"/>
      <c r="AW628" s="91"/>
      <c r="AX628" s="91"/>
      <c r="AY628" s="91"/>
      <c r="AZ628" s="91"/>
      <c r="BA628" s="91"/>
      <c r="BB628" s="91"/>
      <c r="BC628" s="91"/>
      <c r="BD628" s="91"/>
    </row>
    <row r="629" spans="12:56" s="85" customFormat="1" ht="12.75" customHeight="1" x14ac:dyDescent="0.15">
      <c r="L629" s="86"/>
      <c r="M629" s="87"/>
      <c r="N629" s="88"/>
      <c r="O629" s="89"/>
      <c r="P629" s="90"/>
      <c r="V629" s="91"/>
      <c r="AW629" s="91"/>
      <c r="AX629" s="91"/>
      <c r="AY629" s="91"/>
      <c r="AZ629" s="91"/>
      <c r="BA629" s="91"/>
      <c r="BB629" s="91"/>
      <c r="BC629" s="91"/>
      <c r="BD629" s="91"/>
    </row>
    <row r="630" spans="12:56" s="85" customFormat="1" ht="12.75" customHeight="1" x14ac:dyDescent="0.15">
      <c r="L630" s="86"/>
      <c r="M630" s="87"/>
      <c r="N630" s="88"/>
      <c r="O630" s="89"/>
      <c r="P630" s="90"/>
      <c r="V630" s="91"/>
      <c r="AW630" s="91"/>
      <c r="AX630" s="91"/>
      <c r="AY630" s="91"/>
      <c r="AZ630" s="91"/>
      <c r="BA630" s="91"/>
      <c r="BB630" s="91"/>
      <c r="BC630" s="91"/>
      <c r="BD630" s="91"/>
    </row>
    <row r="631" spans="12:56" s="85" customFormat="1" ht="12.75" customHeight="1" x14ac:dyDescent="0.15">
      <c r="L631" s="86"/>
      <c r="M631" s="87"/>
      <c r="N631" s="88"/>
      <c r="O631" s="89"/>
      <c r="P631" s="90"/>
      <c r="V631" s="91"/>
      <c r="AW631" s="91"/>
      <c r="AX631" s="91"/>
      <c r="AY631" s="91"/>
      <c r="AZ631" s="91"/>
      <c r="BA631" s="91"/>
      <c r="BB631" s="91"/>
      <c r="BC631" s="91"/>
      <c r="BD631" s="91"/>
    </row>
    <row r="632" spans="12:56" s="85" customFormat="1" ht="12.75" customHeight="1" x14ac:dyDescent="0.15">
      <c r="L632" s="86"/>
      <c r="M632" s="87"/>
      <c r="N632" s="88"/>
      <c r="O632" s="89"/>
      <c r="P632" s="90"/>
      <c r="V632" s="91"/>
      <c r="AW632" s="91"/>
      <c r="AX632" s="91"/>
      <c r="AY632" s="91"/>
      <c r="AZ632" s="91"/>
      <c r="BA632" s="91"/>
      <c r="BB632" s="91"/>
      <c r="BC632" s="91"/>
      <c r="BD632" s="91"/>
    </row>
    <row r="633" spans="12:56" s="85" customFormat="1" ht="12.75" customHeight="1" x14ac:dyDescent="0.15">
      <c r="L633" s="86"/>
      <c r="M633" s="87"/>
      <c r="N633" s="88"/>
      <c r="O633" s="89"/>
      <c r="P633" s="90"/>
      <c r="V633" s="91"/>
      <c r="AW633" s="91"/>
      <c r="AX633" s="91"/>
      <c r="AY633" s="91"/>
      <c r="AZ633" s="91"/>
      <c r="BA633" s="91"/>
      <c r="BB633" s="91"/>
      <c r="BC633" s="91"/>
      <c r="BD633" s="91"/>
    </row>
    <row r="634" spans="12:56" s="85" customFormat="1" ht="12.75" customHeight="1" x14ac:dyDescent="0.15">
      <c r="L634" s="86"/>
      <c r="M634" s="87"/>
      <c r="N634" s="88"/>
      <c r="O634" s="89"/>
      <c r="P634" s="90"/>
      <c r="V634" s="91"/>
      <c r="AW634" s="91"/>
      <c r="AX634" s="91"/>
      <c r="AY634" s="91"/>
      <c r="AZ634" s="91"/>
      <c r="BA634" s="91"/>
      <c r="BB634" s="91"/>
      <c r="BC634" s="91"/>
      <c r="BD634" s="91"/>
    </row>
    <row r="635" spans="12:56" s="85" customFormat="1" ht="12.75" customHeight="1" x14ac:dyDescent="0.15">
      <c r="L635" s="86"/>
      <c r="M635" s="87"/>
      <c r="N635" s="88"/>
      <c r="O635" s="89"/>
      <c r="P635" s="90"/>
      <c r="V635" s="91"/>
      <c r="AW635" s="91"/>
      <c r="AX635" s="91"/>
      <c r="AY635" s="91"/>
      <c r="AZ635" s="91"/>
      <c r="BA635" s="91"/>
      <c r="BB635" s="91"/>
      <c r="BC635" s="91"/>
      <c r="BD635" s="91"/>
    </row>
    <row r="636" spans="12:56" s="85" customFormat="1" ht="12.75" customHeight="1" x14ac:dyDescent="0.15">
      <c r="L636" s="86"/>
      <c r="M636" s="87"/>
      <c r="N636" s="88"/>
      <c r="O636" s="89"/>
      <c r="P636" s="90"/>
      <c r="V636" s="91"/>
      <c r="AW636" s="91"/>
      <c r="AX636" s="91"/>
      <c r="AY636" s="91"/>
      <c r="AZ636" s="91"/>
      <c r="BA636" s="91"/>
      <c r="BB636" s="91"/>
      <c r="BC636" s="91"/>
      <c r="BD636" s="91"/>
    </row>
    <row r="637" spans="12:56" s="85" customFormat="1" ht="12.75" customHeight="1" x14ac:dyDescent="0.15">
      <c r="L637" s="86"/>
      <c r="M637" s="87"/>
      <c r="N637" s="88"/>
      <c r="O637" s="89"/>
      <c r="P637" s="90"/>
      <c r="V637" s="91"/>
      <c r="AW637" s="91"/>
      <c r="AX637" s="91"/>
      <c r="AY637" s="91"/>
      <c r="AZ637" s="91"/>
      <c r="BA637" s="91"/>
      <c r="BB637" s="91"/>
      <c r="BC637" s="91"/>
      <c r="BD637" s="91"/>
    </row>
    <row r="638" spans="12:56" s="85" customFormat="1" ht="12.75" customHeight="1" x14ac:dyDescent="0.15">
      <c r="L638" s="86"/>
      <c r="M638" s="87"/>
      <c r="N638" s="88"/>
      <c r="O638" s="89"/>
      <c r="P638" s="90"/>
      <c r="V638" s="91"/>
      <c r="AW638" s="91"/>
      <c r="AX638" s="91"/>
      <c r="AY638" s="91"/>
      <c r="AZ638" s="91"/>
      <c r="BA638" s="91"/>
      <c r="BB638" s="91"/>
      <c r="BC638" s="91"/>
      <c r="BD638" s="91"/>
    </row>
    <row r="639" spans="12:56" s="85" customFormat="1" ht="12.75" customHeight="1" x14ac:dyDescent="0.15">
      <c r="L639" s="86"/>
      <c r="M639" s="87"/>
      <c r="N639" s="88"/>
      <c r="O639" s="89"/>
      <c r="P639" s="90"/>
      <c r="V639" s="91"/>
      <c r="AW639" s="91"/>
      <c r="AX639" s="91"/>
      <c r="AY639" s="91"/>
      <c r="AZ639" s="91"/>
      <c r="BA639" s="91"/>
      <c r="BB639" s="91"/>
      <c r="BC639" s="91"/>
      <c r="BD639" s="91"/>
    </row>
    <row r="640" spans="12:56" s="85" customFormat="1" ht="12.75" customHeight="1" x14ac:dyDescent="0.15">
      <c r="L640" s="86"/>
      <c r="M640" s="87"/>
      <c r="N640" s="88"/>
      <c r="O640" s="89"/>
      <c r="P640" s="90"/>
      <c r="V640" s="91"/>
      <c r="AW640" s="91"/>
      <c r="AX640" s="91"/>
      <c r="AY640" s="91"/>
      <c r="AZ640" s="91"/>
      <c r="BA640" s="91"/>
      <c r="BB640" s="91"/>
      <c r="BC640" s="91"/>
      <c r="BD640" s="91"/>
    </row>
    <row r="641" spans="12:56" s="85" customFormat="1" ht="12.75" customHeight="1" x14ac:dyDescent="0.15">
      <c r="L641" s="86"/>
      <c r="M641" s="87"/>
      <c r="N641" s="88"/>
      <c r="O641" s="89"/>
      <c r="P641" s="90"/>
      <c r="V641" s="91"/>
      <c r="AW641" s="91"/>
      <c r="AX641" s="91"/>
      <c r="AY641" s="91"/>
      <c r="AZ641" s="91"/>
      <c r="BA641" s="91"/>
      <c r="BB641" s="91"/>
      <c r="BC641" s="91"/>
      <c r="BD641" s="91"/>
    </row>
    <row r="642" spans="12:56" s="85" customFormat="1" ht="12.75" customHeight="1" x14ac:dyDescent="0.15">
      <c r="L642" s="86"/>
      <c r="M642" s="87"/>
      <c r="N642" s="88"/>
      <c r="O642" s="89"/>
      <c r="P642" s="90"/>
      <c r="V642" s="91"/>
      <c r="AW642" s="91"/>
      <c r="AX642" s="91"/>
      <c r="AY642" s="91"/>
      <c r="AZ642" s="91"/>
      <c r="BA642" s="91"/>
      <c r="BB642" s="91"/>
      <c r="BC642" s="91"/>
      <c r="BD642" s="91"/>
    </row>
    <row r="643" spans="12:56" s="85" customFormat="1" ht="12.75" customHeight="1" x14ac:dyDescent="0.15">
      <c r="L643" s="86"/>
      <c r="M643" s="87"/>
      <c r="N643" s="88"/>
      <c r="O643" s="89"/>
      <c r="P643" s="90"/>
      <c r="V643" s="91"/>
      <c r="AW643" s="91"/>
      <c r="AX643" s="91"/>
      <c r="AY643" s="91"/>
      <c r="AZ643" s="91"/>
      <c r="BA643" s="91"/>
      <c r="BB643" s="91"/>
      <c r="BC643" s="91"/>
      <c r="BD643" s="91"/>
    </row>
    <row r="644" spans="12:56" s="85" customFormat="1" ht="12.75" customHeight="1" x14ac:dyDescent="0.15">
      <c r="L644" s="86"/>
      <c r="M644" s="87"/>
      <c r="N644" s="88"/>
      <c r="O644" s="89"/>
      <c r="P644" s="90"/>
      <c r="V644" s="91"/>
      <c r="AW644" s="91"/>
      <c r="AX644" s="91"/>
      <c r="AY644" s="91"/>
      <c r="AZ644" s="91"/>
      <c r="BA644" s="91"/>
      <c r="BB644" s="91"/>
      <c r="BC644" s="91"/>
      <c r="BD644" s="91"/>
    </row>
    <row r="645" spans="12:56" s="85" customFormat="1" ht="12.75" customHeight="1" x14ac:dyDescent="0.15">
      <c r="L645" s="86"/>
      <c r="M645" s="87"/>
      <c r="N645" s="88"/>
      <c r="O645" s="89"/>
      <c r="P645" s="90"/>
      <c r="V645" s="91"/>
      <c r="AW645" s="91"/>
      <c r="AX645" s="91"/>
      <c r="AY645" s="91"/>
      <c r="AZ645" s="91"/>
      <c r="BA645" s="91"/>
      <c r="BB645" s="91"/>
      <c r="BC645" s="91"/>
      <c r="BD645" s="91"/>
    </row>
    <row r="646" spans="12:56" s="85" customFormat="1" ht="12.75" customHeight="1" x14ac:dyDescent="0.15">
      <c r="L646" s="86"/>
      <c r="M646" s="87"/>
      <c r="N646" s="88"/>
      <c r="O646" s="89"/>
      <c r="P646" s="90"/>
      <c r="V646" s="91"/>
      <c r="AW646" s="91"/>
      <c r="AX646" s="91"/>
      <c r="AY646" s="91"/>
      <c r="AZ646" s="91"/>
      <c r="BA646" s="91"/>
      <c r="BB646" s="91"/>
      <c r="BC646" s="91"/>
      <c r="BD646" s="91"/>
    </row>
    <row r="647" spans="12:56" s="85" customFormat="1" ht="12.75" customHeight="1" x14ac:dyDescent="0.15">
      <c r="L647" s="86"/>
      <c r="M647" s="87"/>
      <c r="N647" s="88"/>
      <c r="O647" s="89"/>
      <c r="P647" s="90"/>
      <c r="V647" s="91"/>
      <c r="AW647" s="91"/>
      <c r="AX647" s="91"/>
      <c r="AY647" s="91"/>
      <c r="AZ647" s="91"/>
      <c r="BA647" s="91"/>
      <c r="BB647" s="91"/>
      <c r="BC647" s="91"/>
      <c r="BD647" s="91"/>
    </row>
    <row r="648" spans="12:56" s="85" customFormat="1" ht="12.75" customHeight="1" x14ac:dyDescent="0.15">
      <c r="L648" s="86"/>
      <c r="M648" s="87"/>
      <c r="N648" s="88"/>
      <c r="O648" s="89"/>
      <c r="P648" s="90"/>
      <c r="V648" s="91"/>
      <c r="AW648" s="91"/>
      <c r="AX648" s="91"/>
      <c r="AY648" s="91"/>
      <c r="AZ648" s="91"/>
      <c r="BA648" s="91"/>
      <c r="BB648" s="91"/>
      <c r="BC648" s="91"/>
      <c r="BD648" s="91"/>
    </row>
    <row r="649" spans="12:56" s="85" customFormat="1" ht="12.75" customHeight="1" x14ac:dyDescent="0.15">
      <c r="L649" s="86"/>
      <c r="M649" s="87"/>
      <c r="N649" s="88"/>
      <c r="O649" s="89"/>
      <c r="P649" s="90"/>
      <c r="V649" s="91"/>
      <c r="AW649" s="91"/>
      <c r="AX649" s="91"/>
      <c r="AY649" s="91"/>
      <c r="AZ649" s="91"/>
      <c r="BA649" s="91"/>
      <c r="BB649" s="91"/>
      <c r="BC649" s="91"/>
      <c r="BD649" s="91"/>
    </row>
    <row r="650" spans="12:56" s="85" customFormat="1" ht="12.75" customHeight="1" x14ac:dyDescent="0.15">
      <c r="L650" s="86"/>
      <c r="M650" s="87"/>
      <c r="N650" s="88"/>
      <c r="O650" s="89"/>
      <c r="P650" s="90"/>
      <c r="V650" s="91"/>
      <c r="AW650" s="91"/>
      <c r="AX650" s="91"/>
      <c r="AY650" s="91"/>
      <c r="AZ650" s="91"/>
      <c r="BA650" s="91"/>
      <c r="BB650" s="91"/>
      <c r="BC650" s="91"/>
      <c r="BD650" s="91"/>
    </row>
    <row r="651" spans="12:56" s="85" customFormat="1" ht="12.75" customHeight="1" x14ac:dyDescent="0.15">
      <c r="L651" s="86"/>
      <c r="M651" s="87"/>
      <c r="N651" s="88"/>
      <c r="O651" s="89"/>
      <c r="P651" s="90"/>
      <c r="V651" s="91"/>
      <c r="AW651" s="91"/>
      <c r="AX651" s="91"/>
      <c r="AY651" s="91"/>
      <c r="AZ651" s="91"/>
      <c r="BA651" s="91"/>
      <c r="BB651" s="91"/>
      <c r="BC651" s="91"/>
      <c r="BD651" s="91"/>
    </row>
    <row r="652" spans="12:56" s="85" customFormat="1" ht="12.75" customHeight="1" x14ac:dyDescent="0.15">
      <c r="L652" s="86"/>
      <c r="M652" s="87"/>
      <c r="N652" s="88"/>
      <c r="O652" s="89"/>
      <c r="P652" s="90"/>
      <c r="V652" s="91"/>
      <c r="AW652" s="91"/>
      <c r="AX652" s="91"/>
      <c r="AY652" s="91"/>
      <c r="AZ652" s="91"/>
      <c r="BA652" s="91"/>
      <c r="BB652" s="91"/>
      <c r="BC652" s="91"/>
      <c r="BD652" s="91"/>
    </row>
    <row r="653" spans="12:56" s="85" customFormat="1" ht="12.75" customHeight="1" x14ac:dyDescent="0.15">
      <c r="L653" s="86"/>
      <c r="M653" s="87"/>
      <c r="N653" s="88"/>
      <c r="O653" s="89"/>
      <c r="P653" s="90"/>
      <c r="V653" s="91"/>
      <c r="AW653" s="91"/>
      <c r="AX653" s="91"/>
      <c r="AY653" s="91"/>
      <c r="AZ653" s="91"/>
      <c r="BA653" s="91"/>
      <c r="BB653" s="91"/>
      <c r="BC653" s="91"/>
      <c r="BD653" s="91"/>
    </row>
    <row r="654" spans="12:56" s="85" customFormat="1" ht="12.75" customHeight="1" x14ac:dyDescent="0.15">
      <c r="L654" s="86"/>
      <c r="M654" s="87"/>
      <c r="N654" s="88"/>
      <c r="O654" s="89"/>
      <c r="P654" s="90"/>
      <c r="V654" s="91"/>
      <c r="AW654" s="91"/>
      <c r="AX654" s="91"/>
      <c r="AY654" s="91"/>
      <c r="AZ654" s="91"/>
      <c r="BA654" s="91"/>
      <c r="BB654" s="91"/>
      <c r="BC654" s="91"/>
      <c r="BD654" s="91"/>
    </row>
    <row r="655" spans="12:56" s="85" customFormat="1" ht="12.75" customHeight="1" x14ac:dyDescent="0.15">
      <c r="L655" s="86"/>
      <c r="M655" s="87"/>
      <c r="N655" s="88"/>
      <c r="O655" s="89"/>
      <c r="P655" s="90"/>
      <c r="V655" s="91"/>
      <c r="AW655" s="91"/>
      <c r="AX655" s="91"/>
      <c r="AY655" s="91"/>
      <c r="AZ655" s="91"/>
      <c r="BA655" s="91"/>
      <c r="BB655" s="91"/>
      <c r="BC655" s="91"/>
      <c r="BD655" s="91"/>
    </row>
    <row r="656" spans="12:56" s="85" customFormat="1" ht="12.75" customHeight="1" x14ac:dyDescent="0.15">
      <c r="L656" s="86"/>
      <c r="M656" s="87"/>
      <c r="N656" s="88"/>
      <c r="O656" s="89"/>
      <c r="P656" s="90"/>
      <c r="V656" s="91"/>
      <c r="AW656" s="91"/>
      <c r="AX656" s="91"/>
      <c r="AY656" s="91"/>
      <c r="AZ656" s="91"/>
      <c r="BA656" s="91"/>
      <c r="BB656" s="91"/>
      <c r="BC656" s="91"/>
      <c r="BD656" s="91"/>
    </row>
    <row r="657" spans="12:56" s="85" customFormat="1" ht="12.75" customHeight="1" x14ac:dyDescent="0.15">
      <c r="L657" s="86"/>
      <c r="M657" s="87"/>
      <c r="N657" s="88"/>
      <c r="O657" s="89"/>
      <c r="P657" s="90"/>
      <c r="V657" s="91"/>
      <c r="AW657" s="91"/>
      <c r="AX657" s="91"/>
      <c r="AY657" s="91"/>
      <c r="AZ657" s="91"/>
      <c r="BA657" s="91"/>
      <c r="BB657" s="91"/>
      <c r="BC657" s="91"/>
      <c r="BD657" s="91"/>
    </row>
    <row r="658" spans="12:56" s="85" customFormat="1" ht="12.75" customHeight="1" x14ac:dyDescent="0.15">
      <c r="L658" s="86"/>
      <c r="M658" s="87"/>
      <c r="N658" s="88"/>
      <c r="O658" s="89"/>
      <c r="P658" s="90"/>
      <c r="V658" s="91"/>
      <c r="AW658" s="91"/>
      <c r="AX658" s="91"/>
      <c r="AY658" s="91"/>
      <c r="AZ658" s="91"/>
      <c r="BA658" s="91"/>
      <c r="BB658" s="91"/>
      <c r="BC658" s="91"/>
      <c r="BD658" s="91"/>
    </row>
    <row r="659" spans="12:56" s="85" customFormat="1" ht="12.75" customHeight="1" x14ac:dyDescent="0.15">
      <c r="L659" s="86"/>
      <c r="M659" s="87"/>
      <c r="N659" s="88"/>
      <c r="O659" s="89"/>
      <c r="P659" s="90"/>
      <c r="V659" s="91"/>
      <c r="AW659" s="91"/>
      <c r="AX659" s="91"/>
      <c r="AY659" s="91"/>
      <c r="AZ659" s="91"/>
      <c r="BA659" s="91"/>
      <c r="BB659" s="91"/>
      <c r="BC659" s="91"/>
      <c r="BD659" s="91"/>
    </row>
    <row r="660" spans="12:56" s="85" customFormat="1" ht="12.75" customHeight="1" x14ac:dyDescent="0.15">
      <c r="L660" s="86"/>
      <c r="M660" s="87"/>
      <c r="N660" s="88"/>
      <c r="O660" s="89"/>
      <c r="P660" s="90"/>
      <c r="V660" s="91"/>
      <c r="AW660" s="91"/>
      <c r="AX660" s="91"/>
      <c r="AY660" s="91"/>
      <c r="AZ660" s="91"/>
      <c r="BA660" s="91"/>
      <c r="BB660" s="91"/>
      <c r="BC660" s="91"/>
      <c r="BD660" s="91"/>
    </row>
    <row r="661" spans="12:56" s="85" customFormat="1" ht="12.75" customHeight="1" x14ac:dyDescent="0.15">
      <c r="L661" s="86"/>
      <c r="M661" s="87"/>
      <c r="N661" s="88"/>
      <c r="O661" s="89"/>
      <c r="P661" s="90"/>
      <c r="V661" s="91"/>
      <c r="AW661" s="91"/>
      <c r="AX661" s="91"/>
      <c r="AY661" s="91"/>
      <c r="AZ661" s="91"/>
      <c r="BA661" s="91"/>
      <c r="BB661" s="91"/>
      <c r="BC661" s="91"/>
      <c r="BD661" s="91"/>
    </row>
    <row r="662" spans="12:56" s="85" customFormat="1" ht="12.75" customHeight="1" x14ac:dyDescent="0.15">
      <c r="L662" s="86"/>
      <c r="M662" s="87"/>
      <c r="N662" s="88"/>
      <c r="O662" s="89"/>
      <c r="P662" s="90"/>
      <c r="V662" s="91"/>
      <c r="AW662" s="91"/>
      <c r="AX662" s="91"/>
      <c r="AY662" s="91"/>
      <c r="AZ662" s="91"/>
      <c r="BA662" s="91"/>
      <c r="BB662" s="91"/>
      <c r="BC662" s="91"/>
      <c r="BD662" s="91"/>
    </row>
    <row r="663" spans="12:56" s="85" customFormat="1" ht="12.75" customHeight="1" x14ac:dyDescent="0.15">
      <c r="L663" s="86"/>
      <c r="M663" s="87"/>
      <c r="N663" s="88"/>
      <c r="O663" s="89"/>
      <c r="P663" s="90"/>
      <c r="V663" s="91"/>
      <c r="AW663" s="91"/>
      <c r="AX663" s="91"/>
      <c r="AY663" s="91"/>
      <c r="AZ663" s="91"/>
      <c r="BA663" s="91"/>
      <c r="BB663" s="91"/>
      <c r="BC663" s="91"/>
      <c r="BD663" s="91"/>
    </row>
    <row r="664" spans="12:56" s="85" customFormat="1" ht="12.75" customHeight="1" x14ac:dyDescent="0.15">
      <c r="L664" s="86"/>
      <c r="M664" s="87"/>
      <c r="N664" s="88"/>
      <c r="O664" s="89"/>
      <c r="P664" s="90"/>
      <c r="V664" s="91"/>
      <c r="AW664" s="91"/>
      <c r="AX664" s="91"/>
      <c r="AY664" s="91"/>
      <c r="AZ664" s="91"/>
      <c r="BA664" s="91"/>
      <c r="BB664" s="91"/>
      <c r="BC664" s="91"/>
      <c r="BD664" s="91"/>
    </row>
    <row r="665" spans="12:56" s="85" customFormat="1" ht="12.75" customHeight="1" x14ac:dyDescent="0.15">
      <c r="L665" s="86"/>
      <c r="M665" s="87"/>
      <c r="N665" s="88"/>
      <c r="O665" s="89"/>
      <c r="P665" s="90"/>
      <c r="V665" s="91"/>
      <c r="AW665" s="91"/>
      <c r="AX665" s="91"/>
      <c r="AY665" s="91"/>
      <c r="AZ665" s="91"/>
      <c r="BA665" s="91"/>
      <c r="BB665" s="91"/>
      <c r="BC665" s="91"/>
      <c r="BD665" s="91"/>
    </row>
    <row r="666" spans="12:56" s="85" customFormat="1" ht="12.75" customHeight="1" x14ac:dyDescent="0.15">
      <c r="L666" s="86"/>
      <c r="M666" s="87"/>
      <c r="N666" s="88"/>
      <c r="O666" s="89"/>
      <c r="P666" s="90"/>
      <c r="V666" s="91"/>
      <c r="AW666" s="91"/>
      <c r="AX666" s="91"/>
      <c r="AY666" s="91"/>
      <c r="AZ666" s="91"/>
      <c r="BA666" s="91"/>
      <c r="BB666" s="91"/>
      <c r="BC666" s="91"/>
      <c r="BD666" s="91"/>
    </row>
    <row r="667" spans="12:56" s="85" customFormat="1" ht="12.75" customHeight="1" x14ac:dyDescent="0.15">
      <c r="L667" s="86"/>
      <c r="M667" s="87"/>
      <c r="N667" s="88"/>
      <c r="O667" s="89"/>
      <c r="P667" s="90"/>
      <c r="V667" s="91"/>
      <c r="AW667" s="91"/>
      <c r="AX667" s="91"/>
      <c r="AY667" s="91"/>
      <c r="AZ667" s="91"/>
      <c r="BA667" s="91"/>
      <c r="BB667" s="91"/>
      <c r="BC667" s="91"/>
      <c r="BD667" s="91"/>
    </row>
    <row r="668" spans="12:56" s="85" customFormat="1" ht="12.75" customHeight="1" x14ac:dyDescent="0.15">
      <c r="L668" s="86"/>
      <c r="M668" s="87"/>
      <c r="N668" s="88"/>
      <c r="O668" s="89"/>
      <c r="P668" s="90"/>
      <c r="V668" s="91"/>
      <c r="AW668" s="91"/>
      <c r="AX668" s="91"/>
      <c r="AY668" s="91"/>
      <c r="AZ668" s="91"/>
      <c r="BA668" s="91"/>
      <c r="BB668" s="91"/>
      <c r="BC668" s="91"/>
      <c r="BD668" s="91"/>
    </row>
    <row r="669" spans="12:56" s="85" customFormat="1" ht="12.75" customHeight="1" x14ac:dyDescent="0.15">
      <c r="L669" s="86"/>
      <c r="M669" s="87"/>
      <c r="N669" s="88"/>
      <c r="O669" s="89"/>
      <c r="P669" s="90"/>
      <c r="V669" s="91"/>
      <c r="AW669" s="91"/>
      <c r="AX669" s="91"/>
      <c r="AY669" s="91"/>
      <c r="AZ669" s="91"/>
      <c r="BA669" s="91"/>
      <c r="BB669" s="91"/>
      <c r="BC669" s="91"/>
      <c r="BD669" s="91"/>
    </row>
    <row r="670" spans="12:56" s="85" customFormat="1" ht="12.75" customHeight="1" x14ac:dyDescent="0.15">
      <c r="L670" s="86"/>
      <c r="M670" s="87"/>
      <c r="N670" s="88"/>
      <c r="O670" s="89"/>
      <c r="P670" s="90"/>
      <c r="V670" s="91"/>
      <c r="AW670" s="91"/>
      <c r="AX670" s="91"/>
      <c r="AY670" s="91"/>
      <c r="AZ670" s="91"/>
      <c r="BA670" s="91"/>
      <c r="BB670" s="91"/>
      <c r="BC670" s="91"/>
      <c r="BD670" s="91"/>
    </row>
    <row r="671" spans="12:56" s="85" customFormat="1" ht="12.75" customHeight="1" x14ac:dyDescent="0.15">
      <c r="L671" s="86"/>
      <c r="M671" s="87"/>
      <c r="N671" s="88"/>
      <c r="O671" s="89"/>
      <c r="P671" s="90"/>
      <c r="V671" s="91"/>
      <c r="AW671" s="91"/>
      <c r="AX671" s="91"/>
      <c r="AY671" s="91"/>
      <c r="AZ671" s="91"/>
      <c r="BA671" s="91"/>
      <c r="BB671" s="91"/>
      <c r="BC671" s="91"/>
      <c r="BD671" s="91"/>
    </row>
    <row r="672" spans="12:56" s="85" customFormat="1" ht="12.75" customHeight="1" x14ac:dyDescent="0.15">
      <c r="L672" s="86"/>
      <c r="M672" s="87"/>
      <c r="N672" s="88"/>
      <c r="O672" s="89"/>
      <c r="P672" s="90"/>
      <c r="V672" s="91"/>
      <c r="AW672" s="91"/>
      <c r="AX672" s="91"/>
      <c r="AY672" s="91"/>
      <c r="AZ672" s="91"/>
      <c r="BA672" s="91"/>
      <c r="BB672" s="91"/>
      <c r="BC672" s="91"/>
      <c r="BD672" s="91"/>
    </row>
    <row r="673" spans="12:56" s="85" customFormat="1" ht="12.75" customHeight="1" x14ac:dyDescent="0.15">
      <c r="L673" s="86"/>
      <c r="M673" s="87"/>
      <c r="N673" s="88"/>
      <c r="O673" s="89"/>
      <c r="P673" s="90"/>
      <c r="V673" s="91"/>
      <c r="AW673" s="91"/>
      <c r="AX673" s="91"/>
      <c r="AY673" s="91"/>
      <c r="AZ673" s="91"/>
      <c r="BA673" s="91"/>
      <c r="BB673" s="91"/>
      <c r="BC673" s="91"/>
      <c r="BD673" s="91"/>
    </row>
    <row r="674" spans="12:56" s="85" customFormat="1" ht="12.75" customHeight="1" x14ac:dyDescent="0.15">
      <c r="L674" s="86"/>
      <c r="M674" s="87"/>
      <c r="N674" s="88"/>
      <c r="O674" s="89"/>
      <c r="P674" s="90"/>
      <c r="V674" s="91"/>
      <c r="AW674" s="91"/>
      <c r="AX674" s="91"/>
      <c r="AY674" s="91"/>
      <c r="AZ674" s="91"/>
      <c r="BA674" s="91"/>
      <c r="BB674" s="91"/>
      <c r="BC674" s="91"/>
      <c r="BD674" s="91"/>
    </row>
    <row r="675" spans="12:56" s="85" customFormat="1" ht="12.75" customHeight="1" x14ac:dyDescent="0.15">
      <c r="L675" s="86"/>
      <c r="M675" s="87"/>
      <c r="N675" s="88"/>
      <c r="O675" s="89"/>
      <c r="P675" s="90"/>
      <c r="V675" s="91"/>
      <c r="AW675" s="91"/>
      <c r="AX675" s="91"/>
      <c r="AY675" s="91"/>
      <c r="AZ675" s="91"/>
      <c r="BA675" s="91"/>
      <c r="BB675" s="91"/>
      <c r="BC675" s="91"/>
      <c r="BD675" s="91"/>
    </row>
    <row r="676" spans="12:56" s="85" customFormat="1" ht="12.75" customHeight="1" x14ac:dyDescent="0.15">
      <c r="L676" s="86"/>
      <c r="M676" s="87"/>
      <c r="N676" s="88"/>
      <c r="O676" s="89"/>
      <c r="P676" s="90"/>
      <c r="V676" s="91"/>
      <c r="AW676" s="91"/>
      <c r="AX676" s="91"/>
      <c r="AY676" s="91"/>
      <c r="AZ676" s="91"/>
      <c r="BA676" s="91"/>
      <c r="BB676" s="91"/>
      <c r="BC676" s="91"/>
      <c r="BD676" s="91"/>
    </row>
    <row r="677" spans="12:56" s="85" customFormat="1" ht="12.75" customHeight="1" x14ac:dyDescent="0.15">
      <c r="L677" s="86"/>
      <c r="M677" s="87"/>
      <c r="N677" s="88"/>
      <c r="O677" s="89"/>
      <c r="P677" s="90"/>
      <c r="V677" s="91"/>
      <c r="AW677" s="91"/>
      <c r="AX677" s="91"/>
      <c r="AY677" s="91"/>
      <c r="AZ677" s="91"/>
      <c r="BA677" s="91"/>
      <c r="BB677" s="91"/>
      <c r="BC677" s="91"/>
      <c r="BD677" s="91"/>
    </row>
    <row r="678" spans="12:56" s="85" customFormat="1" ht="12.75" customHeight="1" x14ac:dyDescent="0.15">
      <c r="L678" s="86"/>
      <c r="M678" s="87"/>
      <c r="N678" s="88"/>
      <c r="O678" s="89"/>
      <c r="P678" s="90"/>
      <c r="V678" s="91"/>
      <c r="AW678" s="91"/>
      <c r="AX678" s="91"/>
      <c r="AY678" s="91"/>
      <c r="AZ678" s="91"/>
      <c r="BA678" s="91"/>
      <c r="BB678" s="91"/>
      <c r="BC678" s="91"/>
      <c r="BD678" s="91"/>
    </row>
    <row r="679" spans="12:56" s="85" customFormat="1" ht="12.75" customHeight="1" x14ac:dyDescent="0.15">
      <c r="L679" s="86"/>
      <c r="M679" s="87"/>
      <c r="N679" s="88"/>
      <c r="O679" s="89"/>
      <c r="P679" s="90"/>
      <c r="V679" s="91"/>
      <c r="AW679" s="91"/>
      <c r="AX679" s="91"/>
      <c r="AY679" s="91"/>
      <c r="AZ679" s="91"/>
      <c r="BA679" s="91"/>
      <c r="BB679" s="91"/>
      <c r="BC679" s="91"/>
      <c r="BD679" s="91"/>
    </row>
    <row r="680" spans="12:56" s="85" customFormat="1" ht="12.75" customHeight="1" x14ac:dyDescent="0.15">
      <c r="L680" s="86"/>
      <c r="M680" s="87"/>
      <c r="N680" s="88"/>
      <c r="O680" s="89"/>
      <c r="P680" s="90"/>
      <c r="V680" s="91"/>
      <c r="AW680" s="91"/>
      <c r="AX680" s="91"/>
      <c r="AY680" s="91"/>
      <c r="AZ680" s="91"/>
      <c r="BA680" s="91"/>
      <c r="BB680" s="91"/>
      <c r="BC680" s="91"/>
      <c r="BD680" s="91"/>
    </row>
    <row r="681" spans="12:56" s="85" customFormat="1" ht="12.75" customHeight="1" x14ac:dyDescent="0.15">
      <c r="L681" s="86"/>
      <c r="M681" s="87"/>
      <c r="N681" s="88"/>
      <c r="O681" s="89"/>
      <c r="P681" s="90"/>
      <c r="V681" s="91"/>
      <c r="AW681" s="91"/>
      <c r="AX681" s="91"/>
      <c r="AY681" s="91"/>
      <c r="AZ681" s="91"/>
      <c r="BA681" s="91"/>
      <c r="BB681" s="91"/>
      <c r="BC681" s="91"/>
      <c r="BD681" s="91"/>
    </row>
    <row r="682" spans="12:56" s="85" customFormat="1" ht="12.75" customHeight="1" x14ac:dyDescent="0.15">
      <c r="L682" s="86"/>
      <c r="M682" s="87"/>
      <c r="N682" s="88"/>
      <c r="O682" s="89"/>
      <c r="P682" s="90"/>
      <c r="V682" s="91"/>
      <c r="AW682" s="91"/>
      <c r="AX682" s="91"/>
      <c r="AY682" s="91"/>
      <c r="AZ682" s="91"/>
      <c r="BA682" s="91"/>
      <c r="BB682" s="91"/>
      <c r="BC682" s="91"/>
      <c r="BD682" s="91"/>
    </row>
    <row r="683" spans="12:56" s="85" customFormat="1" ht="12.75" customHeight="1" x14ac:dyDescent="0.15">
      <c r="L683" s="86"/>
      <c r="M683" s="87"/>
      <c r="N683" s="88"/>
      <c r="O683" s="89"/>
      <c r="P683" s="90"/>
      <c r="V683" s="91"/>
      <c r="AW683" s="91"/>
      <c r="AX683" s="91"/>
      <c r="AY683" s="91"/>
      <c r="AZ683" s="91"/>
      <c r="BA683" s="91"/>
      <c r="BB683" s="91"/>
      <c r="BC683" s="91"/>
      <c r="BD683" s="91"/>
    </row>
    <row r="684" spans="12:56" s="85" customFormat="1" ht="12.75" customHeight="1" x14ac:dyDescent="0.15">
      <c r="L684" s="86"/>
      <c r="M684" s="87"/>
      <c r="N684" s="88"/>
      <c r="O684" s="89"/>
      <c r="P684" s="90"/>
      <c r="V684" s="91"/>
      <c r="AW684" s="91"/>
      <c r="AX684" s="91"/>
      <c r="AY684" s="91"/>
      <c r="AZ684" s="91"/>
      <c r="BA684" s="91"/>
      <c r="BB684" s="91"/>
      <c r="BC684" s="91"/>
      <c r="BD684" s="91"/>
    </row>
    <row r="685" spans="12:56" s="85" customFormat="1" ht="12.75" customHeight="1" x14ac:dyDescent="0.15">
      <c r="L685" s="86"/>
      <c r="M685" s="87"/>
      <c r="N685" s="88"/>
      <c r="O685" s="89"/>
      <c r="P685" s="90"/>
      <c r="V685" s="91"/>
      <c r="AW685" s="91"/>
      <c r="AX685" s="91"/>
      <c r="AY685" s="91"/>
      <c r="AZ685" s="91"/>
      <c r="BA685" s="91"/>
      <c r="BB685" s="91"/>
      <c r="BC685" s="91"/>
      <c r="BD685" s="91"/>
    </row>
    <row r="686" spans="12:56" s="85" customFormat="1" ht="12.75" customHeight="1" x14ac:dyDescent="0.15">
      <c r="L686" s="86"/>
      <c r="M686" s="87"/>
      <c r="N686" s="88"/>
      <c r="O686" s="89"/>
      <c r="P686" s="90"/>
      <c r="V686" s="91"/>
      <c r="AW686" s="91"/>
      <c r="AX686" s="91"/>
      <c r="AY686" s="91"/>
      <c r="AZ686" s="91"/>
      <c r="BA686" s="91"/>
      <c r="BB686" s="91"/>
      <c r="BC686" s="91"/>
      <c r="BD686" s="91"/>
    </row>
    <row r="687" spans="12:56" s="85" customFormat="1" ht="12.75" customHeight="1" x14ac:dyDescent="0.15">
      <c r="L687" s="86"/>
      <c r="M687" s="87"/>
      <c r="N687" s="88"/>
      <c r="O687" s="89"/>
      <c r="P687" s="90"/>
      <c r="V687" s="91"/>
      <c r="AW687" s="91"/>
      <c r="AX687" s="91"/>
      <c r="AY687" s="91"/>
      <c r="AZ687" s="91"/>
      <c r="BA687" s="91"/>
      <c r="BB687" s="91"/>
      <c r="BC687" s="91"/>
      <c r="BD687" s="91"/>
    </row>
    <row r="688" spans="12:56" s="85" customFormat="1" ht="12.75" customHeight="1" x14ac:dyDescent="0.15">
      <c r="L688" s="86"/>
      <c r="M688" s="87"/>
      <c r="N688" s="88"/>
      <c r="O688" s="89"/>
      <c r="P688" s="90"/>
      <c r="V688" s="91"/>
      <c r="AW688" s="91"/>
      <c r="AX688" s="91"/>
      <c r="AY688" s="91"/>
      <c r="AZ688" s="91"/>
      <c r="BA688" s="91"/>
      <c r="BB688" s="91"/>
      <c r="BC688" s="91"/>
      <c r="BD688" s="91"/>
    </row>
    <row r="689" spans="12:56" s="85" customFormat="1" ht="12.75" customHeight="1" x14ac:dyDescent="0.15">
      <c r="L689" s="86"/>
      <c r="M689" s="87"/>
      <c r="N689" s="88"/>
      <c r="O689" s="89"/>
      <c r="P689" s="90"/>
      <c r="V689" s="91"/>
      <c r="AW689" s="91"/>
      <c r="AX689" s="91"/>
      <c r="AY689" s="91"/>
      <c r="AZ689" s="91"/>
      <c r="BA689" s="91"/>
      <c r="BB689" s="91"/>
      <c r="BC689" s="91"/>
      <c r="BD689" s="91"/>
    </row>
    <row r="690" spans="12:56" s="85" customFormat="1" ht="12.75" customHeight="1" x14ac:dyDescent="0.15">
      <c r="L690" s="86"/>
      <c r="M690" s="87"/>
      <c r="N690" s="88"/>
      <c r="O690" s="89"/>
      <c r="P690" s="90"/>
      <c r="V690" s="91"/>
      <c r="AW690" s="91"/>
      <c r="AX690" s="91"/>
      <c r="AY690" s="91"/>
      <c r="AZ690" s="91"/>
      <c r="BA690" s="91"/>
      <c r="BB690" s="91"/>
      <c r="BC690" s="91"/>
      <c r="BD690" s="91"/>
    </row>
    <row r="691" spans="12:56" s="85" customFormat="1" ht="12.75" customHeight="1" x14ac:dyDescent="0.15">
      <c r="L691" s="86"/>
      <c r="M691" s="87"/>
      <c r="N691" s="88"/>
      <c r="O691" s="89"/>
      <c r="P691" s="90"/>
      <c r="V691" s="91"/>
      <c r="AW691" s="91"/>
      <c r="AX691" s="91"/>
      <c r="AY691" s="91"/>
      <c r="AZ691" s="91"/>
      <c r="BA691" s="91"/>
      <c r="BB691" s="91"/>
      <c r="BC691" s="91"/>
      <c r="BD691" s="91"/>
    </row>
    <row r="692" spans="12:56" s="85" customFormat="1" ht="12.75" customHeight="1" x14ac:dyDescent="0.15">
      <c r="L692" s="86"/>
      <c r="M692" s="87"/>
      <c r="N692" s="88"/>
      <c r="O692" s="89"/>
      <c r="P692" s="90"/>
      <c r="V692" s="91"/>
      <c r="AW692" s="91"/>
      <c r="AX692" s="91"/>
      <c r="AY692" s="91"/>
      <c r="AZ692" s="91"/>
      <c r="BA692" s="91"/>
      <c r="BB692" s="91"/>
      <c r="BC692" s="91"/>
      <c r="BD692" s="91"/>
    </row>
    <row r="693" spans="12:56" s="85" customFormat="1" ht="12.75" customHeight="1" x14ac:dyDescent="0.15">
      <c r="L693" s="86"/>
      <c r="M693" s="87"/>
      <c r="N693" s="88"/>
      <c r="O693" s="89"/>
      <c r="P693" s="90"/>
      <c r="V693" s="91"/>
      <c r="AW693" s="91"/>
      <c r="AX693" s="91"/>
      <c r="AY693" s="91"/>
      <c r="AZ693" s="91"/>
      <c r="BA693" s="91"/>
      <c r="BB693" s="91"/>
      <c r="BC693" s="91"/>
      <c r="BD693" s="91"/>
    </row>
    <row r="694" spans="12:56" s="85" customFormat="1" ht="12.75" customHeight="1" x14ac:dyDescent="0.15">
      <c r="L694" s="86"/>
      <c r="M694" s="87"/>
      <c r="N694" s="88"/>
      <c r="O694" s="89"/>
      <c r="P694" s="90"/>
      <c r="V694" s="91"/>
      <c r="AW694" s="91"/>
      <c r="AX694" s="91"/>
      <c r="AY694" s="91"/>
      <c r="AZ694" s="91"/>
      <c r="BA694" s="91"/>
      <c r="BB694" s="91"/>
      <c r="BC694" s="91"/>
      <c r="BD694" s="91"/>
    </row>
    <row r="695" spans="12:56" s="85" customFormat="1" ht="12.75" customHeight="1" x14ac:dyDescent="0.15">
      <c r="L695" s="86"/>
      <c r="M695" s="87"/>
      <c r="N695" s="88"/>
      <c r="O695" s="89"/>
      <c r="P695" s="90"/>
      <c r="V695" s="91"/>
      <c r="AW695" s="91"/>
      <c r="AX695" s="91"/>
      <c r="AY695" s="91"/>
      <c r="AZ695" s="91"/>
      <c r="BA695" s="91"/>
      <c r="BB695" s="91"/>
      <c r="BC695" s="91"/>
      <c r="BD695" s="91"/>
    </row>
    <row r="696" spans="12:56" s="85" customFormat="1" ht="12.75" customHeight="1" x14ac:dyDescent="0.15">
      <c r="L696" s="86"/>
      <c r="M696" s="87"/>
      <c r="N696" s="88"/>
      <c r="O696" s="89"/>
      <c r="P696" s="90"/>
      <c r="V696" s="91"/>
      <c r="AW696" s="91"/>
      <c r="AX696" s="91"/>
      <c r="AY696" s="91"/>
      <c r="AZ696" s="91"/>
      <c r="BA696" s="91"/>
      <c r="BB696" s="91"/>
      <c r="BC696" s="91"/>
      <c r="BD696" s="91"/>
    </row>
    <row r="697" spans="12:56" s="85" customFormat="1" ht="12.75" customHeight="1" x14ac:dyDescent="0.15">
      <c r="L697" s="86"/>
      <c r="M697" s="87"/>
      <c r="N697" s="88"/>
      <c r="O697" s="89"/>
      <c r="P697" s="90"/>
      <c r="V697" s="91"/>
      <c r="AW697" s="91"/>
      <c r="AX697" s="91"/>
      <c r="AY697" s="91"/>
      <c r="AZ697" s="91"/>
      <c r="BA697" s="91"/>
      <c r="BB697" s="91"/>
      <c r="BC697" s="91"/>
      <c r="BD697" s="91"/>
    </row>
    <row r="698" spans="12:56" s="85" customFormat="1" ht="12.75" customHeight="1" x14ac:dyDescent="0.15">
      <c r="L698" s="86"/>
      <c r="M698" s="87"/>
      <c r="N698" s="88"/>
      <c r="O698" s="89"/>
      <c r="P698" s="90"/>
      <c r="V698" s="91"/>
      <c r="AW698" s="91"/>
      <c r="AX698" s="91"/>
      <c r="AY698" s="91"/>
      <c r="AZ698" s="91"/>
      <c r="BA698" s="91"/>
      <c r="BB698" s="91"/>
      <c r="BC698" s="91"/>
      <c r="BD698" s="91"/>
    </row>
    <row r="699" spans="12:56" s="85" customFormat="1" ht="12.75" customHeight="1" x14ac:dyDescent="0.15">
      <c r="L699" s="86"/>
      <c r="M699" s="87"/>
      <c r="N699" s="88"/>
      <c r="O699" s="89"/>
      <c r="P699" s="90"/>
      <c r="V699" s="91"/>
      <c r="AW699" s="91"/>
      <c r="AX699" s="91"/>
      <c r="AY699" s="91"/>
      <c r="AZ699" s="91"/>
      <c r="BA699" s="91"/>
      <c r="BB699" s="91"/>
      <c r="BC699" s="91"/>
      <c r="BD699" s="91"/>
    </row>
    <row r="700" spans="12:56" s="85" customFormat="1" ht="12.75" customHeight="1" x14ac:dyDescent="0.15">
      <c r="L700" s="86"/>
      <c r="M700" s="87"/>
      <c r="N700" s="88"/>
      <c r="O700" s="89"/>
      <c r="P700" s="90"/>
      <c r="V700" s="91"/>
      <c r="AW700" s="91"/>
      <c r="AX700" s="91"/>
      <c r="AY700" s="91"/>
      <c r="AZ700" s="91"/>
      <c r="BA700" s="91"/>
      <c r="BB700" s="91"/>
      <c r="BC700" s="91"/>
      <c r="BD700" s="91"/>
    </row>
    <row r="701" spans="12:56" s="85" customFormat="1" ht="12.75" customHeight="1" x14ac:dyDescent="0.15">
      <c r="L701" s="86"/>
      <c r="M701" s="87"/>
      <c r="N701" s="88"/>
      <c r="O701" s="89"/>
      <c r="P701" s="90"/>
      <c r="V701" s="91"/>
      <c r="AW701" s="91"/>
      <c r="AX701" s="91"/>
      <c r="AY701" s="91"/>
      <c r="AZ701" s="91"/>
      <c r="BA701" s="91"/>
      <c r="BB701" s="91"/>
      <c r="BC701" s="91"/>
      <c r="BD701" s="91"/>
    </row>
    <row r="702" spans="12:56" s="85" customFormat="1" ht="12.75" customHeight="1" x14ac:dyDescent="0.15">
      <c r="L702" s="86"/>
      <c r="M702" s="87"/>
      <c r="N702" s="88"/>
      <c r="O702" s="89"/>
      <c r="P702" s="90"/>
      <c r="V702" s="91"/>
      <c r="AW702" s="91"/>
      <c r="AX702" s="91"/>
      <c r="AY702" s="91"/>
      <c r="AZ702" s="91"/>
      <c r="BA702" s="91"/>
      <c r="BB702" s="91"/>
      <c r="BC702" s="91"/>
      <c r="BD702" s="91"/>
    </row>
    <row r="703" spans="12:56" s="85" customFormat="1" ht="12.75" customHeight="1" x14ac:dyDescent="0.15">
      <c r="L703" s="86"/>
      <c r="M703" s="87"/>
      <c r="N703" s="88"/>
      <c r="O703" s="89"/>
      <c r="P703" s="90"/>
      <c r="V703" s="91"/>
      <c r="AW703" s="91"/>
      <c r="AX703" s="91"/>
      <c r="AY703" s="91"/>
      <c r="AZ703" s="91"/>
      <c r="BA703" s="91"/>
      <c r="BB703" s="91"/>
      <c r="BC703" s="91"/>
      <c r="BD703" s="91"/>
    </row>
    <row r="704" spans="12:56" s="85" customFormat="1" ht="12.75" customHeight="1" x14ac:dyDescent="0.15">
      <c r="L704" s="86"/>
      <c r="M704" s="87"/>
      <c r="N704" s="88"/>
      <c r="O704" s="89"/>
      <c r="P704" s="90"/>
      <c r="V704" s="91"/>
      <c r="AW704" s="91"/>
      <c r="AX704" s="91"/>
      <c r="AY704" s="91"/>
      <c r="AZ704" s="91"/>
      <c r="BA704" s="91"/>
      <c r="BB704" s="91"/>
      <c r="BC704" s="91"/>
      <c r="BD704" s="91"/>
    </row>
    <row r="705" spans="12:56" s="85" customFormat="1" ht="12.75" customHeight="1" x14ac:dyDescent="0.15">
      <c r="L705" s="86"/>
      <c r="M705" s="87"/>
      <c r="N705" s="88"/>
      <c r="O705" s="89"/>
      <c r="P705" s="90"/>
      <c r="V705" s="91"/>
      <c r="AW705" s="91"/>
      <c r="AX705" s="91"/>
      <c r="AY705" s="91"/>
      <c r="AZ705" s="91"/>
      <c r="BA705" s="91"/>
      <c r="BB705" s="91"/>
      <c r="BC705" s="91"/>
      <c r="BD705" s="91"/>
    </row>
    <row r="706" spans="12:56" s="85" customFormat="1" ht="12.75" customHeight="1" x14ac:dyDescent="0.15">
      <c r="L706" s="86"/>
      <c r="M706" s="87"/>
      <c r="N706" s="88"/>
      <c r="O706" s="89"/>
      <c r="P706" s="90"/>
      <c r="V706" s="91"/>
      <c r="AW706" s="91"/>
      <c r="AX706" s="91"/>
      <c r="AY706" s="91"/>
      <c r="AZ706" s="91"/>
      <c r="BA706" s="91"/>
      <c r="BB706" s="91"/>
      <c r="BC706" s="91"/>
      <c r="BD706" s="91"/>
    </row>
    <row r="707" spans="12:56" s="85" customFormat="1" ht="12.75" customHeight="1" x14ac:dyDescent="0.15">
      <c r="L707" s="86"/>
      <c r="M707" s="87"/>
      <c r="N707" s="88"/>
      <c r="O707" s="89"/>
      <c r="P707" s="90"/>
      <c r="V707" s="91"/>
      <c r="AW707" s="91"/>
      <c r="AX707" s="91"/>
      <c r="AY707" s="91"/>
      <c r="AZ707" s="91"/>
      <c r="BA707" s="91"/>
      <c r="BB707" s="91"/>
      <c r="BC707" s="91"/>
      <c r="BD707" s="91"/>
    </row>
    <row r="708" spans="12:56" s="85" customFormat="1" ht="12.75" customHeight="1" x14ac:dyDescent="0.15">
      <c r="L708" s="86"/>
      <c r="M708" s="87"/>
      <c r="N708" s="88"/>
      <c r="O708" s="89"/>
      <c r="P708" s="90"/>
      <c r="V708" s="91"/>
      <c r="AW708" s="91"/>
      <c r="AX708" s="91"/>
      <c r="AY708" s="91"/>
      <c r="AZ708" s="91"/>
      <c r="BA708" s="91"/>
      <c r="BB708" s="91"/>
      <c r="BC708" s="91"/>
      <c r="BD708" s="91"/>
    </row>
    <row r="709" spans="12:56" s="85" customFormat="1" ht="12.75" customHeight="1" x14ac:dyDescent="0.15">
      <c r="L709" s="86"/>
      <c r="M709" s="87"/>
      <c r="N709" s="88"/>
      <c r="O709" s="89"/>
      <c r="P709" s="90"/>
      <c r="V709" s="91"/>
      <c r="AW709" s="91"/>
      <c r="AX709" s="91"/>
      <c r="AY709" s="91"/>
      <c r="AZ709" s="91"/>
      <c r="BA709" s="91"/>
      <c r="BB709" s="91"/>
      <c r="BC709" s="91"/>
      <c r="BD709" s="91"/>
    </row>
    <row r="710" spans="12:56" s="85" customFormat="1" ht="12.75" customHeight="1" x14ac:dyDescent="0.15">
      <c r="L710" s="86"/>
      <c r="M710" s="87"/>
      <c r="N710" s="88"/>
      <c r="O710" s="89"/>
      <c r="P710" s="90"/>
      <c r="V710" s="91"/>
      <c r="AW710" s="91"/>
      <c r="AX710" s="91"/>
      <c r="AY710" s="91"/>
      <c r="AZ710" s="91"/>
      <c r="BA710" s="91"/>
      <c r="BB710" s="91"/>
      <c r="BC710" s="91"/>
      <c r="BD710" s="91"/>
    </row>
    <row r="711" spans="12:56" s="85" customFormat="1" ht="12.75" customHeight="1" x14ac:dyDescent="0.15">
      <c r="L711" s="86"/>
      <c r="M711" s="87"/>
      <c r="N711" s="88"/>
      <c r="O711" s="89"/>
      <c r="P711" s="90"/>
      <c r="V711" s="91"/>
      <c r="AW711" s="91"/>
      <c r="AX711" s="91"/>
      <c r="AY711" s="91"/>
      <c r="AZ711" s="91"/>
      <c r="BA711" s="91"/>
      <c r="BB711" s="91"/>
      <c r="BC711" s="91"/>
      <c r="BD711" s="91"/>
    </row>
    <row r="712" spans="12:56" s="85" customFormat="1" ht="12.75" customHeight="1" x14ac:dyDescent="0.15">
      <c r="L712" s="86"/>
      <c r="M712" s="87"/>
      <c r="N712" s="88"/>
      <c r="O712" s="89"/>
      <c r="P712" s="90"/>
      <c r="V712" s="91"/>
      <c r="AW712" s="91"/>
      <c r="AX712" s="91"/>
      <c r="AY712" s="91"/>
      <c r="AZ712" s="91"/>
      <c r="BA712" s="91"/>
      <c r="BB712" s="91"/>
      <c r="BC712" s="91"/>
      <c r="BD712" s="91"/>
    </row>
    <row r="713" spans="12:56" s="85" customFormat="1" ht="12.75" customHeight="1" x14ac:dyDescent="0.15">
      <c r="L713" s="86"/>
      <c r="M713" s="87"/>
      <c r="N713" s="88"/>
      <c r="O713" s="89"/>
      <c r="P713" s="90"/>
      <c r="V713" s="91"/>
      <c r="AW713" s="91"/>
      <c r="AX713" s="91"/>
      <c r="AY713" s="91"/>
      <c r="AZ713" s="91"/>
      <c r="BA713" s="91"/>
      <c r="BB713" s="91"/>
      <c r="BC713" s="91"/>
      <c r="BD713" s="91"/>
    </row>
    <row r="714" spans="12:56" s="85" customFormat="1" ht="12.75" customHeight="1" x14ac:dyDescent="0.15">
      <c r="L714" s="86"/>
      <c r="M714" s="87"/>
      <c r="N714" s="88"/>
      <c r="O714" s="89"/>
      <c r="P714" s="90"/>
      <c r="V714" s="91"/>
      <c r="AW714" s="91"/>
      <c r="AX714" s="91"/>
      <c r="AY714" s="91"/>
      <c r="AZ714" s="91"/>
      <c r="BA714" s="91"/>
      <c r="BB714" s="91"/>
      <c r="BC714" s="91"/>
      <c r="BD714" s="91"/>
    </row>
    <row r="715" spans="12:56" s="85" customFormat="1" ht="12.75" customHeight="1" x14ac:dyDescent="0.15">
      <c r="L715" s="86"/>
      <c r="M715" s="87"/>
      <c r="N715" s="88"/>
      <c r="O715" s="89"/>
      <c r="P715" s="90"/>
      <c r="V715" s="91"/>
      <c r="AW715" s="91"/>
      <c r="AX715" s="91"/>
      <c r="AY715" s="91"/>
      <c r="AZ715" s="91"/>
      <c r="BA715" s="91"/>
      <c r="BB715" s="91"/>
      <c r="BC715" s="91"/>
      <c r="BD715" s="91"/>
    </row>
    <row r="716" spans="12:56" s="85" customFormat="1" ht="12.75" customHeight="1" x14ac:dyDescent="0.15">
      <c r="L716" s="86"/>
      <c r="M716" s="87"/>
      <c r="N716" s="88"/>
      <c r="O716" s="89"/>
      <c r="P716" s="90"/>
      <c r="V716" s="91"/>
      <c r="AW716" s="91"/>
      <c r="AX716" s="91"/>
      <c r="AY716" s="91"/>
      <c r="AZ716" s="91"/>
      <c r="BA716" s="91"/>
      <c r="BB716" s="91"/>
      <c r="BC716" s="91"/>
      <c r="BD716" s="91"/>
    </row>
    <row r="717" spans="12:56" s="85" customFormat="1" ht="12.75" customHeight="1" x14ac:dyDescent="0.15">
      <c r="L717" s="86"/>
      <c r="M717" s="87"/>
      <c r="N717" s="88"/>
      <c r="O717" s="89"/>
      <c r="P717" s="90"/>
      <c r="V717" s="91"/>
      <c r="AW717" s="91"/>
      <c r="AX717" s="91"/>
      <c r="AY717" s="91"/>
      <c r="AZ717" s="91"/>
      <c r="BA717" s="91"/>
      <c r="BB717" s="91"/>
      <c r="BC717" s="91"/>
      <c r="BD717" s="91"/>
    </row>
    <row r="718" spans="12:56" s="85" customFormat="1" ht="12.75" customHeight="1" x14ac:dyDescent="0.15">
      <c r="L718" s="86"/>
      <c r="M718" s="87"/>
      <c r="N718" s="88"/>
      <c r="O718" s="89"/>
      <c r="P718" s="90"/>
      <c r="V718" s="91"/>
      <c r="AW718" s="91"/>
      <c r="AX718" s="91"/>
      <c r="AY718" s="91"/>
      <c r="AZ718" s="91"/>
      <c r="BA718" s="91"/>
      <c r="BB718" s="91"/>
      <c r="BC718" s="91"/>
      <c r="BD718" s="91"/>
    </row>
    <row r="719" spans="12:56" s="85" customFormat="1" ht="12.75" customHeight="1" x14ac:dyDescent="0.15">
      <c r="L719" s="86"/>
      <c r="M719" s="87"/>
      <c r="N719" s="88"/>
      <c r="O719" s="89"/>
      <c r="P719" s="90"/>
      <c r="V719" s="91"/>
      <c r="AW719" s="91"/>
      <c r="AX719" s="91"/>
      <c r="AY719" s="91"/>
      <c r="AZ719" s="91"/>
      <c r="BA719" s="91"/>
      <c r="BB719" s="91"/>
      <c r="BC719" s="91"/>
      <c r="BD719" s="91"/>
    </row>
    <row r="720" spans="12:56" s="85" customFormat="1" ht="12.75" customHeight="1" x14ac:dyDescent="0.15">
      <c r="L720" s="86"/>
      <c r="M720" s="87"/>
      <c r="N720" s="88"/>
      <c r="O720" s="89"/>
      <c r="P720" s="90"/>
      <c r="V720" s="91"/>
      <c r="AW720" s="91"/>
      <c r="AX720" s="91"/>
      <c r="AY720" s="91"/>
      <c r="AZ720" s="91"/>
      <c r="BA720" s="91"/>
      <c r="BB720" s="91"/>
      <c r="BC720" s="91"/>
      <c r="BD720" s="91"/>
    </row>
    <row r="721" spans="12:56" s="85" customFormat="1" ht="12.75" customHeight="1" x14ac:dyDescent="0.15">
      <c r="L721" s="86"/>
      <c r="M721" s="87"/>
      <c r="N721" s="88"/>
      <c r="O721" s="89"/>
      <c r="P721" s="90"/>
      <c r="V721" s="91"/>
      <c r="AW721" s="91"/>
      <c r="AX721" s="91"/>
      <c r="AY721" s="91"/>
      <c r="AZ721" s="91"/>
      <c r="BA721" s="91"/>
      <c r="BB721" s="91"/>
      <c r="BC721" s="91"/>
      <c r="BD721" s="91"/>
    </row>
    <row r="722" spans="12:56" s="85" customFormat="1" ht="12.75" customHeight="1" x14ac:dyDescent="0.15">
      <c r="L722" s="86"/>
      <c r="M722" s="87"/>
      <c r="N722" s="88"/>
      <c r="O722" s="89"/>
      <c r="P722" s="90"/>
      <c r="V722" s="91"/>
      <c r="AW722" s="91"/>
      <c r="AX722" s="91"/>
      <c r="AY722" s="91"/>
      <c r="AZ722" s="91"/>
      <c r="BA722" s="91"/>
      <c r="BB722" s="91"/>
      <c r="BC722" s="91"/>
      <c r="BD722" s="91"/>
    </row>
    <row r="723" spans="12:56" s="85" customFormat="1" ht="12.75" customHeight="1" x14ac:dyDescent="0.15">
      <c r="L723" s="86"/>
      <c r="M723" s="87"/>
      <c r="N723" s="88"/>
      <c r="O723" s="89"/>
      <c r="P723" s="90"/>
      <c r="V723" s="91"/>
      <c r="AW723" s="91"/>
      <c r="AX723" s="91"/>
      <c r="AY723" s="91"/>
      <c r="AZ723" s="91"/>
      <c r="BA723" s="91"/>
      <c r="BB723" s="91"/>
      <c r="BC723" s="91"/>
      <c r="BD723" s="91"/>
    </row>
    <row r="724" spans="12:56" s="85" customFormat="1" ht="12.75" customHeight="1" x14ac:dyDescent="0.15">
      <c r="L724" s="86"/>
      <c r="M724" s="87"/>
      <c r="N724" s="88"/>
      <c r="O724" s="89"/>
      <c r="P724" s="90"/>
      <c r="V724" s="91"/>
      <c r="AW724" s="91"/>
      <c r="AX724" s="91"/>
      <c r="AY724" s="91"/>
      <c r="AZ724" s="91"/>
      <c r="BA724" s="91"/>
      <c r="BB724" s="91"/>
      <c r="BC724" s="91"/>
      <c r="BD724" s="91"/>
    </row>
    <row r="725" spans="12:56" s="85" customFormat="1" ht="12.75" customHeight="1" x14ac:dyDescent="0.15">
      <c r="L725" s="86"/>
      <c r="M725" s="87"/>
      <c r="N725" s="88"/>
      <c r="O725" s="89"/>
      <c r="P725" s="90"/>
      <c r="V725" s="91"/>
      <c r="AW725" s="91"/>
      <c r="AX725" s="91"/>
      <c r="AY725" s="91"/>
      <c r="AZ725" s="91"/>
      <c r="BA725" s="91"/>
      <c r="BB725" s="91"/>
      <c r="BC725" s="91"/>
      <c r="BD725" s="91"/>
    </row>
    <row r="726" spans="12:56" s="85" customFormat="1" ht="12.75" customHeight="1" x14ac:dyDescent="0.15">
      <c r="L726" s="86"/>
      <c r="M726" s="87"/>
      <c r="N726" s="88"/>
      <c r="O726" s="89"/>
      <c r="P726" s="90"/>
      <c r="V726" s="91"/>
      <c r="AW726" s="91"/>
      <c r="AX726" s="91"/>
      <c r="AY726" s="91"/>
      <c r="AZ726" s="91"/>
      <c r="BA726" s="91"/>
      <c r="BB726" s="91"/>
      <c r="BC726" s="91"/>
      <c r="BD726" s="91"/>
    </row>
    <row r="727" spans="12:56" s="85" customFormat="1" ht="12.75" customHeight="1" x14ac:dyDescent="0.15">
      <c r="L727" s="86"/>
      <c r="M727" s="87"/>
      <c r="N727" s="88"/>
      <c r="O727" s="89"/>
      <c r="P727" s="90"/>
      <c r="V727" s="91"/>
      <c r="AW727" s="91"/>
      <c r="AX727" s="91"/>
      <c r="AY727" s="91"/>
      <c r="AZ727" s="91"/>
      <c r="BA727" s="91"/>
      <c r="BB727" s="91"/>
      <c r="BC727" s="91"/>
      <c r="BD727" s="91"/>
    </row>
    <row r="728" spans="12:56" s="85" customFormat="1" ht="12.75" customHeight="1" x14ac:dyDescent="0.15">
      <c r="L728" s="86"/>
      <c r="M728" s="87"/>
      <c r="N728" s="88"/>
      <c r="O728" s="89"/>
      <c r="P728" s="90"/>
      <c r="V728" s="91"/>
      <c r="AW728" s="91"/>
      <c r="AX728" s="91"/>
      <c r="AY728" s="91"/>
      <c r="AZ728" s="91"/>
      <c r="BA728" s="91"/>
      <c r="BB728" s="91"/>
      <c r="BC728" s="91"/>
      <c r="BD728" s="91"/>
    </row>
    <row r="729" spans="12:56" s="85" customFormat="1" ht="12.75" customHeight="1" x14ac:dyDescent="0.15">
      <c r="L729" s="86"/>
      <c r="M729" s="87"/>
      <c r="N729" s="88"/>
      <c r="O729" s="89"/>
      <c r="P729" s="90"/>
      <c r="V729" s="91"/>
      <c r="AW729" s="91"/>
      <c r="AX729" s="91"/>
      <c r="AY729" s="91"/>
      <c r="AZ729" s="91"/>
      <c r="BA729" s="91"/>
      <c r="BB729" s="91"/>
      <c r="BC729" s="91"/>
      <c r="BD729" s="91"/>
    </row>
    <row r="730" spans="12:56" s="85" customFormat="1" ht="12.75" customHeight="1" x14ac:dyDescent="0.15">
      <c r="L730" s="86"/>
      <c r="M730" s="87"/>
      <c r="N730" s="88"/>
      <c r="O730" s="89"/>
      <c r="P730" s="90"/>
      <c r="V730" s="91"/>
      <c r="AW730" s="91"/>
      <c r="AX730" s="91"/>
      <c r="AY730" s="91"/>
      <c r="AZ730" s="91"/>
      <c r="BA730" s="91"/>
      <c r="BB730" s="91"/>
      <c r="BC730" s="91"/>
      <c r="BD730" s="91"/>
    </row>
    <row r="731" spans="12:56" s="85" customFormat="1" ht="12.75" customHeight="1" x14ac:dyDescent="0.15">
      <c r="L731" s="86"/>
      <c r="M731" s="87"/>
      <c r="N731" s="88"/>
      <c r="O731" s="89"/>
      <c r="P731" s="90"/>
      <c r="V731" s="91"/>
      <c r="AW731" s="91"/>
      <c r="AX731" s="91"/>
      <c r="AY731" s="91"/>
      <c r="AZ731" s="91"/>
      <c r="BA731" s="91"/>
      <c r="BB731" s="91"/>
      <c r="BC731" s="91"/>
      <c r="BD731" s="91"/>
    </row>
    <row r="732" spans="12:56" s="85" customFormat="1" ht="12.75" customHeight="1" x14ac:dyDescent="0.15">
      <c r="L732" s="86"/>
      <c r="M732" s="87"/>
      <c r="N732" s="88"/>
      <c r="O732" s="89"/>
      <c r="P732" s="90"/>
      <c r="V732" s="91"/>
      <c r="AW732" s="91"/>
      <c r="AX732" s="91"/>
      <c r="AY732" s="91"/>
      <c r="AZ732" s="91"/>
      <c r="BA732" s="91"/>
      <c r="BB732" s="91"/>
      <c r="BC732" s="91"/>
      <c r="BD732" s="91"/>
    </row>
    <row r="733" spans="12:56" s="85" customFormat="1" ht="12.75" customHeight="1" x14ac:dyDescent="0.15">
      <c r="L733" s="86"/>
      <c r="M733" s="87"/>
      <c r="N733" s="88"/>
      <c r="O733" s="89"/>
      <c r="P733" s="90"/>
      <c r="V733" s="91"/>
      <c r="AW733" s="91"/>
      <c r="AX733" s="91"/>
      <c r="AY733" s="91"/>
      <c r="AZ733" s="91"/>
      <c r="BA733" s="91"/>
      <c r="BB733" s="91"/>
      <c r="BC733" s="91"/>
      <c r="BD733" s="91"/>
    </row>
    <row r="734" spans="12:56" s="85" customFormat="1" ht="12.75" customHeight="1" x14ac:dyDescent="0.15">
      <c r="L734" s="86"/>
      <c r="M734" s="87"/>
      <c r="N734" s="88"/>
      <c r="O734" s="89"/>
      <c r="P734" s="90"/>
      <c r="V734" s="91"/>
      <c r="AW734" s="91"/>
      <c r="AX734" s="91"/>
      <c r="AY734" s="91"/>
      <c r="AZ734" s="91"/>
      <c r="BA734" s="91"/>
      <c r="BB734" s="91"/>
      <c r="BC734" s="91"/>
      <c r="BD734" s="91"/>
    </row>
    <row r="735" spans="12:56" s="85" customFormat="1" ht="12.75" customHeight="1" x14ac:dyDescent="0.15">
      <c r="L735" s="86"/>
      <c r="M735" s="87"/>
      <c r="N735" s="88"/>
      <c r="O735" s="89"/>
      <c r="P735" s="90"/>
      <c r="V735" s="91"/>
      <c r="AW735" s="91"/>
      <c r="AX735" s="91"/>
      <c r="AY735" s="91"/>
      <c r="AZ735" s="91"/>
      <c r="BA735" s="91"/>
      <c r="BB735" s="91"/>
      <c r="BC735" s="91"/>
      <c r="BD735" s="91"/>
    </row>
    <row r="736" spans="12:56" s="85" customFormat="1" ht="12.75" customHeight="1" x14ac:dyDescent="0.15">
      <c r="L736" s="86"/>
      <c r="M736" s="87"/>
      <c r="N736" s="88"/>
      <c r="O736" s="89"/>
      <c r="P736" s="90"/>
      <c r="V736" s="91"/>
      <c r="AW736" s="91"/>
      <c r="AX736" s="91"/>
      <c r="AY736" s="91"/>
      <c r="AZ736" s="91"/>
      <c r="BA736" s="91"/>
      <c r="BB736" s="91"/>
      <c r="BC736" s="91"/>
      <c r="BD736" s="91"/>
    </row>
    <row r="737" spans="12:56" s="85" customFormat="1" ht="12.75" customHeight="1" x14ac:dyDescent="0.15">
      <c r="L737" s="86"/>
      <c r="M737" s="87"/>
      <c r="N737" s="88"/>
      <c r="O737" s="89"/>
      <c r="P737" s="90"/>
      <c r="V737" s="91"/>
      <c r="AW737" s="91"/>
      <c r="AX737" s="91"/>
      <c r="AY737" s="91"/>
      <c r="AZ737" s="91"/>
      <c r="BA737" s="91"/>
      <c r="BB737" s="91"/>
      <c r="BC737" s="91"/>
      <c r="BD737" s="91"/>
    </row>
    <row r="738" spans="12:56" s="85" customFormat="1" ht="12.75" customHeight="1" x14ac:dyDescent="0.15">
      <c r="L738" s="86"/>
      <c r="M738" s="87"/>
      <c r="N738" s="88"/>
      <c r="O738" s="89"/>
      <c r="P738" s="90"/>
      <c r="V738" s="91"/>
      <c r="AW738" s="91"/>
      <c r="AX738" s="91"/>
      <c r="AY738" s="91"/>
      <c r="AZ738" s="91"/>
      <c r="BA738" s="91"/>
      <c r="BB738" s="91"/>
      <c r="BC738" s="91"/>
      <c r="BD738" s="91"/>
    </row>
    <row r="739" spans="12:56" s="85" customFormat="1" ht="12.75" customHeight="1" x14ac:dyDescent="0.15">
      <c r="L739" s="86"/>
      <c r="M739" s="87"/>
      <c r="N739" s="88"/>
      <c r="O739" s="89"/>
      <c r="P739" s="90"/>
      <c r="V739" s="91"/>
      <c r="AW739" s="91"/>
      <c r="AX739" s="91"/>
      <c r="AY739" s="91"/>
      <c r="AZ739" s="91"/>
      <c r="BA739" s="91"/>
      <c r="BB739" s="91"/>
      <c r="BC739" s="91"/>
      <c r="BD739" s="91"/>
    </row>
    <row r="740" spans="12:56" s="85" customFormat="1" ht="12.75" customHeight="1" x14ac:dyDescent="0.15">
      <c r="L740" s="86"/>
      <c r="M740" s="87"/>
      <c r="N740" s="88"/>
      <c r="O740" s="89"/>
      <c r="P740" s="90"/>
      <c r="V740" s="91"/>
      <c r="AW740" s="91"/>
      <c r="AX740" s="91"/>
      <c r="AY740" s="91"/>
      <c r="AZ740" s="91"/>
      <c r="BA740" s="91"/>
      <c r="BB740" s="91"/>
      <c r="BC740" s="91"/>
      <c r="BD740" s="91"/>
    </row>
    <row r="741" spans="12:56" s="85" customFormat="1" ht="12.75" customHeight="1" x14ac:dyDescent="0.15">
      <c r="L741" s="86"/>
      <c r="M741" s="87"/>
      <c r="N741" s="88"/>
      <c r="O741" s="89"/>
      <c r="P741" s="90"/>
      <c r="V741" s="91"/>
      <c r="AW741" s="91"/>
      <c r="AX741" s="91"/>
      <c r="AY741" s="91"/>
      <c r="AZ741" s="91"/>
      <c r="BA741" s="91"/>
      <c r="BB741" s="91"/>
      <c r="BC741" s="91"/>
      <c r="BD741" s="91"/>
    </row>
    <row r="742" spans="12:56" s="85" customFormat="1" ht="12.75" customHeight="1" x14ac:dyDescent="0.15">
      <c r="L742" s="86"/>
      <c r="M742" s="87"/>
      <c r="N742" s="88"/>
      <c r="O742" s="89"/>
      <c r="P742" s="90"/>
      <c r="V742" s="91"/>
      <c r="AW742" s="91"/>
      <c r="AX742" s="91"/>
      <c r="AY742" s="91"/>
      <c r="AZ742" s="91"/>
      <c r="BA742" s="91"/>
      <c r="BB742" s="91"/>
      <c r="BC742" s="91"/>
      <c r="BD742" s="91"/>
    </row>
    <row r="743" spans="12:56" s="85" customFormat="1" ht="12.75" customHeight="1" x14ac:dyDescent="0.15">
      <c r="L743" s="86"/>
      <c r="M743" s="87"/>
      <c r="N743" s="88"/>
      <c r="O743" s="89"/>
      <c r="P743" s="90"/>
      <c r="V743" s="91"/>
      <c r="AW743" s="91"/>
      <c r="AX743" s="91"/>
      <c r="AY743" s="91"/>
      <c r="AZ743" s="91"/>
      <c r="BA743" s="91"/>
      <c r="BB743" s="91"/>
      <c r="BC743" s="91"/>
      <c r="BD743" s="91"/>
    </row>
    <row r="744" spans="12:56" s="85" customFormat="1" ht="12.75" customHeight="1" x14ac:dyDescent="0.15">
      <c r="L744" s="86"/>
      <c r="M744" s="87"/>
      <c r="N744" s="88"/>
      <c r="O744" s="89"/>
      <c r="P744" s="90"/>
      <c r="V744" s="91"/>
      <c r="AW744" s="91"/>
      <c r="AX744" s="91"/>
      <c r="AY744" s="91"/>
      <c r="AZ744" s="91"/>
      <c r="BA744" s="91"/>
      <c r="BB744" s="91"/>
      <c r="BC744" s="91"/>
      <c r="BD744" s="91"/>
    </row>
    <row r="745" spans="12:56" s="85" customFormat="1" ht="12.75" customHeight="1" x14ac:dyDescent="0.15">
      <c r="L745" s="86"/>
      <c r="M745" s="87"/>
      <c r="N745" s="88"/>
      <c r="O745" s="89"/>
      <c r="P745" s="90"/>
      <c r="V745" s="91"/>
      <c r="AW745" s="91"/>
      <c r="AX745" s="91"/>
      <c r="AY745" s="91"/>
      <c r="AZ745" s="91"/>
      <c r="BA745" s="91"/>
      <c r="BB745" s="91"/>
      <c r="BC745" s="91"/>
      <c r="BD745" s="91"/>
    </row>
    <row r="746" spans="12:56" s="85" customFormat="1" ht="12.75" customHeight="1" x14ac:dyDescent="0.15">
      <c r="L746" s="86"/>
      <c r="M746" s="87"/>
      <c r="N746" s="88"/>
      <c r="O746" s="89"/>
      <c r="P746" s="90"/>
      <c r="V746" s="91"/>
      <c r="AW746" s="91"/>
      <c r="AX746" s="91"/>
      <c r="AY746" s="91"/>
      <c r="AZ746" s="91"/>
      <c r="BA746" s="91"/>
      <c r="BB746" s="91"/>
      <c r="BC746" s="91"/>
      <c r="BD746" s="91"/>
    </row>
    <row r="747" spans="12:56" s="85" customFormat="1" ht="12.75" customHeight="1" x14ac:dyDescent="0.15">
      <c r="L747" s="86"/>
      <c r="M747" s="87"/>
      <c r="N747" s="88"/>
      <c r="O747" s="89"/>
      <c r="P747" s="90"/>
      <c r="V747" s="91"/>
      <c r="AW747" s="91"/>
      <c r="AX747" s="91"/>
      <c r="AY747" s="91"/>
      <c r="AZ747" s="91"/>
      <c r="BA747" s="91"/>
      <c r="BB747" s="91"/>
      <c r="BC747" s="91"/>
      <c r="BD747" s="91"/>
    </row>
    <row r="748" spans="12:56" s="85" customFormat="1" ht="12.75" customHeight="1" x14ac:dyDescent="0.15">
      <c r="L748" s="86"/>
      <c r="M748" s="87"/>
      <c r="N748" s="88"/>
      <c r="O748" s="89"/>
      <c r="P748" s="90"/>
      <c r="V748" s="91"/>
      <c r="AW748" s="91"/>
      <c r="AX748" s="91"/>
      <c r="AY748" s="91"/>
      <c r="AZ748" s="91"/>
      <c r="BA748" s="91"/>
      <c r="BB748" s="91"/>
      <c r="BC748" s="91"/>
      <c r="BD748" s="91"/>
    </row>
    <row r="749" spans="12:56" s="85" customFormat="1" ht="12.75" customHeight="1" x14ac:dyDescent="0.15">
      <c r="L749" s="86"/>
      <c r="M749" s="87"/>
      <c r="N749" s="88"/>
      <c r="O749" s="89"/>
      <c r="P749" s="90"/>
      <c r="V749" s="91"/>
      <c r="AW749" s="91"/>
      <c r="AX749" s="91"/>
      <c r="AY749" s="91"/>
      <c r="AZ749" s="91"/>
      <c r="BA749" s="91"/>
      <c r="BB749" s="91"/>
      <c r="BC749" s="91"/>
      <c r="BD749" s="91"/>
    </row>
    <row r="750" spans="12:56" s="85" customFormat="1" ht="12.75" customHeight="1" x14ac:dyDescent="0.15">
      <c r="L750" s="86"/>
      <c r="M750" s="87"/>
      <c r="N750" s="88"/>
      <c r="O750" s="89"/>
      <c r="P750" s="90"/>
      <c r="V750" s="91"/>
      <c r="AW750" s="91"/>
      <c r="AX750" s="91"/>
      <c r="AY750" s="91"/>
      <c r="AZ750" s="91"/>
      <c r="BA750" s="91"/>
      <c r="BB750" s="91"/>
      <c r="BC750" s="91"/>
      <c r="BD750" s="91"/>
    </row>
    <row r="751" spans="12:56" s="85" customFormat="1" ht="12.75" customHeight="1" x14ac:dyDescent="0.15">
      <c r="L751" s="86"/>
      <c r="M751" s="87"/>
      <c r="N751" s="88"/>
      <c r="O751" s="89"/>
      <c r="P751" s="90"/>
      <c r="V751" s="91"/>
      <c r="AW751" s="91"/>
      <c r="AX751" s="91"/>
      <c r="AY751" s="91"/>
      <c r="AZ751" s="91"/>
      <c r="BA751" s="91"/>
      <c r="BB751" s="91"/>
      <c r="BC751" s="91"/>
      <c r="BD751" s="91"/>
    </row>
    <row r="752" spans="12:56" s="85" customFormat="1" ht="12.75" customHeight="1" x14ac:dyDescent="0.15">
      <c r="L752" s="86"/>
      <c r="M752" s="87"/>
      <c r="N752" s="88"/>
      <c r="O752" s="89"/>
      <c r="P752" s="90"/>
      <c r="V752" s="91"/>
      <c r="AW752" s="91"/>
      <c r="AX752" s="91"/>
      <c r="AY752" s="91"/>
      <c r="AZ752" s="91"/>
      <c r="BA752" s="91"/>
      <c r="BB752" s="91"/>
      <c r="BC752" s="91"/>
      <c r="BD752" s="91"/>
    </row>
    <row r="753" spans="12:56" s="85" customFormat="1" ht="12.75" customHeight="1" x14ac:dyDescent="0.15">
      <c r="L753" s="86"/>
      <c r="M753" s="87"/>
      <c r="N753" s="88"/>
      <c r="O753" s="89"/>
      <c r="P753" s="90"/>
      <c r="V753" s="91"/>
      <c r="AW753" s="91"/>
      <c r="AX753" s="91"/>
      <c r="AY753" s="91"/>
      <c r="AZ753" s="91"/>
      <c r="BA753" s="91"/>
      <c r="BB753" s="91"/>
      <c r="BC753" s="91"/>
      <c r="BD753" s="91"/>
    </row>
    <row r="754" spans="12:56" s="85" customFormat="1" ht="12.75" customHeight="1" x14ac:dyDescent="0.15">
      <c r="L754" s="86"/>
      <c r="M754" s="87"/>
      <c r="N754" s="88"/>
      <c r="O754" s="89"/>
      <c r="P754" s="90"/>
      <c r="V754" s="91"/>
      <c r="AW754" s="91"/>
      <c r="AX754" s="91"/>
      <c r="AY754" s="91"/>
      <c r="AZ754" s="91"/>
      <c r="BA754" s="91"/>
      <c r="BB754" s="91"/>
      <c r="BC754" s="91"/>
      <c r="BD754" s="91"/>
    </row>
    <row r="755" spans="12:56" s="85" customFormat="1" ht="12.75" customHeight="1" x14ac:dyDescent="0.15">
      <c r="L755" s="86"/>
      <c r="M755" s="87"/>
      <c r="N755" s="88"/>
      <c r="O755" s="89"/>
      <c r="P755" s="90"/>
      <c r="V755" s="91"/>
      <c r="AW755" s="91"/>
      <c r="AX755" s="91"/>
      <c r="AY755" s="91"/>
      <c r="AZ755" s="91"/>
      <c r="BA755" s="91"/>
      <c r="BB755" s="91"/>
      <c r="BC755" s="91"/>
      <c r="BD755" s="91"/>
    </row>
    <row r="756" spans="12:56" s="85" customFormat="1" ht="12.75" customHeight="1" x14ac:dyDescent="0.15">
      <c r="L756" s="86"/>
      <c r="M756" s="87"/>
      <c r="N756" s="88"/>
      <c r="O756" s="89"/>
      <c r="P756" s="90"/>
      <c r="V756" s="91"/>
      <c r="AW756" s="91"/>
      <c r="AX756" s="91"/>
      <c r="AY756" s="91"/>
      <c r="AZ756" s="91"/>
      <c r="BA756" s="91"/>
      <c r="BB756" s="91"/>
      <c r="BC756" s="91"/>
      <c r="BD756" s="91"/>
    </row>
    <row r="757" spans="12:56" s="85" customFormat="1" ht="12.75" customHeight="1" x14ac:dyDescent="0.15">
      <c r="L757" s="86"/>
      <c r="M757" s="87"/>
      <c r="N757" s="88"/>
      <c r="O757" s="89"/>
      <c r="P757" s="90"/>
      <c r="V757" s="91"/>
      <c r="AW757" s="91"/>
      <c r="AX757" s="91"/>
      <c r="AY757" s="91"/>
      <c r="AZ757" s="91"/>
      <c r="BA757" s="91"/>
      <c r="BB757" s="91"/>
      <c r="BC757" s="91"/>
      <c r="BD757" s="91"/>
    </row>
    <row r="758" spans="12:56" s="85" customFormat="1" ht="12.75" customHeight="1" x14ac:dyDescent="0.15">
      <c r="L758" s="86"/>
      <c r="M758" s="87"/>
      <c r="N758" s="88"/>
      <c r="O758" s="89"/>
      <c r="P758" s="90"/>
      <c r="V758" s="91"/>
      <c r="AW758" s="91"/>
      <c r="AX758" s="91"/>
      <c r="AY758" s="91"/>
      <c r="AZ758" s="91"/>
      <c r="BA758" s="91"/>
      <c r="BB758" s="91"/>
      <c r="BC758" s="91"/>
      <c r="BD758" s="91"/>
    </row>
    <row r="759" spans="12:56" s="85" customFormat="1" ht="12.75" customHeight="1" x14ac:dyDescent="0.15">
      <c r="L759" s="86"/>
      <c r="M759" s="87"/>
      <c r="N759" s="88"/>
      <c r="O759" s="89"/>
      <c r="P759" s="90"/>
      <c r="V759" s="91"/>
      <c r="AW759" s="91"/>
      <c r="AX759" s="91"/>
      <c r="AY759" s="91"/>
      <c r="AZ759" s="91"/>
      <c r="BA759" s="91"/>
      <c r="BB759" s="91"/>
      <c r="BC759" s="91"/>
      <c r="BD759" s="91"/>
    </row>
    <row r="760" spans="12:56" s="85" customFormat="1" ht="12.75" customHeight="1" x14ac:dyDescent="0.15">
      <c r="L760" s="86"/>
      <c r="M760" s="87"/>
      <c r="N760" s="88"/>
      <c r="O760" s="89"/>
      <c r="P760" s="90"/>
      <c r="V760" s="91"/>
      <c r="AW760" s="91"/>
      <c r="AX760" s="91"/>
      <c r="AY760" s="91"/>
      <c r="AZ760" s="91"/>
      <c r="BA760" s="91"/>
      <c r="BB760" s="91"/>
      <c r="BC760" s="91"/>
      <c r="BD760" s="91"/>
    </row>
    <row r="761" spans="12:56" s="85" customFormat="1" ht="12.75" customHeight="1" x14ac:dyDescent="0.15">
      <c r="L761" s="86"/>
      <c r="M761" s="87"/>
      <c r="N761" s="88"/>
      <c r="O761" s="89"/>
      <c r="P761" s="90"/>
      <c r="V761" s="91"/>
      <c r="AW761" s="91"/>
      <c r="AX761" s="91"/>
      <c r="AY761" s="91"/>
      <c r="AZ761" s="91"/>
      <c r="BA761" s="91"/>
      <c r="BB761" s="91"/>
      <c r="BC761" s="91"/>
      <c r="BD761" s="91"/>
    </row>
    <row r="762" spans="12:56" s="85" customFormat="1" ht="12.75" customHeight="1" x14ac:dyDescent="0.15">
      <c r="L762" s="86"/>
      <c r="M762" s="87"/>
      <c r="N762" s="88"/>
      <c r="O762" s="89"/>
      <c r="P762" s="90"/>
      <c r="V762" s="91"/>
      <c r="AW762" s="91"/>
      <c r="AX762" s="91"/>
      <c r="AY762" s="91"/>
      <c r="AZ762" s="91"/>
      <c r="BA762" s="91"/>
      <c r="BB762" s="91"/>
      <c r="BC762" s="91"/>
      <c r="BD762" s="91"/>
    </row>
    <row r="763" spans="12:56" s="85" customFormat="1" ht="12.75" customHeight="1" x14ac:dyDescent="0.15">
      <c r="L763" s="86"/>
      <c r="M763" s="87"/>
      <c r="N763" s="88"/>
      <c r="O763" s="89"/>
      <c r="P763" s="90"/>
      <c r="V763" s="91"/>
      <c r="AW763" s="91"/>
      <c r="AX763" s="91"/>
      <c r="AY763" s="91"/>
      <c r="AZ763" s="91"/>
      <c r="BA763" s="91"/>
      <c r="BB763" s="91"/>
      <c r="BC763" s="91"/>
      <c r="BD763" s="91"/>
    </row>
    <row r="764" spans="12:56" s="85" customFormat="1" ht="12.75" customHeight="1" x14ac:dyDescent="0.15">
      <c r="L764" s="86"/>
      <c r="M764" s="87"/>
      <c r="N764" s="88"/>
      <c r="O764" s="89"/>
      <c r="P764" s="90"/>
      <c r="V764" s="91"/>
      <c r="AW764" s="91"/>
      <c r="AX764" s="91"/>
      <c r="AY764" s="91"/>
      <c r="AZ764" s="91"/>
      <c r="BA764" s="91"/>
      <c r="BB764" s="91"/>
      <c r="BC764" s="91"/>
      <c r="BD764" s="91"/>
    </row>
    <row r="765" spans="12:56" s="85" customFormat="1" ht="12.75" customHeight="1" x14ac:dyDescent="0.15">
      <c r="L765" s="86"/>
      <c r="M765" s="87"/>
      <c r="N765" s="88"/>
      <c r="O765" s="89"/>
      <c r="P765" s="90"/>
      <c r="V765" s="91"/>
      <c r="AW765" s="91"/>
      <c r="AX765" s="91"/>
      <c r="AY765" s="91"/>
      <c r="AZ765" s="91"/>
      <c r="BA765" s="91"/>
      <c r="BB765" s="91"/>
      <c r="BC765" s="91"/>
      <c r="BD765" s="91"/>
    </row>
    <row r="766" spans="12:56" s="85" customFormat="1" ht="12.75" customHeight="1" x14ac:dyDescent="0.15">
      <c r="L766" s="86"/>
      <c r="M766" s="87"/>
      <c r="N766" s="88"/>
      <c r="O766" s="89"/>
      <c r="P766" s="90"/>
      <c r="V766" s="91"/>
      <c r="AW766" s="91"/>
      <c r="AX766" s="91"/>
      <c r="AY766" s="91"/>
      <c r="AZ766" s="91"/>
      <c r="BA766" s="91"/>
      <c r="BB766" s="91"/>
      <c r="BC766" s="91"/>
      <c r="BD766" s="91"/>
    </row>
    <row r="767" spans="12:56" s="85" customFormat="1" ht="12.75" customHeight="1" x14ac:dyDescent="0.15">
      <c r="L767" s="86"/>
      <c r="M767" s="87"/>
      <c r="N767" s="88"/>
      <c r="O767" s="89"/>
      <c r="P767" s="90"/>
      <c r="V767" s="91"/>
      <c r="AW767" s="91"/>
      <c r="AX767" s="91"/>
      <c r="AY767" s="91"/>
      <c r="AZ767" s="91"/>
      <c r="BA767" s="91"/>
      <c r="BB767" s="91"/>
      <c r="BC767" s="91"/>
      <c r="BD767" s="91"/>
    </row>
    <row r="768" spans="12:56" s="85" customFormat="1" ht="12.75" customHeight="1" x14ac:dyDescent="0.15">
      <c r="L768" s="86"/>
      <c r="M768" s="87"/>
      <c r="N768" s="88"/>
      <c r="O768" s="89"/>
      <c r="P768" s="90"/>
      <c r="V768" s="91"/>
      <c r="AW768" s="91"/>
      <c r="AX768" s="91"/>
      <c r="AY768" s="91"/>
      <c r="AZ768" s="91"/>
      <c r="BA768" s="91"/>
      <c r="BB768" s="91"/>
      <c r="BC768" s="91"/>
      <c r="BD768" s="91"/>
    </row>
    <row r="769" spans="12:56" s="85" customFormat="1" ht="12.75" customHeight="1" x14ac:dyDescent="0.15">
      <c r="L769" s="86"/>
      <c r="M769" s="87"/>
      <c r="N769" s="88"/>
      <c r="O769" s="89"/>
      <c r="P769" s="90"/>
      <c r="V769" s="91"/>
      <c r="AW769" s="91"/>
      <c r="AX769" s="91"/>
      <c r="AY769" s="91"/>
      <c r="AZ769" s="91"/>
      <c r="BA769" s="91"/>
      <c r="BB769" s="91"/>
      <c r="BC769" s="91"/>
      <c r="BD769" s="91"/>
    </row>
    <row r="770" spans="12:56" s="85" customFormat="1" ht="12.75" customHeight="1" x14ac:dyDescent="0.15">
      <c r="L770" s="86"/>
      <c r="M770" s="87"/>
      <c r="N770" s="88"/>
      <c r="O770" s="89"/>
      <c r="P770" s="90"/>
      <c r="V770" s="91"/>
      <c r="AW770" s="91"/>
      <c r="AX770" s="91"/>
      <c r="AY770" s="91"/>
      <c r="AZ770" s="91"/>
      <c r="BA770" s="91"/>
      <c r="BB770" s="91"/>
      <c r="BC770" s="91"/>
      <c r="BD770" s="91"/>
    </row>
    <row r="771" spans="12:56" s="85" customFormat="1" ht="12.75" customHeight="1" x14ac:dyDescent="0.15">
      <c r="L771" s="86"/>
      <c r="M771" s="87"/>
      <c r="N771" s="88"/>
      <c r="O771" s="89"/>
      <c r="P771" s="90"/>
      <c r="V771" s="91"/>
      <c r="AW771" s="91"/>
      <c r="AX771" s="91"/>
      <c r="AY771" s="91"/>
      <c r="AZ771" s="91"/>
      <c r="BA771" s="91"/>
      <c r="BB771" s="91"/>
      <c r="BC771" s="91"/>
      <c r="BD771" s="91"/>
    </row>
    <row r="772" spans="12:56" s="85" customFormat="1" ht="12.75" customHeight="1" x14ac:dyDescent="0.15">
      <c r="L772" s="86"/>
      <c r="M772" s="87"/>
      <c r="N772" s="88"/>
      <c r="O772" s="89"/>
      <c r="P772" s="90"/>
      <c r="V772" s="91"/>
      <c r="AW772" s="91"/>
      <c r="AX772" s="91"/>
      <c r="AY772" s="91"/>
      <c r="AZ772" s="91"/>
      <c r="BA772" s="91"/>
      <c r="BB772" s="91"/>
      <c r="BC772" s="91"/>
      <c r="BD772" s="91"/>
    </row>
    <row r="773" spans="12:56" s="85" customFormat="1" ht="12.75" customHeight="1" x14ac:dyDescent="0.15">
      <c r="L773" s="86"/>
      <c r="M773" s="87"/>
      <c r="N773" s="88"/>
      <c r="O773" s="89"/>
      <c r="P773" s="90"/>
      <c r="V773" s="91"/>
      <c r="AW773" s="91"/>
      <c r="AX773" s="91"/>
      <c r="AY773" s="91"/>
      <c r="AZ773" s="91"/>
      <c r="BA773" s="91"/>
      <c r="BB773" s="91"/>
      <c r="BC773" s="91"/>
      <c r="BD773" s="91"/>
    </row>
    <row r="774" spans="12:56" s="85" customFormat="1" ht="12.75" customHeight="1" x14ac:dyDescent="0.15">
      <c r="L774" s="86"/>
      <c r="M774" s="87"/>
      <c r="N774" s="88"/>
      <c r="O774" s="89"/>
      <c r="P774" s="90"/>
      <c r="V774" s="91"/>
      <c r="AW774" s="91"/>
      <c r="AX774" s="91"/>
      <c r="AY774" s="91"/>
      <c r="AZ774" s="91"/>
      <c r="BA774" s="91"/>
      <c r="BB774" s="91"/>
      <c r="BC774" s="91"/>
      <c r="BD774" s="91"/>
    </row>
    <row r="775" spans="12:56" s="85" customFormat="1" ht="12.75" customHeight="1" x14ac:dyDescent="0.15">
      <c r="L775" s="86"/>
      <c r="M775" s="87"/>
      <c r="N775" s="88"/>
      <c r="O775" s="89"/>
      <c r="P775" s="90"/>
      <c r="V775" s="91"/>
      <c r="AW775" s="91"/>
      <c r="AX775" s="91"/>
      <c r="AY775" s="91"/>
      <c r="AZ775" s="91"/>
      <c r="BA775" s="91"/>
      <c r="BB775" s="91"/>
      <c r="BC775" s="91"/>
      <c r="BD775" s="91"/>
    </row>
    <row r="776" spans="12:56" s="85" customFormat="1" ht="12.75" customHeight="1" x14ac:dyDescent="0.15">
      <c r="L776" s="86"/>
      <c r="M776" s="87"/>
      <c r="N776" s="88"/>
      <c r="O776" s="89"/>
      <c r="P776" s="90"/>
      <c r="V776" s="91"/>
      <c r="AW776" s="91"/>
      <c r="AX776" s="91"/>
      <c r="AY776" s="91"/>
      <c r="AZ776" s="91"/>
      <c r="BA776" s="91"/>
      <c r="BB776" s="91"/>
      <c r="BC776" s="91"/>
      <c r="BD776" s="91"/>
    </row>
    <row r="777" spans="12:56" s="85" customFormat="1" ht="12.75" customHeight="1" x14ac:dyDescent="0.15">
      <c r="L777" s="86"/>
      <c r="M777" s="87"/>
      <c r="N777" s="88"/>
      <c r="O777" s="89"/>
      <c r="P777" s="90"/>
      <c r="V777" s="91"/>
      <c r="AW777" s="91"/>
      <c r="AX777" s="91"/>
      <c r="AY777" s="91"/>
      <c r="AZ777" s="91"/>
      <c r="BA777" s="91"/>
      <c r="BB777" s="91"/>
      <c r="BC777" s="91"/>
      <c r="BD777" s="91"/>
    </row>
    <row r="778" spans="12:56" s="85" customFormat="1" ht="12.75" customHeight="1" x14ac:dyDescent="0.15">
      <c r="L778" s="86"/>
      <c r="M778" s="87"/>
      <c r="N778" s="88"/>
      <c r="O778" s="89"/>
      <c r="P778" s="90"/>
      <c r="V778" s="91"/>
      <c r="AW778" s="91"/>
      <c r="AX778" s="91"/>
      <c r="AY778" s="91"/>
      <c r="AZ778" s="91"/>
      <c r="BA778" s="91"/>
      <c r="BB778" s="91"/>
      <c r="BC778" s="91"/>
      <c r="BD778" s="91"/>
    </row>
    <row r="779" spans="12:56" s="85" customFormat="1" ht="12.75" customHeight="1" x14ac:dyDescent="0.15">
      <c r="L779" s="86"/>
      <c r="M779" s="87"/>
      <c r="N779" s="88"/>
      <c r="O779" s="89"/>
      <c r="P779" s="90"/>
      <c r="V779" s="91"/>
      <c r="AW779" s="91"/>
      <c r="AX779" s="91"/>
      <c r="AY779" s="91"/>
      <c r="AZ779" s="91"/>
      <c r="BA779" s="91"/>
      <c r="BB779" s="91"/>
      <c r="BC779" s="91"/>
      <c r="BD779" s="91"/>
    </row>
    <row r="780" spans="12:56" s="85" customFormat="1" ht="12.75" customHeight="1" x14ac:dyDescent="0.15">
      <c r="L780" s="86"/>
      <c r="M780" s="87"/>
      <c r="N780" s="88"/>
      <c r="O780" s="89"/>
      <c r="P780" s="90"/>
      <c r="V780" s="91"/>
      <c r="AW780" s="91"/>
      <c r="AX780" s="91"/>
      <c r="AY780" s="91"/>
      <c r="AZ780" s="91"/>
      <c r="BA780" s="91"/>
      <c r="BB780" s="91"/>
      <c r="BC780" s="91"/>
      <c r="BD780" s="91"/>
    </row>
    <row r="781" spans="12:56" s="85" customFormat="1" ht="12.75" customHeight="1" x14ac:dyDescent="0.15">
      <c r="L781" s="86"/>
      <c r="M781" s="87"/>
      <c r="N781" s="88"/>
      <c r="O781" s="89"/>
      <c r="P781" s="90"/>
      <c r="V781" s="91"/>
      <c r="AW781" s="91"/>
      <c r="AX781" s="91"/>
      <c r="AY781" s="91"/>
      <c r="AZ781" s="91"/>
      <c r="BA781" s="91"/>
      <c r="BB781" s="91"/>
      <c r="BC781" s="91"/>
      <c r="BD781" s="91"/>
    </row>
    <row r="782" spans="12:56" s="85" customFormat="1" ht="12.75" customHeight="1" x14ac:dyDescent="0.15">
      <c r="L782" s="86"/>
      <c r="M782" s="87"/>
      <c r="N782" s="88"/>
      <c r="O782" s="89"/>
      <c r="P782" s="90"/>
      <c r="V782" s="91"/>
      <c r="AW782" s="91"/>
      <c r="AX782" s="91"/>
      <c r="AY782" s="91"/>
      <c r="AZ782" s="91"/>
      <c r="BA782" s="91"/>
      <c r="BB782" s="91"/>
      <c r="BC782" s="91"/>
      <c r="BD782" s="91"/>
    </row>
    <row r="783" spans="12:56" s="85" customFormat="1" ht="12.75" customHeight="1" x14ac:dyDescent="0.15">
      <c r="L783" s="86"/>
      <c r="M783" s="87"/>
      <c r="N783" s="88"/>
      <c r="O783" s="89"/>
      <c r="P783" s="90"/>
      <c r="V783" s="91"/>
      <c r="AW783" s="91"/>
      <c r="AX783" s="91"/>
      <c r="AY783" s="91"/>
      <c r="AZ783" s="91"/>
      <c r="BA783" s="91"/>
      <c r="BB783" s="91"/>
      <c r="BC783" s="91"/>
      <c r="BD783" s="91"/>
    </row>
    <row r="784" spans="12:56" s="85" customFormat="1" ht="12.75" customHeight="1" x14ac:dyDescent="0.15">
      <c r="L784" s="86"/>
      <c r="M784" s="87"/>
      <c r="N784" s="88"/>
      <c r="O784" s="89"/>
      <c r="P784" s="90"/>
      <c r="V784" s="91"/>
      <c r="AW784" s="91"/>
      <c r="AX784" s="91"/>
      <c r="AY784" s="91"/>
      <c r="AZ784" s="91"/>
      <c r="BA784" s="91"/>
      <c r="BB784" s="91"/>
      <c r="BC784" s="91"/>
      <c r="BD784" s="91"/>
    </row>
    <row r="785" spans="12:56" s="85" customFormat="1" ht="12.75" customHeight="1" x14ac:dyDescent="0.15">
      <c r="L785" s="86"/>
      <c r="M785" s="87"/>
      <c r="N785" s="88"/>
      <c r="O785" s="89"/>
      <c r="P785" s="90"/>
      <c r="V785" s="91"/>
      <c r="AW785" s="91"/>
      <c r="AX785" s="91"/>
      <c r="AY785" s="91"/>
      <c r="AZ785" s="91"/>
      <c r="BA785" s="91"/>
      <c r="BB785" s="91"/>
      <c r="BC785" s="91"/>
      <c r="BD785" s="91"/>
    </row>
    <row r="786" spans="12:56" s="85" customFormat="1" ht="12.75" customHeight="1" x14ac:dyDescent="0.15">
      <c r="L786" s="86"/>
      <c r="M786" s="87"/>
      <c r="N786" s="88"/>
      <c r="O786" s="89"/>
      <c r="P786" s="90"/>
      <c r="V786" s="91"/>
      <c r="AW786" s="91"/>
      <c r="AX786" s="91"/>
      <c r="AY786" s="91"/>
      <c r="AZ786" s="91"/>
      <c r="BA786" s="91"/>
      <c r="BB786" s="91"/>
      <c r="BC786" s="91"/>
      <c r="BD786" s="91"/>
    </row>
    <row r="787" spans="12:56" s="85" customFormat="1" ht="12.75" customHeight="1" x14ac:dyDescent="0.15">
      <c r="L787" s="86"/>
      <c r="M787" s="87"/>
      <c r="N787" s="88"/>
      <c r="O787" s="89"/>
      <c r="P787" s="90"/>
      <c r="V787" s="91"/>
      <c r="AW787" s="91"/>
      <c r="AX787" s="91"/>
      <c r="AY787" s="91"/>
      <c r="AZ787" s="91"/>
      <c r="BA787" s="91"/>
      <c r="BB787" s="91"/>
      <c r="BC787" s="91"/>
      <c r="BD787" s="91"/>
    </row>
    <row r="788" spans="12:56" s="85" customFormat="1" ht="12.75" customHeight="1" x14ac:dyDescent="0.15">
      <c r="L788" s="86"/>
      <c r="M788" s="87"/>
      <c r="N788" s="88"/>
      <c r="O788" s="89"/>
      <c r="P788" s="90"/>
      <c r="V788" s="91"/>
      <c r="AW788" s="91"/>
      <c r="AX788" s="91"/>
      <c r="AY788" s="91"/>
      <c r="AZ788" s="91"/>
      <c r="BA788" s="91"/>
      <c r="BB788" s="91"/>
      <c r="BC788" s="91"/>
      <c r="BD788" s="91"/>
    </row>
    <row r="789" spans="12:56" s="85" customFormat="1" ht="12.75" customHeight="1" x14ac:dyDescent="0.15">
      <c r="L789" s="86"/>
      <c r="M789" s="87"/>
      <c r="N789" s="88"/>
      <c r="O789" s="89"/>
      <c r="P789" s="90"/>
      <c r="V789" s="91"/>
      <c r="AW789" s="91"/>
      <c r="AX789" s="91"/>
      <c r="AY789" s="91"/>
      <c r="AZ789" s="91"/>
      <c r="BA789" s="91"/>
      <c r="BB789" s="91"/>
      <c r="BC789" s="91"/>
      <c r="BD789" s="91"/>
    </row>
    <row r="790" spans="12:56" s="85" customFormat="1" ht="12.75" customHeight="1" x14ac:dyDescent="0.15">
      <c r="L790" s="86"/>
      <c r="M790" s="87"/>
      <c r="N790" s="88"/>
      <c r="O790" s="89"/>
      <c r="P790" s="90"/>
      <c r="V790" s="91"/>
      <c r="AW790" s="91"/>
      <c r="AX790" s="91"/>
      <c r="AY790" s="91"/>
      <c r="AZ790" s="91"/>
      <c r="BA790" s="91"/>
      <c r="BB790" s="91"/>
      <c r="BC790" s="91"/>
      <c r="BD790" s="91"/>
    </row>
    <row r="791" spans="12:56" s="85" customFormat="1" ht="12.75" customHeight="1" x14ac:dyDescent="0.15">
      <c r="L791" s="86"/>
      <c r="M791" s="87"/>
      <c r="N791" s="88"/>
      <c r="O791" s="89"/>
      <c r="P791" s="90"/>
      <c r="V791" s="91"/>
      <c r="AW791" s="91"/>
      <c r="AX791" s="91"/>
      <c r="AY791" s="91"/>
      <c r="AZ791" s="91"/>
      <c r="BA791" s="91"/>
      <c r="BB791" s="91"/>
      <c r="BC791" s="91"/>
      <c r="BD791" s="91"/>
    </row>
    <row r="792" spans="12:56" s="85" customFormat="1" ht="12.75" customHeight="1" x14ac:dyDescent="0.15">
      <c r="L792" s="86"/>
      <c r="M792" s="87"/>
      <c r="N792" s="88"/>
      <c r="O792" s="89"/>
      <c r="P792" s="90"/>
      <c r="V792" s="91"/>
      <c r="AW792" s="91"/>
      <c r="AX792" s="91"/>
      <c r="AY792" s="91"/>
      <c r="AZ792" s="91"/>
      <c r="BA792" s="91"/>
      <c r="BB792" s="91"/>
      <c r="BC792" s="91"/>
      <c r="BD792" s="91"/>
    </row>
    <row r="793" spans="12:56" s="85" customFormat="1" ht="12.75" customHeight="1" x14ac:dyDescent="0.15">
      <c r="L793" s="86"/>
      <c r="M793" s="87"/>
      <c r="N793" s="88"/>
      <c r="O793" s="89"/>
      <c r="P793" s="90"/>
      <c r="V793" s="91"/>
      <c r="AW793" s="91"/>
      <c r="AX793" s="91"/>
      <c r="AY793" s="91"/>
      <c r="AZ793" s="91"/>
      <c r="BA793" s="91"/>
      <c r="BB793" s="91"/>
      <c r="BC793" s="91"/>
      <c r="BD793" s="91"/>
    </row>
    <row r="794" spans="12:56" s="85" customFormat="1" ht="12.75" customHeight="1" x14ac:dyDescent="0.15">
      <c r="L794" s="86"/>
      <c r="M794" s="87"/>
      <c r="N794" s="88"/>
      <c r="O794" s="89"/>
      <c r="P794" s="90"/>
      <c r="V794" s="91"/>
      <c r="AW794" s="91"/>
      <c r="AX794" s="91"/>
      <c r="AY794" s="91"/>
      <c r="AZ794" s="91"/>
      <c r="BA794" s="91"/>
      <c r="BB794" s="91"/>
      <c r="BC794" s="91"/>
      <c r="BD794" s="91"/>
    </row>
    <row r="795" spans="12:56" s="85" customFormat="1" ht="12.75" customHeight="1" x14ac:dyDescent="0.15">
      <c r="L795" s="86"/>
      <c r="M795" s="87"/>
      <c r="N795" s="88"/>
      <c r="O795" s="89"/>
      <c r="P795" s="90"/>
      <c r="V795" s="91"/>
      <c r="AW795" s="91"/>
      <c r="AX795" s="91"/>
      <c r="AY795" s="91"/>
      <c r="AZ795" s="91"/>
      <c r="BA795" s="91"/>
      <c r="BB795" s="91"/>
      <c r="BC795" s="91"/>
      <c r="BD795" s="91"/>
    </row>
    <row r="796" spans="12:56" s="85" customFormat="1" ht="12.75" customHeight="1" x14ac:dyDescent="0.15">
      <c r="L796" s="86"/>
      <c r="M796" s="87"/>
      <c r="N796" s="88"/>
      <c r="O796" s="89"/>
      <c r="P796" s="90"/>
      <c r="V796" s="91"/>
      <c r="AW796" s="91"/>
      <c r="AX796" s="91"/>
      <c r="AY796" s="91"/>
      <c r="AZ796" s="91"/>
      <c r="BA796" s="91"/>
      <c r="BB796" s="91"/>
      <c r="BC796" s="91"/>
      <c r="BD796" s="91"/>
    </row>
    <row r="797" spans="12:56" s="85" customFormat="1" ht="12.75" customHeight="1" x14ac:dyDescent="0.15">
      <c r="L797" s="86"/>
      <c r="M797" s="87"/>
      <c r="N797" s="88"/>
      <c r="O797" s="89"/>
      <c r="P797" s="90"/>
      <c r="V797" s="91"/>
      <c r="AW797" s="91"/>
      <c r="AX797" s="91"/>
      <c r="AY797" s="91"/>
      <c r="AZ797" s="91"/>
      <c r="BA797" s="91"/>
      <c r="BB797" s="91"/>
      <c r="BC797" s="91"/>
      <c r="BD797" s="91"/>
    </row>
    <row r="798" spans="12:56" s="85" customFormat="1" ht="12.75" customHeight="1" x14ac:dyDescent="0.15">
      <c r="L798" s="86"/>
      <c r="M798" s="87"/>
      <c r="N798" s="88"/>
      <c r="O798" s="89"/>
      <c r="P798" s="90"/>
      <c r="V798" s="91"/>
      <c r="AW798" s="91"/>
      <c r="AX798" s="91"/>
      <c r="AY798" s="91"/>
      <c r="AZ798" s="91"/>
      <c r="BA798" s="91"/>
      <c r="BB798" s="91"/>
      <c r="BC798" s="91"/>
      <c r="BD798" s="91"/>
    </row>
    <row r="799" spans="12:56" s="85" customFormat="1" ht="12.75" customHeight="1" x14ac:dyDescent="0.15">
      <c r="L799" s="86"/>
      <c r="M799" s="87"/>
      <c r="N799" s="88"/>
      <c r="O799" s="89"/>
      <c r="P799" s="90"/>
      <c r="V799" s="91"/>
      <c r="AW799" s="91"/>
      <c r="AX799" s="91"/>
      <c r="AY799" s="91"/>
      <c r="AZ799" s="91"/>
      <c r="BA799" s="91"/>
      <c r="BB799" s="91"/>
      <c r="BC799" s="91"/>
      <c r="BD799" s="91"/>
    </row>
    <row r="800" spans="12:56" s="85" customFormat="1" ht="12.75" customHeight="1" x14ac:dyDescent="0.15">
      <c r="L800" s="86"/>
      <c r="M800" s="87"/>
      <c r="N800" s="88"/>
      <c r="O800" s="89"/>
      <c r="P800" s="90"/>
      <c r="V800" s="91"/>
      <c r="AW800" s="91"/>
      <c r="AX800" s="91"/>
      <c r="AY800" s="91"/>
      <c r="AZ800" s="91"/>
      <c r="BA800" s="91"/>
      <c r="BB800" s="91"/>
      <c r="BC800" s="91"/>
      <c r="BD800" s="91"/>
    </row>
    <row r="801" spans="12:56" s="85" customFormat="1" ht="12.75" customHeight="1" x14ac:dyDescent="0.15">
      <c r="L801" s="86"/>
      <c r="M801" s="87"/>
      <c r="N801" s="88"/>
      <c r="O801" s="89"/>
      <c r="P801" s="90"/>
      <c r="V801" s="91"/>
      <c r="AW801" s="91"/>
      <c r="AX801" s="91"/>
      <c r="AY801" s="91"/>
      <c r="AZ801" s="91"/>
      <c r="BA801" s="91"/>
      <c r="BB801" s="91"/>
      <c r="BC801" s="91"/>
      <c r="BD801" s="91"/>
    </row>
    <row r="802" spans="12:56" s="85" customFormat="1" ht="12.75" customHeight="1" x14ac:dyDescent="0.15">
      <c r="L802" s="86"/>
      <c r="M802" s="87"/>
      <c r="N802" s="88"/>
      <c r="O802" s="89"/>
      <c r="P802" s="90"/>
      <c r="V802" s="91"/>
      <c r="AW802" s="91"/>
      <c r="AX802" s="91"/>
      <c r="AY802" s="91"/>
      <c r="AZ802" s="91"/>
      <c r="BA802" s="91"/>
      <c r="BB802" s="91"/>
      <c r="BC802" s="91"/>
      <c r="BD802" s="91"/>
    </row>
    <row r="803" spans="12:56" s="85" customFormat="1" ht="12.75" customHeight="1" x14ac:dyDescent="0.15">
      <c r="L803" s="86"/>
      <c r="M803" s="87"/>
      <c r="N803" s="88"/>
      <c r="O803" s="89"/>
      <c r="P803" s="90"/>
      <c r="V803" s="91"/>
      <c r="AW803" s="91"/>
      <c r="AX803" s="91"/>
      <c r="AY803" s="91"/>
      <c r="AZ803" s="91"/>
      <c r="BA803" s="91"/>
      <c r="BB803" s="91"/>
      <c r="BC803" s="91"/>
      <c r="BD803" s="91"/>
    </row>
    <row r="804" spans="12:56" s="85" customFormat="1" ht="12.75" customHeight="1" x14ac:dyDescent="0.15">
      <c r="L804" s="86"/>
      <c r="M804" s="87"/>
      <c r="N804" s="88"/>
      <c r="O804" s="89"/>
      <c r="P804" s="90"/>
      <c r="V804" s="91"/>
      <c r="AW804" s="91"/>
      <c r="AX804" s="91"/>
      <c r="AY804" s="91"/>
      <c r="AZ804" s="91"/>
      <c r="BA804" s="91"/>
      <c r="BB804" s="91"/>
      <c r="BC804" s="91"/>
      <c r="BD804" s="91"/>
    </row>
    <row r="805" spans="12:56" s="85" customFormat="1" ht="12.75" customHeight="1" x14ac:dyDescent="0.15">
      <c r="L805" s="86"/>
      <c r="M805" s="87"/>
      <c r="N805" s="88"/>
      <c r="O805" s="89"/>
      <c r="P805" s="90"/>
      <c r="V805" s="91"/>
      <c r="AW805" s="91"/>
      <c r="AX805" s="91"/>
      <c r="AY805" s="91"/>
      <c r="AZ805" s="91"/>
      <c r="BA805" s="91"/>
      <c r="BB805" s="91"/>
      <c r="BC805" s="91"/>
      <c r="BD805" s="91"/>
    </row>
    <row r="806" spans="12:56" s="85" customFormat="1" ht="12.75" customHeight="1" x14ac:dyDescent="0.15">
      <c r="L806" s="86"/>
      <c r="M806" s="87"/>
      <c r="N806" s="88"/>
      <c r="O806" s="89"/>
      <c r="P806" s="90"/>
      <c r="V806" s="91"/>
      <c r="AW806" s="91"/>
      <c r="AX806" s="91"/>
      <c r="AY806" s="91"/>
      <c r="AZ806" s="91"/>
      <c r="BA806" s="91"/>
      <c r="BB806" s="91"/>
      <c r="BC806" s="91"/>
      <c r="BD806" s="91"/>
    </row>
    <row r="807" spans="12:56" s="85" customFormat="1" ht="12.75" customHeight="1" x14ac:dyDescent="0.15">
      <c r="L807" s="86"/>
      <c r="M807" s="87"/>
      <c r="N807" s="88"/>
      <c r="O807" s="89"/>
      <c r="P807" s="90"/>
      <c r="V807" s="91"/>
      <c r="AW807" s="91"/>
      <c r="AX807" s="91"/>
      <c r="AY807" s="91"/>
      <c r="AZ807" s="91"/>
      <c r="BA807" s="91"/>
      <c r="BB807" s="91"/>
      <c r="BC807" s="91"/>
      <c r="BD807" s="91"/>
    </row>
    <row r="808" spans="12:56" s="85" customFormat="1" ht="12.75" customHeight="1" x14ac:dyDescent="0.15">
      <c r="L808" s="86"/>
      <c r="M808" s="87"/>
      <c r="N808" s="88"/>
      <c r="O808" s="89"/>
      <c r="P808" s="90"/>
      <c r="V808" s="91"/>
      <c r="AW808" s="91"/>
      <c r="AX808" s="91"/>
      <c r="AY808" s="91"/>
      <c r="AZ808" s="91"/>
      <c r="BA808" s="91"/>
      <c r="BB808" s="91"/>
      <c r="BC808" s="91"/>
      <c r="BD808" s="91"/>
    </row>
  </sheetData>
  <sheetProtection formatCells="0" formatColumns="0" formatRows="0" insertColumns="0" insertRows="0" deleteColumns="0" deleteRows="0"/>
  <phoneticPr fontId="2" type="noConversion"/>
  <pageMargins left="0.75" right="0.75" top="1" bottom="1" header="0.5" footer="0.5"/>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7"/>
  <sheetViews>
    <sheetView topLeftCell="E1" workbookViewId="0"/>
  </sheetViews>
  <sheetFormatPr baseColWidth="10" defaultRowHeight="13" x14ac:dyDescent="0.15"/>
  <sheetData>
    <row r="1" spans="1:91" s="126" customFormat="1" ht="17" customHeight="1" x14ac:dyDescent="0.2">
      <c r="A1" s="126" t="s">
        <v>224</v>
      </c>
      <c r="B1" s="126" t="s">
        <v>409</v>
      </c>
      <c r="C1" s="210">
        <f>AVERAGE(AV12:AV17)</f>
        <v>5.5499999999999994E-3</v>
      </c>
    </row>
    <row r="2" spans="1:91" s="126" customFormat="1" ht="17" customHeight="1" x14ac:dyDescent="0.2">
      <c r="B2" s="126" t="s">
        <v>410</v>
      </c>
      <c r="C2" s="210">
        <f>AVERAGE(AW12:AW17)</f>
        <v>1.2391666666666665E-2</v>
      </c>
    </row>
    <row r="3" spans="1:91" ht="22" customHeight="1" x14ac:dyDescent="0.2">
      <c r="B3" s="126" t="s">
        <v>411</v>
      </c>
      <c r="C3" s="223">
        <f>COUNT(AV12:AV17)</f>
        <v>2</v>
      </c>
    </row>
    <row r="5" spans="1:91" s="98" customFormat="1" ht="21.75" customHeight="1" x14ac:dyDescent="0.25">
      <c r="A5" s="155"/>
      <c r="B5" s="99"/>
      <c r="C5" s="99"/>
      <c r="D5" s="99"/>
      <c r="E5" s="156"/>
      <c r="F5" s="157"/>
      <c r="G5" s="158" t="s">
        <v>49</v>
      </c>
      <c r="H5" s="159"/>
      <c r="I5" s="159"/>
      <c r="J5" s="159"/>
      <c r="K5" s="159"/>
      <c r="L5" s="159"/>
      <c r="M5" s="159"/>
      <c r="N5" s="159"/>
      <c r="O5" s="159"/>
      <c r="P5" s="159"/>
      <c r="Q5" s="159"/>
      <c r="R5" s="159"/>
      <c r="S5" s="160" t="s">
        <v>50</v>
      </c>
      <c r="T5" s="159"/>
      <c r="U5" s="159"/>
      <c r="V5" s="159"/>
      <c r="W5" s="159"/>
      <c r="X5" s="159"/>
      <c r="Y5" s="159"/>
      <c r="Z5" s="161" t="s">
        <v>51</v>
      </c>
      <c r="AA5" s="159"/>
      <c r="AB5" s="159"/>
      <c r="AC5" s="159"/>
      <c r="AD5" s="159"/>
      <c r="AE5" s="159"/>
      <c r="AF5" s="162" t="s">
        <v>52</v>
      </c>
      <c r="AG5" s="163" t="s">
        <v>54</v>
      </c>
      <c r="AH5" s="164"/>
      <c r="AI5" s="164"/>
      <c r="AJ5" s="164"/>
      <c r="AK5" s="164"/>
      <c r="AL5" s="164"/>
      <c r="AM5" s="164"/>
      <c r="AN5" s="164"/>
      <c r="AO5" s="165" t="s">
        <v>53</v>
      </c>
      <c r="AP5" s="164"/>
      <c r="AQ5" s="164"/>
      <c r="AR5" s="164"/>
      <c r="AS5" s="164"/>
      <c r="AT5" s="164"/>
      <c r="AU5" s="164"/>
      <c r="AV5" s="166" t="s">
        <v>224</v>
      </c>
      <c r="AW5" s="166" t="s">
        <v>224</v>
      </c>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row>
    <row r="6" spans="1:91" s="108" customFormat="1" ht="21.75" customHeight="1" x14ac:dyDescent="0.25">
      <c r="F6" s="167"/>
      <c r="G6" s="168" t="s">
        <v>20</v>
      </c>
      <c r="H6" s="168" t="s">
        <v>20</v>
      </c>
      <c r="I6" s="168" t="s">
        <v>20</v>
      </c>
      <c r="J6" s="168" t="s">
        <v>20</v>
      </c>
      <c r="K6" s="168" t="s">
        <v>20</v>
      </c>
      <c r="L6" s="168" t="s">
        <v>20</v>
      </c>
      <c r="M6" s="168" t="s">
        <v>20</v>
      </c>
      <c r="N6" s="168" t="s">
        <v>20</v>
      </c>
      <c r="O6" s="168" t="s">
        <v>20</v>
      </c>
      <c r="P6" s="168" t="s">
        <v>20</v>
      </c>
      <c r="Q6" s="168" t="s">
        <v>20</v>
      </c>
      <c r="R6" s="168" t="s">
        <v>20</v>
      </c>
      <c r="S6" s="169" t="s">
        <v>20</v>
      </c>
      <c r="T6" s="169" t="s">
        <v>20</v>
      </c>
      <c r="U6" s="169" t="s">
        <v>20</v>
      </c>
      <c r="V6" s="169" t="s">
        <v>20</v>
      </c>
      <c r="W6" s="169" t="s">
        <v>20</v>
      </c>
      <c r="X6" s="169" t="s">
        <v>20</v>
      </c>
      <c r="Y6" s="169" t="s">
        <v>20</v>
      </c>
      <c r="Z6" s="170" t="s">
        <v>20</v>
      </c>
      <c r="AA6" s="170" t="s">
        <v>20</v>
      </c>
      <c r="AB6" s="170" t="s">
        <v>20</v>
      </c>
      <c r="AC6" s="170" t="s">
        <v>20</v>
      </c>
      <c r="AD6" s="170" t="s">
        <v>20</v>
      </c>
      <c r="AE6" s="170" t="s">
        <v>20</v>
      </c>
      <c r="AF6" s="171" t="s">
        <v>20</v>
      </c>
      <c r="AG6" s="172"/>
      <c r="AH6" s="173"/>
      <c r="AI6" s="173"/>
      <c r="AJ6" s="173"/>
      <c r="AK6" s="173"/>
      <c r="AL6" s="173"/>
      <c r="AM6" s="173"/>
      <c r="AN6" s="173"/>
      <c r="AO6" s="174"/>
      <c r="AP6" s="175"/>
      <c r="AQ6" s="175"/>
      <c r="AR6" s="175"/>
      <c r="AS6" s="175"/>
      <c r="AT6" s="175"/>
      <c r="AU6" s="175"/>
      <c r="AV6" s="176"/>
      <c r="AW6" s="176"/>
      <c r="AX6" s="176"/>
      <c r="AY6" s="177"/>
      <c r="AZ6" s="176"/>
      <c r="BA6" s="176"/>
      <c r="BB6" s="166"/>
      <c r="BC6" s="166"/>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row>
    <row r="7" spans="1:91" s="43" customFormat="1" ht="63.75" customHeight="1" x14ac:dyDescent="0.15">
      <c r="A7" s="43" t="s">
        <v>66</v>
      </c>
      <c r="B7" s="43" t="s">
        <v>303</v>
      </c>
      <c r="C7" s="43" t="s">
        <v>304</v>
      </c>
      <c r="D7" s="43" t="s">
        <v>308</v>
      </c>
      <c r="E7" s="178" t="s">
        <v>67</v>
      </c>
      <c r="F7" s="45" t="s">
        <v>19</v>
      </c>
      <c r="G7" s="39" t="s">
        <v>43</v>
      </c>
      <c r="H7" s="39" t="s">
        <v>44</v>
      </c>
      <c r="I7" s="39" t="s">
        <v>45</v>
      </c>
      <c r="J7" s="39" t="s">
        <v>393</v>
      </c>
      <c r="K7" s="39" t="s">
        <v>46</v>
      </c>
      <c r="L7" s="39" t="s">
        <v>47</v>
      </c>
      <c r="M7" s="39" t="s">
        <v>34</v>
      </c>
      <c r="N7" s="39" t="s">
        <v>394</v>
      </c>
      <c r="O7" s="39" t="s">
        <v>35</v>
      </c>
      <c r="P7" s="39" t="s">
        <v>36</v>
      </c>
      <c r="Q7" s="39" t="s">
        <v>48</v>
      </c>
      <c r="R7" s="39" t="s">
        <v>37</v>
      </c>
      <c r="S7" s="40" t="s">
        <v>395</v>
      </c>
      <c r="T7" s="40" t="s">
        <v>396</v>
      </c>
      <c r="U7" s="40" t="s">
        <v>397</v>
      </c>
      <c r="V7" s="40" t="s">
        <v>398</v>
      </c>
      <c r="W7" s="40" t="s">
        <v>399</v>
      </c>
      <c r="X7" s="40" t="s">
        <v>400</v>
      </c>
      <c r="Y7" s="40" t="s">
        <v>401</v>
      </c>
      <c r="Z7" s="41" t="s">
        <v>38</v>
      </c>
      <c r="AA7" s="41" t="s">
        <v>39</v>
      </c>
      <c r="AB7" s="41" t="s">
        <v>41</v>
      </c>
      <c r="AC7" s="41" t="s">
        <v>402</v>
      </c>
      <c r="AD7" s="41" t="s">
        <v>403</v>
      </c>
      <c r="AE7" s="41" t="s">
        <v>40</v>
      </c>
      <c r="AF7" s="42" t="s">
        <v>404</v>
      </c>
      <c r="AG7" s="179" t="s">
        <v>21</v>
      </c>
      <c r="AH7" s="179" t="s">
        <v>22</v>
      </c>
      <c r="AI7" s="179" t="s">
        <v>23</v>
      </c>
      <c r="AJ7" s="179" t="s">
        <v>26</v>
      </c>
      <c r="AK7" s="179" t="s">
        <v>29</v>
      </c>
      <c r="AL7" s="179" t="s">
        <v>27</v>
      </c>
      <c r="AM7" s="179" t="s">
        <v>405</v>
      </c>
      <c r="AN7" s="179" t="s">
        <v>42</v>
      </c>
      <c r="AO7" s="180" t="s">
        <v>24</v>
      </c>
      <c r="AP7" s="180" t="s">
        <v>30</v>
      </c>
      <c r="AQ7" s="180" t="s">
        <v>31</v>
      </c>
      <c r="AR7" s="180" t="s">
        <v>32</v>
      </c>
      <c r="AS7" s="180" t="s">
        <v>25</v>
      </c>
      <c r="AT7" s="180" t="s">
        <v>406</v>
      </c>
      <c r="AU7" s="180" t="s">
        <v>33</v>
      </c>
      <c r="AV7" s="1" t="s">
        <v>56</v>
      </c>
      <c r="AW7" s="166" t="s">
        <v>407</v>
      </c>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row>
    <row r="8" spans="1:91" s="189" customFormat="1" ht="12.75" customHeight="1" x14ac:dyDescent="0.2">
      <c r="A8" s="181" t="s">
        <v>228</v>
      </c>
      <c r="B8" s="182" t="s">
        <v>327</v>
      </c>
      <c r="C8" s="182" t="s">
        <v>328</v>
      </c>
      <c r="D8" s="182">
        <v>1080</v>
      </c>
      <c r="E8" s="183">
        <v>42110</v>
      </c>
      <c r="F8" s="184">
        <v>2.8248183781863032</v>
      </c>
      <c r="G8" s="185">
        <v>0.4</v>
      </c>
      <c r="H8" s="185">
        <v>5.6000000000000001E-2</v>
      </c>
      <c r="I8" s="185">
        <v>0.104</v>
      </c>
      <c r="J8" s="185">
        <v>1.2E-2</v>
      </c>
      <c r="K8" s="185">
        <v>3.5000000000000003E-2</v>
      </c>
      <c r="L8" s="185">
        <v>0.153</v>
      </c>
      <c r="M8" s="185">
        <v>1E-3</v>
      </c>
      <c r="N8" s="185">
        <v>1.6E-2</v>
      </c>
      <c r="O8" s="185">
        <v>-111</v>
      </c>
      <c r="P8" s="185">
        <v>4.4999999999999998E-2</v>
      </c>
      <c r="Q8" s="185">
        <v>1.7999999999999999E-2</v>
      </c>
      <c r="R8" s="185">
        <v>4.5999999999999999E-2</v>
      </c>
      <c r="S8" s="185">
        <v>0.35799999999999998</v>
      </c>
      <c r="T8" s="185">
        <v>3.6999999999999998E-2</v>
      </c>
      <c r="U8" s="185">
        <v>5.0000000000000001E-3</v>
      </c>
      <c r="V8" s="185">
        <v>5.6000000000000001E-2</v>
      </c>
      <c r="W8" s="185">
        <v>-111</v>
      </c>
      <c r="X8" s="185">
        <v>5.5E-2</v>
      </c>
      <c r="Y8" s="185">
        <v>4.9000000000000002E-2</v>
      </c>
      <c r="Z8" s="185">
        <v>2E-3</v>
      </c>
      <c r="AA8" s="185">
        <v>3.0000000000000001E-3</v>
      </c>
      <c r="AB8" s="185">
        <v>4.0000000000000001E-3</v>
      </c>
      <c r="AC8" s="185">
        <v>6.0000000000000001E-3</v>
      </c>
      <c r="AD8" s="185">
        <v>1.2E-2</v>
      </c>
      <c r="AE8" s="185">
        <v>-111</v>
      </c>
      <c r="AF8" s="185">
        <v>-111</v>
      </c>
      <c r="AG8" s="185">
        <v>0.56000000000000005</v>
      </c>
      <c r="AH8" s="185">
        <v>7.4999999999999997E-2</v>
      </c>
      <c r="AI8" s="185">
        <v>0.251</v>
      </c>
      <c r="AJ8" s="185">
        <v>0.81100000000000005</v>
      </c>
      <c r="AK8" s="185">
        <v>0.32600000000000001</v>
      </c>
      <c r="AL8" s="185">
        <v>0.48599999999999999</v>
      </c>
      <c r="AM8" s="185">
        <v>0.88600000000000001</v>
      </c>
      <c r="AN8" s="185">
        <v>0.35399999999999998</v>
      </c>
      <c r="AO8" s="186">
        <v>1.22</v>
      </c>
      <c r="AP8" s="186">
        <v>0.77</v>
      </c>
      <c r="AQ8" s="186">
        <v>0.23</v>
      </c>
      <c r="AR8" s="186">
        <v>1.72</v>
      </c>
      <c r="AS8" s="186">
        <v>0.08</v>
      </c>
      <c r="AT8" s="186">
        <v>0.92</v>
      </c>
      <c r="AU8" s="186">
        <v>0.45</v>
      </c>
      <c r="AV8" s="187"/>
      <c r="AW8" s="187"/>
      <c r="AX8" s="187"/>
      <c r="AY8" s="187"/>
      <c r="AZ8" s="187"/>
      <c r="BA8" s="187"/>
      <c r="BB8" s="187"/>
      <c r="BC8" s="187"/>
      <c r="BD8" s="187"/>
      <c r="BE8" s="187"/>
      <c r="BF8" s="188"/>
      <c r="BG8" s="188"/>
      <c r="BH8" s="188"/>
      <c r="BI8" s="188"/>
      <c r="BJ8" s="188"/>
      <c r="BK8" s="188"/>
      <c r="BL8" s="188"/>
      <c r="BM8" s="188"/>
      <c r="BN8" s="188"/>
      <c r="BO8" s="188"/>
    </row>
    <row r="9" spans="1:91" s="189" customFormat="1" ht="12.75" customHeight="1" x14ac:dyDescent="0.2">
      <c r="A9" s="181" t="s">
        <v>229</v>
      </c>
      <c r="B9" s="182" t="s">
        <v>327</v>
      </c>
      <c r="C9" s="182" t="s">
        <v>328</v>
      </c>
      <c r="D9" s="182">
        <v>1080</v>
      </c>
      <c r="E9" s="183">
        <v>42110</v>
      </c>
      <c r="F9" s="184">
        <v>2.8198926609939874</v>
      </c>
      <c r="G9" s="185">
        <v>0.39400000000000002</v>
      </c>
      <c r="H9" s="185">
        <v>5.5E-2</v>
      </c>
      <c r="I9" s="185">
        <v>0.10299999999999999</v>
      </c>
      <c r="J9" s="185">
        <v>1.2E-2</v>
      </c>
      <c r="K9" s="185">
        <v>3.5000000000000003E-2</v>
      </c>
      <c r="L9" s="185">
        <v>0.152</v>
      </c>
      <c r="M9" s="185">
        <v>1E-3</v>
      </c>
      <c r="N9" s="185">
        <v>1.6E-2</v>
      </c>
      <c r="O9" s="185">
        <v>-111</v>
      </c>
      <c r="P9" s="185">
        <v>4.3999999999999997E-2</v>
      </c>
      <c r="Q9" s="185">
        <v>1.7000000000000001E-2</v>
      </c>
      <c r="R9" s="185">
        <v>4.4999999999999998E-2</v>
      </c>
      <c r="S9" s="185">
        <v>0.35399999999999998</v>
      </c>
      <c r="T9" s="185">
        <v>3.5999999999999997E-2</v>
      </c>
      <c r="U9" s="185">
        <v>4.0000000000000001E-3</v>
      </c>
      <c r="V9" s="185">
        <v>5.5E-2</v>
      </c>
      <c r="W9" s="185">
        <v>-111</v>
      </c>
      <c r="X9" s="185">
        <v>5.5E-2</v>
      </c>
      <c r="Y9" s="185">
        <v>4.8000000000000001E-2</v>
      </c>
      <c r="Z9" s="185">
        <v>1E-3</v>
      </c>
      <c r="AA9" s="185">
        <v>4.0000000000000001E-3</v>
      </c>
      <c r="AB9" s="185">
        <v>4.0000000000000001E-3</v>
      </c>
      <c r="AC9" s="185">
        <v>7.0000000000000001E-3</v>
      </c>
      <c r="AD9" s="185">
        <v>1.2999999999999999E-2</v>
      </c>
      <c r="AE9" s="185">
        <v>-111</v>
      </c>
      <c r="AF9" s="185">
        <v>-111</v>
      </c>
      <c r="AG9" s="185">
        <v>0.55200000000000005</v>
      </c>
      <c r="AH9" s="185">
        <v>7.3999999999999996E-2</v>
      </c>
      <c r="AI9" s="185">
        <v>0.248</v>
      </c>
      <c r="AJ9" s="185">
        <v>0.8</v>
      </c>
      <c r="AK9" s="185">
        <v>0.32200000000000001</v>
      </c>
      <c r="AL9" s="185">
        <v>0.48</v>
      </c>
      <c r="AM9" s="185">
        <v>0.874</v>
      </c>
      <c r="AN9" s="185">
        <v>0.34899999999999998</v>
      </c>
      <c r="AO9" s="186">
        <v>1.22</v>
      </c>
      <c r="AP9" s="186">
        <v>0.77</v>
      </c>
      <c r="AQ9" s="186">
        <v>0.23</v>
      </c>
      <c r="AR9" s="186">
        <v>1.71</v>
      </c>
      <c r="AS9" s="186">
        <v>0.08</v>
      </c>
      <c r="AT9" s="186">
        <v>0.92</v>
      </c>
      <c r="AU9" s="186">
        <v>0.45</v>
      </c>
      <c r="AV9" s="187"/>
      <c r="AW9" s="187"/>
      <c r="AX9" s="187"/>
      <c r="AY9" s="187"/>
      <c r="AZ9" s="187"/>
      <c r="BA9" s="187"/>
      <c r="BB9" s="187"/>
      <c r="BC9" s="187"/>
      <c r="BD9" s="187"/>
      <c r="BE9" s="187"/>
      <c r="BF9" s="188"/>
      <c r="BG9" s="188"/>
      <c r="BH9" s="188"/>
      <c r="BI9" s="188"/>
      <c r="BJ9" s="188"/>
      <c r="BK9" s="188"/>
      <c r="BL9" s="188"/>
      <c r="BM9" s="188"/>
      <c r="BN9" s="188"/>
      <c r="BO9" s="188"/>
    </row>
    <row r="10" spans="1:91" s="195" customFormat="1" x14ac:dyDescent="0.15">
      <c r="A10" s="190"/>
      <c r="B10" s="191"/>
      <c r="C10" s="192"/>
      <c r="D10" s="192"/>
      <c r="E10" s="193"/>
      <c r="F10" s="194" t="s">
        <v>18</v>
      </c>
      <c r="G10" s="191">
        <f t="shared" ref="G10:AU10" si="0">ROUND(AVERAGE(G8:G9),3)</f>
        <v>0.39700000000000002</v>
      </c>
      <c r="H10" s="191">
        <f t="shared" si="0"/>
        <v>5.6000000000000001E-2</v>
      </c>
      <c r="I10" s="191">
        <f t="shared" si="0"/>
        <v>0.104</v>
      </c>
      <c r="J10" s="191">
        <f t="shared" si="0"/>
        <v>1.2E-2</v>
      </c>
      <c r="K10" s="191">
        <f t="shared" si="0"/>
        <v>3.5000000000000003E-2</v>
      </c>
      <c r="L10" s="191">
        <f t="shared" si="0"/>
        <v>0.153</v>
      </c>
      <c r="M10" s="191">
        <f t="shared" si="0"/>
        <v>1E-3</v>
      </c>
      <c r="N10" s="191">
        <f t="shared" si="0"/>
        <v>1.6E-2</v>
      </c>
      <c r="O10" s="191">
        <f t="shared" si="0"/>
        <v>-111</v>
      </c>
      <c r="P10" s="191">
        <f t="shared" si="0"/>
        <v>4.4999999999999998E-2</v>
      </c>
      <c r="Q10" s="191">
        <f t="shared" si="0"/>
        <v>1.7999999999999999E-2</v>
      </c>
      <c r="R10" s="191">
        <f t="shared" si="0"/>
        <v>4.5999999999999999E-2</v>
      </c>
      <c r="S10" s="191">
        <f t="shared" si="0"/>
        <v>0.35599999999999998</v>
      </c>
      <c r="T10" s="191">
        <f t="shared" si="0"/>
        <v>3.6999999999999998E-2</v>
      </c>
      <c r="U10" s="191">
        <f t="shared" si="0"/>
        <v>5.0000000000000001E-3</v>
      </c>
      <c r="V10" s="191">
        <f t="shared" si="0"/>
        <v>5.6000000000000001E-2</v>
      </c>
      <c r="W10" s="191">
        <f t="shared" si="0"/>
        <v>-111</v>
      </c>
      <c r="X10" s="191">
        <f t="shared" si="0"/>
        <v>5.5E-2</v>
      </c>
      <c r="Y10" s="191">
        <f t="shared" si="0"/>
        <v>4.9000000000000002E-2</v>
      </c>
      <c r="Z10" s="191">
        <f t="shared" si="0"/>
        <v>2E-3</v>
      </c>
      <c r="AA10" s="191">
        <f t="shared" si="0"/>
        <v>4.0000000000000001E-3</v>
      </c>
      <c r="AB10" s="191">
        <f t="shared" si="0"/>
        <v>4.0000000000000001E-3</v>
      </c>
      <c r="AC10" s="191">
        <f t="shared" si="0"/>
        <v>7.0000000000000001E-3</v>
      </c>
      <c r="AD10" s="191">
        <f t="shared" si="0"/>
        <v>1.2999999999999999E-2</v>
      </c>
      <c r="AE10" s="191">
        <f t="shared" si="0"/>
        <v>-111</v>
      </c>
      <c r="AF10" s="191">
        <f t="shared" si="0"/>
        <v>-111</v>
      </c>
      <c r="AG10" s="191">
        <f t="shared" si="0"/>
        <v>0.55600000000000005</v>
      </c>
      <c r="AH10" s="191">
        <f t="shared" si="0"/>
        <v>7.4999999999999997E-2</v>
      </c>
      <c r="AI10" s="191">
        <f t="shared" si="0"/>
        <v>0.25</v>
      </c>
      <c r="AJ10" s="191">
        <f t="shared" si="0"/>
        <v>0.80600000000000005</v>
      </c>
      <c r="AK10" s="191">
        <f t="shared" si="0"/>
        <v>0.32400000000000001</v>
      </c>
      <c r="AL10" s="191">
        <f t="shared" si="0"/>
        <v>0.48299999999999998</v>
      </c>
      <c r="AM10" s="191">
        <f t="shared" si="0"/>
        <v>0.88</v>
      </c>
      <c r="AN10" s="191">
        <f t="shared" si="0"/>
        <v>0.35199999999999998</v>
      </c>
      <c r="AO10" s="191">
        <f t="shared" si="0"/>
        <v>1.22</v>
      </c>
      <c r="AP10" s="191">
        <f t="shared" si="0"/>
        <v>0.77</v>
      </c>
      <c r="AQ10" s="191">
        <f t="shared" si="0"/>
        <v>0.23</v>
      </c>
      <c r="AR10" s="191">
        <f t="shared" si="0"/>
        <v>1.7150000000000001</v>
      </c>
      <c r="AS10" s="191">
        <f t="shared" si="0"/>
        <v>0.08</v>
      </c>
      <c r="AT10" s="191">
        <f t="shared" si="0"/>
        <v>0.92</v>
      </c>
      <c r="AU10" s="191">
        <f t="shared" si="0"/>
        <v>0.45</v>
      </c>
    </row>
    <row r="11" spans="1:91" s="201" customFormat="1" x14ac:dyDescent="0.15">
      <c r="A11" s="196"/>
      <c r="B11" s="197"/>
      <c r="C11" s="198"/>
      <c r="D11" s="198"/>
      <c r="E11" s="199"/>
      <c r="F11" s="200" t="s">
        <v>408</v>
      </c>
      <c r="G11" s="197">
        <f t="shared" ref="G11:AU11" si="1">ROUND(STDEV(G8:G9),3)</f>
        <v>4.0000000000000001E-3</v>
      </c>
      <c r="H11" s="197">
        <f t="shared" si="1"/>
        <v>1E-3</v>
      </c>
      <c r="I11" s="197">
        <f t="shared" si="1"/>
        <v>1E-3</v>
      </c>
      <c r="J11" s="197">
        <f t="shared" si="1"/>
        <v>0</v>
      </c>
      <c r="K11" s="197">
        <f t="shared" si="1"/>
        <v>0</v>
      </c>
      <c r="L11" s="197">
        <f t="shared" si="1"/>
        <v>1E-3</v>
      </c>
      <c r="M11" s="197">
        <f t="shared" si="1"/>
        <v>0</v>
      </c>
      <c r="N11" s="197">
        <f t="shared" si="1"/>
        <v>0</v>
      </c>
      <c r="O11" s="197">
        <f t="shared" si="1"/>
        <v>0</v>
      </c>
      <c r="P11" s="197">
        <f t="shared" si="1"/>
        <v>1E-3</v>
      </c>
      <c r="Q11" s="197">
        <f t="shared" si="1"/>
        <v>1E-3</v>
      </c>
      <c r="R11" s="197">
        <f t="shared" si="1"/>
        <v>1E-3</v>
      </c>
      <c r="S11" s="197">
        <f t="shared" si="1"/>
        <v>3.0000000000000001E-3</v>
      </c>
      <c r="T11" s="197">
        <f t="shared" si="1"/>
        <v>1E-3</v>
      </c>
      <c r="U11" s="197">
        <f t="shared" si="1"/>
        <v>1E-3</v>
      </c>
      <c r="V11" s="197">
        <f t="shared" si="1"/>
        <v>1E-3</v>
      </c>
      <c r="W11" s="197">
        <f t="shared" si="1"/>
        <v>0</v>
      </c>
      <c r="X11" s="197">
        <f t="shared" si="1"/>
        <v>0</v>
      </c>
      <c r="Y11" s="197">
        <f t="shared" si="1"/>
        <v>1E-3</v>
      </c>
      <c r="Z11" s="197">
        <f t="shared" si="1"/>
        <v>1E-3</v>
      </c>
      <c r="AA11" s="197">
        <f t="shared" si="1"/>
        <v>1E-3</v>
      </c>
      <c r="AB11" s="197">
        <f t="shared" si="1"/>
        <v>0</v>
      </c>
      <c r="AC11" s="197">
        <f t="shared" si="1"/>
        <v>1E-3</v>
      </c>
      <c r="AD11" s="197">
        <f t="shared" si="1"/>
        <v>1E-3</v>
      </c>
      <c r="AE11" s="197">
        <f t="shared" si="1"/>
        <v>0</v>
      </c>
      <c r="AF11" s="197">
        <f t="shared" si="1"/>
        <v>0</v>
      </c>
      <c r="AG11" s="197">
        <f t="shared" si="1"/>
        <v>6.0000000000000001E-3</v>
      </c>
      <c r="AH11" s="197">
        <f t="shared" si="1"/>
        <v>1E-3</v>
      </c>
      <c r="AI11" s="197">
        <f t="shared" si="1"/>
        <v>2E-3</v>
      </c>
      <c r="AJ11" s="197">
        <f t="shared" si="1"/>
        <v>8.0000000000000002E-3</v>
      </c>
      <c r="AK11" s="197">
        <f t="shared" si="1"/>
        <v>3.0000000000000001E-3</v>
      </c>
      <c r="AL11" s="197">
        <f t="shared" si="1"/>
        <v>4.0000000000000001E-3</v>
      </c>
      <c r="AM11" s="197">
        <f t="shared" si="1"/>
        <v>8.0000000000000002E-3</v>
      </c>
      <c r="AN11" s="197">
        <f t="shared" si="1"/>
        <v>4.0000000000000001E-3</v>
      </c>
      <c r="AO11" s="197">
        <f t="shared" si="1"/>
        <v>0</v>
      </c>
      <c r="AP11" s="197">
        <f t="shared" si="1"/>
        <v>0</v>
      </c>
      <c r="AQ11" s="197">
        <f t="shared" si="1"/>
        <v>0</v>
      </c>
      <c r="AR11" s="197">
        <f t="shared" si="1"/>
        <v>7.0000000000000001E-3</v>
      </c>
      <c r="AS11" s="197">
        <f t="shared" si="1"/>
        <v>0</v>
      </c>
      <c r="AT11" s="197">
        <f t="shared" si="1"/>
        <v>0</v>
      </c>
      <c r="AU11" s="197">
        <f t="shared" si="1"/>
        <v>0</v>
      </c>
    </row>
    <row r="12" spans="1:91" s="209" customFormat="1" x14ac:dyDescent="0.15">
      <c r="A12" s="202"/>
      <c r="B12" s="203"/>
      <c r="C12" s="204"/>
      <c r="D12" s="204"/>
      <c r="E12" s="205"/>
      <c r="F12" s="206" t="s">
        <v>224</v>
      </c>
      <c r="G12" s="207">
        <f t="shared" ref="G12:AU12" si="2">ROUND((G11/G10),4)</f>
        <v>1.01E-2</v>
      </c>
      <c r="H12" s="207">
        <f t="shared" si="2"/>
        <v>1.7899999999999999E-2</v>
      </c>
      <c r="I12" s="207">
        <f t="shared" si="2"/>
        <v>9.5999999999999992E-3</v>
      </c>
      <c r="J12" s="207">
        <f t="shared" si="2"/>
        <v>0</v>
      </c>
      <c r="K12" s="207">
        <f t="shared" si="2"/>
        <v>0</v>
      </c>
      <c r="L12" s="207">
        <f t="shared" si="2"/>
        <v>6.4999999999999997E-3</v>
      </c>
      <c r="M12" s="207">
        <f t="shared" si="2"/>
        <v>0</v>
      </c>
      <c r="N12" s="207">
        <f t="shared" si="2"/>
        <v>0</v>
      </c>
      <c r="O12" s="207">
        <f t="shared" si="2"/>
        <v>0</v>
      </c>
      <c r="P12" s="207">
        <f t="shared" si="2"/>
        <v>2.2200000000000001E-2</v>
      </c>
      <c r="Q12" s="207">
        <f t="shared" si="2"/>
        <v>5.5599999999999997E-2</v>
      </c>
      <c r="R12" s="207">
        <f t="shared" si="2"/>
        <v>2.1700000000000001E-2</v>
      </c>
      <c r="S12" s="207">
        <f t="shared" si="2"/>
        <v>8.3999999999999995E-3</v>
      </c>
      <c r="T12" s="207">
        <f t="shared" si="2"/>
        <v>2.7E-2</v>
      </c>
      <c r="U12" s="207">
        <f t="shared" si="2"/>
        <v>0.2</v>
      </c>
      <c r="V12" s="207">
        <f t="shared" si="2"/>
        <v>1.7899999999999999E-2</v>
      </c>
      <c r="W12" s="207">
        <f t="shared" si="2"/>
        <v>0</v>
      </c>
      <c r="X12" s="207">
        <f t="shared" si="2"/>
        <v>0</v>
      </c>
      <c r="Y12" s="207">
        <f t="shared" si="2"/>
        <v>2.0400000000000001E-2</v>
      </c>
      <c r="Z12" s="207">
        <f t="shared" si="2"/>
        <v>0.5</v>
      </c>
      <c r="AA12" s="207">
        <f t="shared" si="2"/>
        <v>0.25</v>
      </c>
      <c r="AB12" s="207">
        <f t="shared" si="2"/>
        <v>0</v>
      </c>
      <c r="AC12" s="207">
        <f t="shared" si="2"/>
        <v>0.1429</v>
      </c>
      <c r="AD12" s="207">
        <f t="shared" si="2"/>
        <v>7.6899999999999996E-2</v>
      </c>
      <c r="AE12" s="207">
        <f t="shared" si="2"/>
        <v>0</v>
      </c>
      <c r="AF12" s="207">
        <f t="shared" si="2"/>
        <v>0</v>
      </c>
      <c r="AG12" s="207">
        <f t="shared" si="2"/>
        <v>1.0800000000000001E-2</v>
      </c>
      <c r="AH12" s="207">
        <f t="shared" si="2"/>
        <v>1.3299999999999999E-2</v>
      </c>
      <c r="AI12" s="207">
        <f t="shared" si="2"/>
        <v>8.0000000000000002E-3</v>
      </c>
      <c r="AJ12" s="207">
        <f t="shared" si="2"/>
        <v>9.9000000000000008E-3</v>
      </c>
      <c r="AK12" s="207">
        <f t="shared" si="2"/>
        <v>9.2999999999999992E-3</v>
      </c>
      <c r="AL12" s="207">
        <f t="shared" si="2"/>
        <v>8.3000000000000001E-3</v>
      </c>
      <c r="AM12" s="207">
        <f t="shared" si="2"/>
        <v>9.1000000000000004E-3</v>
      </c>
      <c r="AN12" s="207">
        <f t="shared" si="2"/>
        <v>1.14E-2</v>
      </c>
      <c r="AO12" s="207">
        <f t="shared" si="2"/>
        <v>0</v>
      </c>
      <c r="AP12" s="207">
        <f t="shared" si="2"/>
        <v>0</v>
      </c>
      <c r="AQ12" s="207">
        <f t="shared" si="2"/>
        <v>0</v>
      </c>
      <c r="AR12" s="207">
        <f t="shared" si="2"/>
        <v>4.1000000000000003E-3</v>
      </c>
      <c r="AS12" s="207">
        <f t="shared" si="2"/>
        <v>0</v>
      </c>
      <c r="AT12" s="207">
        <f t="shared" si="2"/>
        <v>0</v>
      </c>
      <c r="AU12" s="207">
        <f t="shared" si="2"/>
        <v>0</v>
      </c>
      <c r="AV12" s="208">
        <f>G12</f>
        <v>1.01E-2</v>
      </c>
      <c r="AW12" s="208">
        <f>AVERAGE(G12:R12)</f>
        <v>1.1966666666666667E-2</v>
      </c>
    </row>
    <row r="13" spans="1:91" s="189" customFormat="1" ht="12.75" customHeight="1" x14ac:dyDescent="0.2">
      <c r="A13" s="181" t="s">
        <v>256</v>
      </c>
      <c r="B13" s="182" t="s">
        <v>327</v>
      </c>
      <c r="C13" s="2" t="s">
        <v>374</v>
      </c>
      <c r="D13" s="182">
        <v>1080</v>
      </c>
      <c r="E13" s="183">
        <v>42111</v>
      </c>
      <c r="F13" s="184">
        <v>2.8023142270473955</v>
      </c>
      <c r="G13" s="185">
        <v>0.998</v>
      </c>
      <c r="H13" s="185">
        <v>-111</v>
      </c>
      <c r="I13" s="185">
        <v>0.41699999999999998</v>
      </c>
      <c r="J13" s="185">
        <v>1.2999999999999999E-2</v>
      </c>
      <c r="K13" s="185">
        <v>0.02</v>
      </c>
      <c r="L13" s="185">
        <v>0.31</v>
      </c>
      <c r="M13" s="185">
        <v>2E-3</v>
      </c>
      <c r="N13" s="185">
        <v>7.3999999999999996E-2</v>
      </c>
      <c r="O13" s="185">
        <v>3.0000000000000001E-3</v>
      </c>
      <c r="P13" s="185">
        <v>0.41199999999999998</v>
      </c>
      <c r="Q13" s="185">
        <v>1.0999999999999999E-2</v>
      </c>
      <c r="R13" s="185">
        <v>-111</v>
      </c>
      <c r="S13" s="185">
        <v>0.92200000000000004</v>
      </c>
      <c r="T13" s="185">
        <v>-111</v>
      </c>
      <c r="U13" s="185">
        <v>7.5999999999999998E-2</v>
      </c>
      <c r="V13" s="185">
        <v>-111</v>
      </c>
      <c r="W13" s="185">
        <v>-111</v>
      </c>
      <c r="X13" s="185">
        <v>0.28999999999999998</v>
      </c>
      <c r="Y13" s="185">
        <v>0.127</v>
      </c>
      <c r="Z13" s="185">
        <v>-111</v>
      </c>
      <c r="AA13" s="185">
        <v>-111</v>
      </c>
      <c r="AB13" s="185">
        <v>-111</v>
      </c>
      <c r="AC13" s="185">
        <v>4.1000000000000002E-2</v>
      </c>
      <c r="AD13" s="185">
        <v>0.154</v>
      </c>
      <c r="AE13" s="185">
        <v>-111</v>
      </c>
      <c r="AF13" s="185">
        <v>-111</v>
      </c>
      <c r="AG13" s="185">
        <v>1.415</v>
      </c>
      <c r="AH13" s="185">
        <v>9.1999999999999998E-2</v>
      </c>
      <c r="AI13" s="185">
        <v>0.753</v>
      </c>
      <c r="AJ13" s="185">
        <v>2.1680000000000001</v>
      </c>
      <c r="AK13" s="185">
        <v>0.84499999999999997</v>
      </c>
      <c r="AL13" s="185">
        <v>1.262</v>
      </c>
      <c r="AM13" s="185">
        <v>2.2599999999999998</v>
      </c>
      <c r="AN13" s="185">
        <v>0.755</v>
      </c>
      <c r="AO13" s="186">
        <v>1.26</v>
      </c>
      <c r="AP13" s="186">
        <v>0.89</v>
      </c>
      <c r="AQ13" s="186">
        <v>0.11</v>
      </c>
      <c r="AR13" s="186">
        <v>1.67</v>
      </c>
      <c r="AS13" s="186">
        <v>0.04</v>
      </c>
      <c r="AT13" s="186">
        <v>0.96</v>
      </c>
      <c r="AU13" s="186">
        <v>0.44</v>
      </c>
      <c r="AV13" s="187"/>
      <c r="AW13" s="187"/>
      <c r="AX13" s="187"/>
      <c r="AY13" s="187"/>
      <c r="AZ13" s="187"/>
      <c r="BA13" s="187"/>
      <c r="BB13" s="187"/>
      <c r="BC13" s="187"/>
      <c r="BD13" s="187"/>
      <c r="BE13" s="187"/>
      <c r="BF13" s="188"/>
      <c r="BG13" s="188"/>
      <c r="BH13" s="188"/>
      <c r="BI13" s="188"/>
      <c r="BJ13" s="188"/>
      <c r="BK13" s="188"/>
      <c r="BL13" s="188"/>
      <c r="BM13" s="188"/>
      <c r="BN13" s="188"/>
      <c r="BO13" s="188"/>
    </row>
    <row r="14" spans="1:91" s="189" customFormat="1" ht="12.75" customHeight="1" x14ac:dyDescent="0.2">
      <c r="A14" s="181" t="s">
        <v>257</v>
      </c>
      <c r="B14" s="182" t="s">
        <v>327</v>
      </c>
      <c r="C14" s="2" t="s">
        <v>374</v>
      </c>
      <c r="D14" s="182">
        <v>1080</v>
      </c>
      <c r="E14" s="183">
        <v>42111</v>
      </c>
      <c r="F14" s="184">
        <v>2.7922281614041977</v>
      </c>
      <c r="G14" s="185">
        <v>0.997</v>
      </c>
      <c r="H14" s="185">
        <v>-111</v>
      </c>
      <c r="I14" s="185">
        <v>0.40500000000000003</v>
      </c>
      <c r="J14" s="185">
        <v>1.2999999999999999E-2</v>
      </c>
      <c r="K14" s="185">
        <v>1.9E-2</v>
      </c>
      <c r="L14" s="185">
        <v>0.31</v>
      </c>
      <c r="M14" s="185">
        <v>2E-3</v>
      </c>
      <c r="N14" s="185">
        <v>7.3999999999999996E-2</v>
      </c>
      <c r="O14" s="185">
        <v>3.0000000000000001E-3</v>
      </c>
      <c r="P14" s="185">
        <v>0.41199999999999998</v>
      </c>
      <c r="Q14" s="185">
        <v>1.2E-2</v>
      </c>
      <c r="R14" s="185">
        <v>-111</v>
      </c>
      <c r="S14" s="185">
        <v>0.92100000000000004</v>
      </c>
      <c r="T14" s="185">
        <v>-111</v>
      </c>
      <c r="U14" s="185">
        <v>7.5999999999999998E-2</v>
      </c>
      <c r="V14" s="185">
        <v>-111</v>
      </c>
      <c r="W14" s="185">
        <v>-111</v>
      </c>
      <c r="X14" s="185">
        <v>0.28199999999999997</v>
      </c>
      <c r="Y14" s="185">
        <v>0.123</v>
      </c>
      <c r="Z14" s="185">
        <v>-111</v>
      </c>
      <c r="AA14" s="185">
        <v>-111</v>
      </c>
      <c r="AB14" s="185">
        <v>-111</v>
      </c>
      <c r="AC14" s="185">
        <v>4.1000000000000002E-2</v>
      </c>
      <c r="AD14" s="185">
        <v>0.151</v>
      </c>
      <c r="AE14" s="185">
        <v>-111</v>
      </c>
      <c r="AF14" s="185">
        <v>-111</v>
      </c>
      <c r="AG14" s="185">
        <v>1.4019999999999999</v>
      </c>
      <c r="AH14" s="185">
        <v>9.1999999999999998E-2</v>
      </c>
      <c r="AI14" s="185">
        <v>0.753</v>
      </c>
      <c r="AJ14" s="185">
        <v>2.1549999999999998</v>
      </c>
      <c r="AK14" s="185">
        <v>0.84499999999999997</v>
      </c>
      <c r="AL14" s="185">
        <v>1.25</v>
      </c>
      <c r="AM14" s="185">
        <v>2.2469999999999999</v>
      </c>
      <c r="AN14" s="185">
        <v>0.755</v>
      </c>
      <c r="AO14" s="186">
        <v>1.25</v>
      </c>
      <c r="AP14" s="186">
        <v>0.89</v>
      </c>
      <c r="AQ14" s="186">
        <v>0.11</v>
      </c>
      <c r="AR14" s="186">
        <v>1.66</v>
      </c>
      <c r="AS14" s="186">
        <v>0.04</v>
      </c>
      <c r="AT14" s="186">
        <v>0.96</v>
      </c>
      <c r="AU14" s="186">
        <v>0.44</v>
      </c>
      <c r="AV14" s="187"/>
      <c r="AW14" s="187"/>
      <c r="AX14" s="187"/>
      <c r="AY14" s="187"/>
      <c r="AZ14" s="187"/>
      <c r="BA14" s="187"/>
      <c r="BB14" s="187"/>
      <c r="BC14" s="187"/>
      <c r="BD14" s="187"/>
      <c r="BE14" s="187"/>
      <c r="BF14" s="188"/>
      <c r="BG14" s="188"/>
      <c r="BH14" s="188"/>
      <c r="BI14" s="188"/>
      <c r="BJ14" s="188"/>
      <c r="BK14" s="188"/>
      <c r="BL14" s="188"/>
      <c r="BM14" s="188"/>
      <c r="BN14" s="188"/>
      <c r="BO14" s="188"/>
    </row>
    <row r="15" spans="1:91" s="195" customFormat="1" x14ac:dyDescent="0.15">
      <c r="A15" s="190"/>
      <c r="B15" s="191"/>
      <c r="C15" s="192"/>
      <c r="D15" s="192"/>
      <c r="E15" s="193"/>
      <c r="F15" s="194" t="s">
        <v>18</v>
      </c>
      <c r="G15" s="191">
        <f t="shared" ref="G15:AU15" si="3">ROUND(AVERAGE(G13:G14),3)</f>
        <v>0.998</v>
      </c>
      <c r="H15" s="191">
        <f t="shared" si="3"/>
        <v>-111</v>
      </c>
      <c r="I15" s="191">
        <f t="shared" si="3"/>
        <v>0.41099999999999998</v>
      </c>
      <c r="J15" s="191">
        <f t="shared" si="3"/>
        <v>1.2999999999999999E-2</v>
      </c>
      <c r="K15" s="191">
        <f t="shared" si="3"/>
        <v>0.02</v>
      </c>
      <c r="L15" s="191">
        <f t="shared" si="3"/>
        <v>0.31</v>
      </c>
      <c r="M15" s="191">
        <f t="shared" si="3"/>
        <v>2E-3</v>
      </c>
      <c r="N15" s="191">
        <f t="shared" si="3"/>
        <v>7.3999999999999996E-2</v>
      </c>
      <c r="O15" s="191">
        <f t="shared" si="3"/>
        <v>3.0000000000000001E-3</v>
      </c>
      <c r="P15" s="191">
        <f t="shared" si="3"/>
        <v>0.41199999999999998</v>
      </c>
      <c r="Q15" s="191">
        <f t="shared" si="3"/>
        <v>1.2E-2</v>
      </c>
      <c r="R15" s="191">
        <f t="shared" si="3"/>
        <v>-111</v>
      </c>
      <c r="S15" s="191">
        <f t="shared" si="3"/>
        <v>0.92200000000000004</v>
      </c>
      <c r="T15" s="191">
        <f t="shared" si="3"/>
        <v>-111</v>
      </c>
      <c r="U15" s="191">
        <f t="shared" si="3"/>
        <v>7.5999999999999998E-2</v>
      </c>
      <c r="V15" s="191">
        <f t="shared" si="3"/>
        <v>-111</v>
      </c>
      <c r="W15" s="191">
        <f t="shared" si="3"/>
        <v>-111</v>
      </c>
      <c r="X15" s="191">
        <f t="shared" si="3"/>
        <v>0.28599999999999998</v>
      </c>
      <c r="Y15" s="191">
        <f t="shared" si="3"/>
        <v>0.125</v>
      </c>
      <c r="Z15" s="191">
        <f t="shared" si="3"/>
        <v>-111</v>
      </c>
      <c r="AA15" s="191">
        <f t="shared" si="3"/>
        <v>-111</v>
      </c>
      <c r="AB15" s="191">
        <f t="shared" si="3"/>
        <v>-111</v>
      </c>
      <c r="AC15" s="191">
        <f t="shared" si="3"/>
        <v>4.1000000000000002E-2</v>
      </c>
      <c r="AD15" s="191">
        <f t="shared" si="3"/>
        <v>0.153</v>
      </c>
      <c r="AE15" s="191">
        <f t="shared" si="3"/>
        <v>-111</v>
      </c>
      <c r="AF15" s="191">
        <f t="shared" si="3"/>
        <v>-111</v>
      </c>
      <c r="AG15" s="191">
        <f t="shared" si="3"/>
        <v>1.409</v>
      </c>
      <c r="AH15" s="191">
        <f t="shared" si="3"/>
        <v>9.1999999999999998E-2</v>
      </c>
      <c r="AI15" s="191">
        <f t="shared" si="3"/>
        <v>0.753</v>
      </c>
      <c r="AJ15" s="191">
        <f t="shared" si="3"/>
        <v>2.1619999999999999</v>
      </c>
      <c r="AK15" s="191">
        <f t="shared" si="3"/>
        <v>0.84499999999999997</v>
      </c>
      <c r="AL15" s="191">
        <f t="shared" si="3"/>
        <v>1.256</v>
      </c>
      <c r="AM15" s="191">
        <f t="shared" si="3"/>
        <v>2.254</v>
      </c>
      <c r="AN15" s="191">
        <f t="shared" si="3"/>
        <v>0.755</v>
      </c>
      <c r="AO15" s="191">
        <f t="shared" si="3"/>
        <v>1.2549999999999999</v>
      </c>
      <c r="AP15" s="191">
        <f t="shared" si="3"/>
        <v>0.89</v>
      </c>
      <c r="AQ15" s="191">
        <f t="shared" si="3"/>
        <v>0.11</v>
      </c>
      <c r="AR15" s="191">
        <f t="shared" si="3"/>
        <v>1.665</v>
      </c>
      <c r="AS15" s="191">
        <f t="shared" si="3"/>
        <v>0.04</v>
      </c>
      <c r="AT15" s="191">
        <f t="shared" si="3"/>
        <v>0.96</v>
      </c>
      <c r="AU15" s="191">
        <f t="shared" si="3"/>
        <v>0.44</v>
      </c>
    </row>
    <row r="16" spans="1:91" s="201" customFormat="1" x14ac:dyDescent="0.15">
      <c r="A16" s="196"/>
      <c r="B16" s="197"/>
      <c r="C16" s="198"/>
      <c r="D16" s="198"/>
      <c r="E16" s="199"/>
      <c r="F16" s="200" t="s">
        <v>408</v>
      </c>
      <c r="G16" s="197">
        <f t="shared" ref="G16:AU16" si="4">ROUND(STDEV(G13:G14),3)</f>
        <v>1E-3</v>
      </c>
      <c r="H16" s="197">
        <f t="shared" si="4"/>
        <v>0</v>
      </c>
      <c r="I16" s="197">
        <f t="shared" si="4"/>
        <v>8.0000000000000002E-3</v>
      </c>
      <c r="J16" s="197">
        <f t="shared" si="4"/>
        <v>0</v>
      </c>
      <c r="K16" s="197">
        <f t="shared" si="4"/>
        <v>1E-3</v>
      </c>
      <c r="L16" s="197">
        <f t="shared" si="4"/>
        <v>0</v>
      </c>
      <c r="M16" s="197">
        <f t="shared" si="4"/>
        <v>0</v>
      </c>
      <c r="N16" s="197">
        <f t="shared" si="4"/>
        <v>0</v>
      </c>
      <c r="O16" s="197">
        <f t="shared" si="4"/>
        <v>0</v>
      </c>
      <c r="P16" s="197">
        <f t="shared" si="4"/>
        <v>0</v>
      </c>
      <c r="Q16" s="197">
        <f t="shared" si="4"/>
        <v>1E-3</v>
      </c>
      <c r="R16" s="197">
        <f t="shared" si="4"/>
        <v>0</v>
      </c>
      <c r="S16" s="197">
        <f t="shared" si="4"/>
        <v>1E-3</v>
      </c>
      <c r="T16" s="197">
        <f t="shared" si="4"/>
        <v>0</v>
      </c>
      <c r="U16" s="197">
        <f t="shared" si="4"/>
        <v>0</v>
      </c>
      <c r="V16" s="197">
        <f t="shared" si="4"/>
        <v>0</v>
      </c>
      <c r="W16" s="197">
        <f t="shared" si="4"/>
        <v>0</v>
      </c>
      <c r="X16" s="197">
        <f t="shared" si="4"/>
        <v>6.0000000000000001E-3</v>
      </c>
      <c r="Y16" s="197">
        <f t="shared" si="4"/>
        <v>3.0000000000000001E-3</v>
      </c>
      <c r="Z16" s="197">
        <f t="shared" si="4"/>
        <v>0</v>
      </c>
      <c r="AA16" s="197">
        <f t="shared" si="4"/>
        <v>0</v>
      </c>
      <c r="AB16" s="197">
        <f t="shared" si="4"/>
        <v>0</v>
      </c>
      <c r="AC16" s="197">
        <f t="shared" si="4"/>
        <v>0</v>
      </c>
      <c r="AD16" s="197">
        <f t="shared" si="4"/>
        <v>2E-3</v>
      </c>
      <c r="AE16" s="197">
        <f t="shared" si="4"/>
        <v>0</v>
      </c>
      <c r="AF16" s="197">
        <f t="shared" si="4"/>
        <v>0</v>
      </c>
      <c r="AG16" s="197">
        <f t="shared" si="4"/>
        <v>8.9999999999999993E-3</v>
      </c>
      <c r="AH16" s="197">
        <f t="shared" si="4"/>
        <v>0</v>
      </c>
      <c r="AI16" s="197">
        <f t="shared" si="4"/>
        <v>0</v>
      </c>
      <c r="AJ16" s="197">
        <f t="shared" si="4"/>
        <v>8.9999999999999993E-3</v>
      </c>
      <c r="AK16" s="197">
        <f t="shared" si="4"/>
        <v>0</v>
      </c>
      <c r="AL16" s="197">
        <f t="shared" si="4"/>
        <v>8.0000000000000002E-3</v>
      </c>
      <c r="AM16" s="197">
        <f t="shared" si="4"/>
        <v>8.9999999999999993E-3</v>
      </c>
      <c r="AN16" s="197">
        <f t="shared" si="4"/>
        <v>0</v>
      </c>
      <c r="AO16" s="197">
        <f t="shared" si="4"/>
        <v>7.0000000000000001E-3</v>
      </c>
      <c r="AP16" s="197">
        <f t="shared" si="4"/>
        <v>0</v>
      </c>
      <c r="AQ16" s="197">
        <f t="shared" si="4"/>
        <v>0</v>
      </c>
      <c r="AR16" s="197">
        <f t="shared" si="4"/>
        <v>7.0000000000000001E-3</v>
      </c>
      <c r="AS16" s="197">
        <f t="shared" si="4"/>
        <v>0</v>
      </c>
      <c r="AT16" s="197">
        <f t="shared" si="4"/>
        <v>0</v>
      </c>
      <c r="AU16" s="197">
        <f t="shared" si="4"/>
        <v>0</v>
      </c>
    </row>
    <row r="17" spans="1:49" s="209" customFormat="1" x14ac:dyDescent="0.15">
      <c r="A17" s="202"/>
      <c r="B17" s="203"/>
      <c r="C17" s="204"/>
      <c r="D17" s="204"/>
      <c r="E17" s="205"/>
      <c r="F17" s="206" t="s">
        <v>224</v>
      </c>
      <c r="G17" s="207">
        <f t="shared" ref="G17:AU17" si="5">ROUND((G16/G15),4)</f>
        <v>1E-3</v>
      </c>
      <c r="H17" s="207">
        <f t="shared" si="5"/>
        <v>0</v>
      </c>
      <c r="I17" s="207">
        <f t="shared" si="5"/>
        <v>1.95E-2</v>
      </c>
      <c r="J17" s="207">
        <f t="shared" si="5"/>
        <v>0</v>
      </c>
      <c r="K17" s="207">
        <f t="shared" si="5"/>
        <v>0.05</v>
      </c>
      <c r="L17" s="207">
        <f t="shared" si="5"/>
        <v>0</v>
      </c>
      <c r="M17" s="207">
        <f t="shared" si="5"/>
        <v>0</v>
      </c>
      <c r="N17" s="207">
        <f t="shared" si="5"/>
        <v>0</v>
      </c>
      <c r="O17" s="207">
        <f t="shared" si="5"/>
        <v>0</v>
      </c>
      <c r="P17" s="207">
        <f t="shared" si="5"/>
        <v>0</v>
      </c>
      <c r="Q17" s="207">
        <f t="shared" si="5"/>
        <v>8.3299999999999999E-2</v>
      </c>
      <c r="R17" s="207">
        <f t="shared" si="5"/>
        <v>0</v>
      </c>
      <c r="S17" s="207">
        <f t="shared" si="5"/>
        <v>1.1000000000000001E-3</v>
      </c>
      <c r="T17" s="207">
        <f t="shared" si="5"/>
        <v>0</v>
      </c>
      <c r="U17" s="207">
        <f t="shared" si="5"/>
        <v>0</v>
      </c>
      <c r="V17" s="207">
        <f t="shared" si="5"/>
        <v>0</v>
      </c>
      <c r="W17" s="207">
        <f t="shared" si="5"/>
        <v>0</v>
      </c>
      <c r="X17" s="207">
        <f t="shared" si="5"/>
        <v>2.1000000000000001E-2</v>
      </c>
      <c r="Y17" s="207">
        <f t="shared" si="5"/>
        <v>2.4E-2</v>
      </c>
      <c r="Z17" s="207">
        <f t="shared" si="5"/>
        <v>0</v>
      </c>
      <c r="AA17" s="207">
        <f t="shared" si="5"/>
        <v>0</v>
      </c>
      <c r="AB17" s="207">
        <f t="shared" si="5"/>
        <v>0</v>
      </c>
      <c r="AC17" s="207">
        <f t="shared" si="5"/>
        <v>0</v>
      </c>
      <c r="AD17" s="207">
        <f t="shared" si="5"/>
        <v>1.3100000000000001E-2</v>
      </c>
      <c r="AE17" s="207">
        <f t="shared" si="5"/>
        <v>0</v>
      </c>
      <c r="AF17" s="207">
        <f t="shared" si="5"/>
        <v>0</v>
      </c>
      <c r="AG17" s="207">
        <f t="shared" si="5"/>
        <v>6.4000000000000003E-3</v>
      </c>
      <c r="AH17" s="207">
        <f t="shared" si="5"/>
        <v>0</v>
      </c>
      <c r="AI17" s="207">
        <f t="shared" si="5"/>
        <v>0</v>
      </c>
      <c r="AJ17" s="207">
        <f t="shared" si="5"/>
        <v>4.1999999999999997E-3</v>
      </c>
      <c r="AK17" s="207">
        <f t="shared" si="5"/>
        <v>0</v>
      </c>
      <c r="AL17" s="207">
        <f t="shared" si="5"/>
        <v>6.4000000000000003E-3</v>
      </c>
      <c r="AM17" s="207">
        <f t="shared" si="5"/>
        <v>4.0000000000000001E-3</v>
      </c>
      <c r="AN17" s="207">
        <f t="shared" si="5"/>
        <v>0</v>
      </c>
      <c r="AO17" s="207">
        <f t="shared" si="5"/>
        <v>5.5999999999999999E-3</v>
      </c>
      <c r="AP17" s="207">
        <f t="shared" si="5"/>
        <v>0</v>
      </c>
      <c r="AQ17" s="207">
        <f t="shared" si="5"/>
        <v>0</v>
      </c>
      <c r="AR17" s="207">
        <f t="shared" si="5"/>
        <v>4.1999999999999997E-3</v>
      </c>
      <c r="AS17" s="207">
        <f t="shared" si="5"/>
        <v>0</v>
      </c>
      <c r="AT17" s="207">
        <f t="shared" si="5"/>
        <v>0</v>
      </c>
      <c r="AU17" s="207">
        <f t="shared" si="5"/>
        <v>0</v>
      </c>
      <c r="AV17" s="208">
        <f>G17</f>
        <v>1E-3</v>
      </c>
      <c r="AW17" s="208">
        <f>AVERAGE(G17:R17)</f>
        <v>1.2816666666666665E-2</v>
      </c>
    </row>
  </sheetData>
  <conditionalFormatting sqref="G12 AE12:AU12 AE17:AU17">
    <cfRule type="expression" dxfId="387" priority="89" stopIfTrue="1">
      <formula>ABS((G9-G8))&lt;0.0011</formula>
    </cfRule>
    <cfRule type="cellIs" dxfId="386" priority="90" operator="greaterThan">
      <formula>0.1</formula>
    </cfRule>
  </conditionalFormatting>
  <conditionalFormatting sqref="H12">
    <cfRule type="expression" dxfId="385" priority="87" stopIfTrue="1">
      <formula>ABS((H9-H8))&lt;0.0011</formula>
    </cfRule>
    <cfRule type="cellIs" dxfId="384" priority="88" operator="greaterThan">
      <formula>0.1</formula>
    </cfRule>
  </conditionalFormatting>
  <conditionalFormatting sqref="I12">
    <cfRule type="expression" dxfId="383" priority="85" stopIfTrue="1">
      <formula>ABS((I9-I8))&lt;0.0011</formula>
    </cfRule>
    <cfRule type="cellIs" dxfId="382" priority="86" operator="greaterThan">
      <formula>0.1</formula>
    </cfRule>
  </conditionalFormatting>
  <conditionalFormatting sqref="J12">
    <cfRule type="expression" dxfId="381" priority="83" stopIfTrue="1">
      <formula>ABS((J9-J8))&lt;0.0011</formula>
    </cfRule>
    <cfRule type="cellIs" dxfId="380" priority="84" operator="greaterThan">
      <formula>0.1</formula>
    </cfRule>
  </conditionalFormatting>
  <conditionalFormatting sqref="K12">
    <cfRule type="expression" dxfId="379" priority="81" stopIfTrue="1">
      <formula>ABS((K9-K8))&lt;0.0011</formula>
    </cfRule>
    <cfRule type="cellIs" dxfId="378" priority="82" operator="greaterThan">
      <formula>0.1</formula>
    </cfRule>
  </conditionalFormatting>
  <conditionalFormatting sqref="L12">
    <cfRule type="expression" dxfId="377" priority="79" stopIfTrue="1">
      <formula>ABS((L9-L8))&lt;0.0011</formula>
    </cfRule>
    <cfRule type="cellIs" dxfId="376" priority="80" operator="greaterThan">
      <formula>0.1</formula>
    </cfRule>
  </conditionalFormatting>
  <conditionalFormatting sqref="M12">
    <cfRule type="expression" dxfId="375" priority="77" stopIfTrue="1">
      <formula>ABS((M9-M8))&lt;0.0011</formula>
    </cfRule>
    <cfRule type="cellIs" dxfId="374" priority="78" operator="greaterThan">
      <formula>0.1</formula>
    </cfRule>
  </conditionalFormatting>
  <conditionalFormatting sqref="N12">
    <cfRule type="expression" dxfId="373" priority="75" stopIfTrue="1">
      <formula>ABS((N9-N8))&lt;0.0011</formula>
    </cfRule>
    <cfRule type="cellIs" dxfId="372" priority="76" operator="greaterThan">
      <formula>0.1</formula>
    </cfRule>
  </conditionalFormatting>
  <conditionalFormatting sqref="O12">
    <cfRule type="expression" dxfId="371" priority="73" stopIfTrue="1">
      <formula>ABS((O9-O8))&lt;0.0011</formula>
    </cfRule>
    <cfRule type="cellIs" dxfId="370" priority="74" operator="greaterThan">
      <formula>0.1</formula>
    </cfRule>
  </conditionalFormatting>
  <conditionalFormatting sqref="P12">
    <cfRule type="expression" dxfId="369" priority="71" stopIfTrue="1">
      <formula>ABS((P9-P8))&lt;0.0011</formula>
    </cfRule>
    <cfRule type="cellIs" dxfId="368" priority="72" operator="greaterThan">
      <formula>0.1</formula>
    </cfRule>
  </conditionalFormatting>
  <conditionalFormatting sqref="Q12">
    <cfRule type="expression" dxfId="367" priority="69" stopIfTrue="1">
      <formula>ABS((Q9-Q8))&lt;0.0011</formula>
    </cfRule>
    <cfRule type="cellIs" dxfId="366" priority="70" operator="greaterThan">
      <formula>0.1</formula>
    </cfRule>
  </conditionalFormatting>
  <conditionalFormatting sqref="R12">
    <cfRule type="expression" dxfId="365" priority="67" stopIfTrue="1">
      <formula>ABS((R9-R8))&lt;0.0011</formula>
    </cfRule>
    <cfRule type="cellIs" dxfId="364" priority="68" operator="greaterThan">
      <formula>0.1</formula>
    </cfRule>
  </conditionalFormatting>
  <conditionalFormatting sqref="S12:T12 V12:AB12">
    <cfRule type="expression" dxfId="363" priority="65" stopIfTrue="1">
      <formula>ABS((S9-S8))&lt;0.0011</formula>
    </cfRule>
    <cfRule type="cellIs" dxfId="362" priority="66" operator="greaterThan">
      <formula>0.1</formula>
    </cfRule>
  </conditionalFormatting>
  <conditionalFormatting sqref="U12">
    <cfRule type="expression" dxfId="361" priority="63" stopIfTrue="1">
      <formula>ABS((U9-U8))&lt;0.0011</formula>
    </cfRule>
    <cfRule type="cellIs" dxfId="360" priority="64" operator="greaterThan">
      <formula>0.15</formula>
    </cfRule>
  </conditionalFormatting>
  <conditionalFormatting sqref="AC12:AD12">
    <cfRule type="expression" dxfId="359" priority="61" stopIfTrue="1">
      <formula>ABS((AC9-AC8))&lt;0.0011</formula>
    </cfRule>
    <cfRule type="cellIs" dxfId="358" priority="62" operator="greaterThan">
      <formula>0.15</formula>
    </cfRule>
  </conditionalFormatting>
  <conditionalFormatting sqref="G17">
    <cfRule type="expression" dxfId="357" priority="29" stopIfTrue="1">
      <formula>ABS((G14-G13))&lt;0.0011</formula>
    </cfRule>
    <cfRule type="cellIs" dxfId="356" priority="30" operator="greaterThan">
      <formula>0.1</formula>
    </cfRule>
  </conditionalFormatting>
  <conditionalFormatting sqref="H17">
    <cfRule type="expression" dxfId="355" priority="27" stopIfTrue="1">
      <formula>ABS((H14-H13))&lt;0.0011</formula>
    </cfRule>
    <cfRule type="cellIs" dxfId="354" priority="28" operator="greaterThan">
      <formula>0.1</formula>
    </cfRule>
  </conditionalFormatting>
  <conditionalFormatting sqref="I17">
    <cfRule type="expression" dxfId="353" priority="25" stopIfTrue="1">
      <formula>ABS((I14-I13))&lt;0.0011</formula>
    </cfRule>
    <cfRule type="cellIs" dxfId="352" priority="26" operator="greaterThan">
      <formula>0.1</formula>
    </cfRule>
  </conditionalFormatting>
  <conditionalFormatting sqref="J17">
    <cfRule type="expression" dxfId="351" priority="23" stopIfTrue="1">
      <formula>ABS((J14-J13))&lt;0.0011</formula>
    </cfRule>
    <cfRule type="cellIs" dxfId="350" priority="24" operator="greaterThan">
      <formula>0.1</formula>
    </cfRule>
  </conditionalFormatting>
  <conditionalFormatting sqref="K17">
    <cfRule type="expression" dxfId="349" priority="21" stopIfTrue="1">
      <formula>ABS((K14-K13))&lt;0.0011</formula>
    </cfRule>
    <cfRule type="cellIs" dxfId="348" priority="22" operator="greaterThan">
      <formula>0.1</formula>
    </cfRule>
  </conditionalFormatting>
  <conditionalFormatting sqref="L17">
    <cfRule type="expression" dxfId="347" priority="19" stopIfTrue="1">
      <formula>ABS((L14-L13))&lt;0.0011</formula>
    </cfRule>
    <cfRule type="cellIs" dxfId="346" priority="20" operator="greaterThan">
      <formula>0.1</formula>
    </cfRule>
  </conditionalFormatting>
  <conditionalFormatting sqref="M17">
    <cfRule type="expression" dxfId="345" priority="17" stopIfTrue="1">
      <formula>ABS((M14-M13))&lt;0.0011</formula>
    </cfRule>
    <cfRule type="cellIs" dxfId="344" priority="18" operator="greaterThan">
      <formula>0.1</formula>
    </cfRule>
  </conditionalFormatting>
  <conditionalFormatting sqref="N17">
    <cfRule type="expression" dxfId="343" priority="15" stopIfTrue="1">
      <formula>ABS((N14-N13))&lt;0.0011</formula>
    </cfRule>
    <cfRule type="cellIs" dxfId="342" priority="16" operator="greaterThan">
      <formula>0.1</formula>
    </cfRule>
  </conditionalFormatting>
  <conditionalFormatting sqref="O17">
    <cfRule type="expression" dxfId="341" priority="13" stopIfTrue="1">
      <formula>ABS((O14-O13))&lt;0.0011</formula>
    </cfRule>
    <cfRule type="cellIs" dxfId="340" priority="14" operator="greaterThan">
      <formula>0.1</formula>
    </cfRule>
  </conditionalFormatting>
  <conditionalFormatting sqref="P17">
    <cfRule type="expression" dxfId="339" priority="11" stopIfTrue="1">
      <formula>ABS((P14-P13))&lt;0.0011</formula>
    </cfRule>
    <cfRule type="cellIs" dxfId="338" priority="12" operator="greaterThan">
      <formula>0.1</formula>
    </cfRule>
  </conditionalFormatting>
  <conditionalFormatting sqref="Q17">
    <cfRule type="expression" dxfId="337" priority="9" stopIfTrue="1">
      <formula>ABS((Q14-Q13))&lt;0.0011</formula>
    </cfRule>
    <cfRule type="cellIs" dxfId="336" priority="10" operator="greaterThan">
      <formula>0.1</formula>
    </cfRule>
  </conditionalFormatting>
  <conditionalFormatting sqref="R17">
    <cfRule type="expression" dxfId="335" priority="7" stopIfTrue="1">
      <formula>ABS((R14-R13))&lt;0.0011</formula>
    </cfRule>
    <cfRule type="cellIs" dxfId="334" priority="8" operator="greaterThan">
      <formula>0.1</formula>
    </cfRule>
  </conditionalFormatting>
  <conditionalFormatting sqref="S17:T17 V17:AB17">
    <cfRule type="expression" dxfId="333" priority="5" stopIfTrue="1">
      <formula>ABS((S14-S13))&lt;0.0011</formula>
    </cfRule>
    <cfRule type="cellIs" dxfId="332" priority="6" operator="greaterThan">
      <formula>0.1</formula>
    </cfRule>
  </conditionalFormatting>
  <conditionalFormatting sqref="U17">
    <cfRule type="expression" dxfId="331" priority="3" stopIfTrue="1">
      <formula>ABS((U14-U13))&lt;0.0011</formula>
    </cfRule>
    <cfRule type="cellIs" dxfId="330" priority="4" operator="greaterThan">
      <formula>0.15</formula>
    </cfRule>
  </conditionalFormatting>
  <conditionalFormatting sqref="AC17:AD17">
    <cfRule type="expression" dxfId="329" priority="1" stopIfTrue="1">
      <formula>ABS((AC14-AC13))&lt;0.0011</formula>
    </cfRule>
    <cfRule type="cellIs" dxfId="328" priority="2" operator="greaterThan">
      <formula>0.15</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2"/>
  <sheetViews>
    <sheetView workbookViewId="0"/>
  </sheetViews>
  <sheetFormatPr baseColWidth="10" defaultRowHeight="13" x14ac:dyDescent="0.15"/>
  <sheetData>
    <row r="1" spans="1:85" s="126" customFormat="1" ht="17" customHeight="1" x14ac:dyDescent="0.2">
      <c r="A1" s="126" t="s">
        <v>224</v>
      </c>
      <c r="B1" s="126" t="s">
        <v>409</v>
      </c>
      <c r="C1" s="210">
        <f>AVERAGE(AV12:AV32)</f>
        <v>5.7299999999999997E-2</v>
      </c>
    </row>
    <row r="2" spans="1:85" s="126" customFormat="1" ht="17" customHeight="1" x14ac:dyDescent="0.2">
      <c r="B2" s="126" t="s">
        <v>410</v>
      </c>
      <c r="C2" s="210">
        <f>AVERAGE(AW12:AW32)</f>
        <v>7.0003333333333334E-2</v>
      </c>
    </row>
    <row r="3" spans="1:85" ht="22" customHeight="1" x14ac:dyDescent="0.2">
      <c r="B3" s="126" t="s">
        <v>411</v>
      </c>
      <c r="C3" s="223">
        <f>COUNT(AV12:AV32)</f>
        <v>5</v>
      </c>
    </row>
    <row r="5" spans="1:85" s="98" customFormat="1" ht="21.75" customHeight="1" x14ac:dyDescent="0.25">
      <c r="A5" s="155"/>
      <c r="B5" s="99"/>
      <c r="C5" s="99"/>
      <c r="D5" s="99"/>
      <c r="E5" s="156"/>
      <c r="F5" s="211"/>
      <c r="G5" s="158" t="s">
        <v>49</v>
      </c>
      <c r="H5" s="159"/>
      <c r="I5" s="159"/>
      <c r="J5" s="159"/>
      <c r="K5" s="159"/>
      <c r="L5" s="159"/>
      <c r="M5" s="159"/>
      <c r="N5" s="159"/>
      <c r="O5" s="159"/>
      <c r="P5" s="159"/>
      <c r="Q5" s="159"/>
      <c r="R5" s="159"/>
      <c r="S5" s="160" t="s">
        <v>50</v>
      </c>
      <c r="T5" s="159"/>
      <c r="U5" s="159"/>
      <c r="V5" s="159"/>
      <c r="W5" s="159"/>
      <c r="X5" s="159"/>
      <c r="Y5" s="159"/>
      <c r="Z5" s="161" t="s">
        <v>51</v>
      </c>
      <c r="AA5" s="159"/>
      <c r="AB5" s="159"/>
      <c r="AC5" s="159"/>
      <c r="AD5" s="159"/>
      <c r="AE5" s="159"/>
      <c r="AF5" s="162" t="s">
        <v>52</v>
      </c>
      <c r="AG5" s="163" t="s">
        <v>54</v>
      </c>
      <c r="AH5" s="164"/>
      <c r="AI5" s="164"/>
      <c r="AJ5" s="164"/>
      <c r="AK5" s="164"/>
      <c r="AL5" s="164"/>
      <c r="AM5" s="164"/>
      <c r="AN5" s="164"/>
      <c r="AO5" s="165" t="s">
        <v>53</v>
      </c>
      <c r="AP5" s="164"/>
      <c r="AQ5" s="164"/>
      <c r="AR5" s="164"/>
      <c r="AS5" s="164"/>
      <c r="AT5" s="164"/>
      <c r="AU5" s="164"/>
      <c r="AV5" s="166" t="s">
        <v>224</v>
      </c>
      <c r="AW5" s="166" t="s">
        <v>224</v>
      </c>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row>
    <row r="6" spans="1:85" s="108" customFormat="1" ht="21.75" customHeight="1" x14ac:dyDescent="0.25">
      <c r="A6" s="114"/>
      <c r="B6" s="109"/>
      <c r="C6" s="109"/>
      <c r="D6" s="109"/>
      <c r="E6" s="109"/>
      <c r="F6" s="115"/>
      <c r="G6" s="212" t="s">
        <v>20</v>
      </c>
      <c r="H6" s="212" t="s">
        <v>20</v>
      </c>
      <c r="I6" s="212" t="s">
        <v>20</v>
      </c>
      <c r="J6" s="212" t="s">
        <v>20</v>
      </c>
      <c r="K6" s="212" t="s">
        <v>20</v>
      </c>
      <c r="L6" s="212" t="s">
        <v>20</v>
      </c>
      <c r="M6" s="212" t="s">
        <v>20</v>
      </c>
      <c r="N6" s="212" t="s">
        <v>20</v>
      </c>
      <c r="O6" s="212" t="s">
        <v>20</v>
      </c>
      <c r="P6" s="212" t="s">
        <v>20</v>
      </c>
      <c r="Q6" s="212" t="s">
        <v>20</v>
      </c>
      <c r="R6" s="212" t="s">
        <v>20</v>
      </c>
      <c r="S6" s="213" t="s">
        <v>20</v>
      </c>
      <c r="T6" s="213" t="s">
        <v>20</v>
      </c>
      <c r="U6" s="213" t="s">
        <v>20</v>
      </c>
      <c r="V6" s="213" t="s">
        <v>20</v>
      </c>
      <c r="W6" s="213" t="s">
        <v>20</v>
      </c>
      <c r="X6" s="213" t="s">
        <v>20</v>
      </c>
      <c r="Y6" s="213" t="s">
        <v>20</v>
      </c>
      <c r="Z6" s="214" t="s">
        <v>20</v>
      </c>
      <c r="AA6" s="214" t="s">
        <v>20</v>
      </c>
      <c r="AB6" s="214" t="s">
        <v>20</v>
      </c>
      <c r="AC6" s="214" t="s">
        <v>20</v>
      </c>
      <c r="AD6" s="215" t="s">
        <v>20</v>
      </c>
      <c r="AE6" s="215" t="s">
        <v>20</v>
      </c>
      <c r="AF6" s="216" t="s">
        <v>20</v>
      </c>
      <c r="AG6" s="217"/>
      <c r="AH6" s="218"/>
      <c r="AI6" s="218"/>
      <c r="AJ6" s="218"/>
      <c r="AK6" s="218"/>
      <c r="AL6" s="218"/>
      <c r="AM6" s="218"/>
      <c r="AN6" s="218"/>
      <c r="AO6" s="219"/>
      <c r="AP6" s="220"/>
      <c r="AQ6" s="220"/>
      <c r="AR6" s="220"/>
      <c r="AS6" s="220"/>
      <c r="AT6" s="220"/>
      <c r="AU6" s="220"/>
    </row>
    <row r="7" spans="1:85" s="43" customFormat="1" ht="63.75" customHeight="1" x14ac:dyDescent="0.15">
      <c r="A7" s="43" t="s">
        <v>66</v>
      </c>
      <c r="B7" s="43" t="s">
        <v>303</v>
      </c>
      <c r="C7" s="43" t="s">
        <v>304</v>
      </c>
      <c r="D7" s="43" t="s">
        <v>308</v>
      </c>
      <c r="E7" s="178" t="s">
        <v>67</v>
      </c>
      <c r="F7" s="44" t="s">
        <v>19</v>
      </c>
      <c r="G7" s="39" t="s">
        <v>43</v>
      </c>
      <c r="H7" s="39" t="s">
        <v>44</v>
      </c>
      <c r="I7" s="39" t="s">
        <v>45</v>
      </c>
      <c r="J7" s="39" t="s">
        <v>393</v>
      </c>
      <c r="K7" s="39" t="s">
        <v>46</v>
      </c>
      <c r="L7" s="39" t="s">
        <v>47</v>
      </c>
      <c r="M7" s="39" t="s">
        <v>34</v>
      </c>
      <c r="N7" s="39" t="s">
        <v>394</v>
      </c>
      <c r="O7" s="39" t="s">
        <v>35</v>
      </c>
      <c r="P7" s="39" t="s">
        <v>36</v>
      </c>
      <c r="Q7" s="39" t="s">
        <v>48</v>
      </c>
      <c r="R7" s="39" t="s">
        <v>37</v>
      </c>
      <c r="S7" s="40" t="s">
        <v>395</v>
      </c>
      <c r="T7" s="40" t="s">
        <v>396</v>
      </c>
      <c r="U7" s="40" t="s">
        <v>397</v>
      </c>
      <c r="V7" s="40" t="s">
        <v>398</v>
      </c>
      <c r="W7" s="40" t="s">
        <v>399</v>
      </c>
      <c r="X7" s="40" t="s">
        <v>400</v>
      </c>
      <c r="Y7" s="40" t="s">
        <v>401</v>
      </c>
      <c r="Z7" s="41" t="s">
        <v>38</v>
      </c>
      <c r="AA7" s="41" t="s">
        <v>39</v>
      </c>
      <c r="AB7" s="41" t="s">
        <v>41</v>
      </c>
      <c r="AC7" s="41" t="s">
        <v>402</v>
      </c>
      <c r="AD7" s="41" t="s">
        <v>403</v>
      </c>
      <c r="AE7" s="41" t="s">
        <v>40</v>
      </c>
      <c r="AF7" s="42" t="s">
        <v>404</v>
      </c>
      <c r="AG7" s="179" t="s">
        <v>21</v>
      </c>
      <c r="AH7" s="179" t="s">
        <v>22</v>
      </c>
      <c r="AI7" s="179" t="s">
        <v>23</v>
      </c>
      <c r="AJ7" s="179" t="s">
        <v>26</v>
      </c>
      <c r="AK7" s="179" t="s">
        <v>29</v>
      </c>
      <c r="AL7" s="179" t="s">
        <v>27</v>
      </c>
      <c r="AM7" s="179" t="s">
        <v>405</v>
      </c>
      <c r="AN7" s="179" t="s">
        <v>42</v>
      </c>
      <c r="AO7" s="180" t="s">
        <v>24</v>
      </c>
      <c r="AP7" s="180" t="s">
        <v>30</v>
      </c>
      <c r="AQ7" s="180" t="s">
        <v>31</v>
      </c>
      <c r="AR7" s="180" t="s">
        <v>32</v>
      </c>
      <c r="AS7" s="180" t="s">
        <v>25</v>
      </c>
      <c r="AT7" s="180" t="s">
        <v>406</v>
      </c>
      <c r="AU7" s="180" t="s">
        <v>33</v>
      </c>
      <c r="AV7" s="1" t="s">
        <v>56</v>
      </c>
      <c r="AW7" s="166" t="s">
        <v>407</v>
      </c>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row>
    <row r="8" spans="1:85" s="189" customFormat="1" ht="12.75" customHeight="1" x14ac:dyDescent="0.2">
      <c r="A8" s="181" t="s">
        <v>237</v>
      </c>
      <c r="B8" s="182" t="s">
        <v>327</v>
      </c>
      <c r="C8" s="182">
        <v>0</v>
      </c>
      <c r="D8" s="182">
        <v>2160</v>
      </c>
      <c r="E8" s="183">
        <v>42110</v>
      </c>
      <c r="F8" s="221">
        <v>2.8149785362712776</v>
      </c>
      <c r="G8" s="185">
        <v>0.44600000000000001</v>
      </c>
      <c r="H8" s="185">
        <v>-111</v>
      </c>
      <c r="I8" s="185">
        <v>0.14399999999999999</v>
      </c>
      <c r="J8" s="185">
        <v>7.0000000000000001E-3</v>
      </c>
      <c r="K8" s="185">
        <v>2.1000000000000001E-2</v>
      </c>
      <c r="L8" s="185">
        <v>3.1E-2</v>
      </c>
      <c r="M8" s="185">
        <v>2E-3</v>
      </c>
      <c r="N8" s="185">
        <v>3.9E-2</v>
      </c>
      <c r="O8" s="185">
        <v>1E-3</v>
      </c>
      <c r="P8" s="185">
        <v>0.23899999999999999</v>
      </c>
      <c r="Q8" s="185">
        <v>5.0000000000000001E-3</v>
      </c>
      <c r="R8" s="185">
        <v>-111</v>
      </c>
      <c r="S8" s="185">
        <v>0.433</v>
      </c>
      <c r="T8" s="185">
        <v>-111</v>
      </c>
      <c r="U8" s="185">
        <v>1.2999999999999999E-2</v>
      </c>
      <c r="V8" s="185">
        <v>-111</v>
      </c>
      <c r="W8" s="185">
        <v>-111</v>
      </c>
      <c r="X8" s="185">
        <v>9.4E-2</v>
      </c>
      <c r="Y8" s="185">
        <v>0.05</v>
      </c>
      <c r="Z8" s="185">
        <v>-111</v>
      </c>
      <c r="AA8" s="185">
        <v>-111</v>
      </c>
      <c r="AB8" s="185">
        <v>-111</v>
      </c>
      <c r="AC8" s="185">
        <v>1.4999999999999999E-2</v>
      </c>
      <c r="AD8" s="185">
        <v>5.3999999999999999E-2</v>
      </c>
      <c r="AE8" s="185">
        <v>-111</v>
      </c>
      <c r="AF8" s="185">
        <v>-111</v>
      </c>
      <c r="AG8" s="185">
        <v>0.59</v>
      </c>
      <c r="AH8" s="185">
        <v>4.9000000000000002E-2</v>
      </c>
      <c r="AI8" s="185">
        <v>0.29599999999999999</v>
      </c>
      <c r="AJ8" s="185">
        <v>0.88600000000000001</v>
      </c>
      <c r="AK8" s="185">
        <v>0.34499999999999997</v>
      </c>
      <c r="AL8" s="185">
        <v>0.48899999999999999</v>
      </c>
      <c r="AM8" s="185">
        <v>0.93500000000000005</v>
      </c>
      <c r="AN8" s="185">
        <v>0.29799999999999999</v>
      </c>
      <c r="AO8" s="186">
        <v>1.1000000000000001</v>
      </c>
      <c r="AP8" s="186">
        <v>0.86</v>
      </c>
      <c r="AQ8" s="186">
        <v>0.14000000000000001</v>
      </c>
      <c r="AR8" s="186">
        <v>1.71</v>
      </c>
      <c r="AS8" s="186">
        <v>0.05</v>
      </c>
      <c r="AT8" s="186">
        <v>0.95</v>
      </c>
      <c r="AU8" s="186">
        <v>0.48</v>
      </c>
      <c r="AV8" s="187"/>
      <c r="AW8" s="187"/>
      <c r="AX8" s="187"/>
      <c r="AY8" s="187"/>
      <c r="AZ8" s="187"/>
      <c r="BA8" s="187"/>
      <c r="BB8" s="187"/>
      <c r="BC8" s="187"/>
      <c r="BD8" s="187"/>
      <c r="BE8" s="187"/>
      <c r="BF8" s="188"/>
      <c r="BG8" s="188"/>
      <c r="BH8" s="188"/>
      <c r="BI8" s="188"/>
      <c r="BJ8" s="188"/>
      <c r="BK8" s="188"/>
      <c r="BL8" s="188"/>
      <c r="BM8" s="188"/>
      <c r="BN8" s="188"/>
      <c r="BO8" s="188"/>
    </row>
    <row r="9" spans="1:85" s="189" customFormat="1" ht="12.75" customHeight="1" x14ac:dyDescent="0.2">
      <c r="A9" s="181" t="s">
        <v>238</v>
      </c>
      <c r="B9" s="182" t="s">
        <v>327</v>
      </c>
      <c r="C9" s="182">
        <v>0</v>
      </c>
      <c r="D9" s="182">
        <v>2160</v>
      </c>
      <c r="E9" s="183">
        <v>42110</v>
      </c>
      <c r="F9" s="221">
        <v>2.7816820327226286</v>
      </c>
      <c r="G9" s="185">
        <v>0.39700000000000002</v>
      </c>
      <c r="H9" s="185">
        <v>-111</v>
      </c>
      <c r="I9" s="185">
        <v>0.13900000000000001</v>
      </c>
      <c r="J9" s="185">
        <v>5.0000000000000001E-3</v>
      </c>
      <c r="K9" s="185">
        <v>1.9E-2</v>
      </c>
      <c r="L9" s="185">
        <v>2.8000000000000001E-2</v>
      </c>
      <c r="M9" s="185">
        <v>2E-3</v>
      </c>
      <c r="N9" s="185">
        <v>2.9000000000000001E-2</v>
      </c>
      <c r="O9" s="185">
        <v>1E-3</v>
      </c>
      <c r="P9" s="185">
        <v>0.20100000000000001</v>
      </c>
      <c r="Q9" s="185">
        <v>4.0000000000000001E-3</v>
      </c>
      <c r="R9" s="185">
        <v>-111</v>
      </c>
      <c r="S9" s="185">
        <v>0.38600000000000001</v>
      </c>
      <c r="T9" s="185">
        <v>-111</v>
      </c>
      <c r="U9" s="185">
        <v>1.0999999999999999E-2</v>
      </c>
      <c r="V9" s="185">
        <v>-111</v>
      </c>
      <c r="W9" s="185">
        <v>-111</v>
      </c>
      <c r="X9" s="185">
        <v>9.0999999999999998E-2</v>
      </c>
      <c r="Y9" s="185">
        <v>4.8000000000000001E-2</v>
      </c>
      <c r="Z9" s="185">
        <v>-111</v>
      </c>
      <c r="AA9" s="185">
        <v>-111</v>
      </c>
      <c r="AB9" s="185">
        <v>-111</v>
      </c>
      <c r="AC9" s="185">
        <v>1.2E-2</v>
      </c>
      <c r="AD9" s="185">
        <v>5.7000000000000002E-2</v>
      </c>
      <c r="AE9" s="185">
        <v>-111</v>
      </c>
      <c r="AF9" s="185">
        <v>-111</v>
      </c>
      <c r="AG9" s="185">
        <v>0.53600000000000003</v>
      </c>
      <c r="AH9" s="185">
        <v>3.6999999999999998E-2</v>
      </c>
      <c r="AI9" s="185">
        <v>0.252</v>
      </c>
      <c r="AJ9" s="185">
        <v>0.78800000000000003</v>
      </c>
      <c r="AK9" s="185">
        <v>0.28899999999999998</v>
      </c>
      <c r="AL9" s="185">
        <v>0.42799999999999999</v>
      </c>
      <c r="AM9" s="185">
        <v>0.82499999999999996</v>
      </c>
      <c r="AN9" s="185">
        <v>0.254</v>
      </c>
      <c r="AO9" s="186">
        <v>1.08</v>
      </c>
      <c r="AP9" s="186">
        <v>0.87</v>
      </c>
      <c r="AQ9" s="186">
        <v>0.13</v>
      </c>
      <c r="AR9" s="186">
        <v>1.85</v>
      </c>
      <c r="AS9" s="186">
        <v>0.04</v>
      </c>
      <c r="AT9" s="186">
        <v>0.96</v>
      </c>
      <c r="AU9" s="186">
        <v>0.48</v>
      </c>
      <c r="AV9" s="187"/>
      <c r="AW9" s="187"/>
      <c r="AX9" s="187"/>
      <c r="AY9" s="187"/>
      <c r="AZ9" s="187"/>
      <c r="BA9" s="187"/>
      <c r="BB9" s="187"/>
      <c r="BC9" s="187"/>
      <c r="BD9" s="187"/>
      <c r="BE9" s="187"/>
      <c r="BF9" s="188"/>
      <c r="BG9" s="188"/>
      <c r="BH9" s="188"/>
      <c r="BI9" s="188"/>
      <c r="BJ9" s="188"/>
      <c r="BK9" s="188"/>
      <c r="BL9" s="188"/>
      <c r="BM9" s="188"/>
      <c r="BN9" s="188"/>
      <c r="BO9" s="188"/>
    </row>
    <row r="10" spans="1:85" s="195" customFormat="1" x14ac:dyDescent="0.15">
      <c r="A10" s="191"/>
      <c r="B10" s="191"/>
      <c r="C10" s="192"/>
      <c r="D10" s="192"/>
      <c r="E10" s="192"/>
      <c r="F10" s="191" t="s">
        <v>18</v>
      </c>
      <c r="G10" s="191">
        <f t="shared" ref="G10:AL10" si="0">ROUND(AVERAGE(G8:G9),3)</f>
        <v>0.42199999999999999</v>
      </c>
      <c r="H10" s="191">
        <f t="shared" si="0"/>
        <v>-111</v>
      </c>
      <c r="I10" s="191">
        <f t="shared" si="0"/>
        <v>0.14199999999999999</v>
      </c>
      <c r="J10" s="191">
        <f t="shared" si="0"/>
        <v>6.0000000000000001E-3</v>
      </c>
      <c r="K10" s="191">
        <f t="shared" si="0"/>
        <v>0.02</v>
      </c>
      <c r="L10" s="191">
        <f t="shared" si="0"/>
        <v>0.03</v>
      </c>
      <c r="M10" s="191">
        <f t="shared" si="0"/>
        <v>2E-3</v>
      </c>
      <c r="N10" s="191">
        <f t="shared" si="0"/>
        <v>3.4000000000000002E-2</v>
      </c>
      <c r="O10" s="191">
        <f t="shared" si="0"/>
        <v>1E-3</v>
      </c>
      <c r="P10" s="191">
        <f t="shared" si="0"/>
        <v>0.22</v>
      </c>
      <c r="Q10" s="191">
        <f t="shared" si="0"/>
        <v>5.0000000000000001E-3</v>
      </c>
      <c r="R10" s="191">
        <f t="shared" si="0"/>
        <v>-111</v>
      </c>
      <c r="S10" s="191">
        <f t="shared" si="0"/>
        <v>0.41</v>
      </c>
      <c r="T10" s="191">
        <f t="shared" si="0"/>
        <v>-111</v>
      </c>
      <c r="U10" s="191">
        <f t="shared" si="0"/>
        <v>1.2E-2</v>
      </c>
      <c r="V10" s="191">
        <f t="shared" si="0"/>
        <v>-111</v>
      </c>
      <c r="W10" s="191">
        <f t="shared" si="0"/>
        <v>-111</v>
      </c>
      <c r="X10" s="191">
        <f t="shared" si="0"/>
        <v>9.2999999999999999E-2</v>
      </c>
      <c r="Y10" s="191">
        <f t="shared" si="0"/>
        <v>4.9000000000000002E-2</v>
      </c>
      <c r="Z10" s="191">
        <f t="shared" si="0"/>
        <v>-111</v>
      </c>
      <c r="AA10" s="191">
        <f t="shared" si="0"/>
        <v>-111</v>
      </c>
      <c r="AB10" s="191">
        <f t="shared" si="0"/>
        <v>-111</v>
      </c>
      <c r="AC10" s="191">
        <f t="shared" si="0"/>
        <v>1.4E-2</v>
      </c>
      <c r="AD10" s="191">
        <f t="shared" si="0"/>
        <v>5.6000000000000001E-2</v>
      </c>
      <c r="AE10" s="191">
        <f t="shared" si="0"/>
        <v>-111</v>
      </c>
      <c r="AF10" s="191">
        <f t="shared" si="0"/>
        <v>-111</v>
      </c>
      <c r="AG10" s="191">
        <f t="shared" si="0"/>
        <v>0.56299999999999994</v>
      </c>
      <c r="AH10" s="191">
        <f t="shared" si="0"/>
        <v>4.2999999999999997E-2</v>
      </c>
      <c r="AI10" s="191">
        <f t="shared" si="0"/>
        <v>0.27400000000000002</v>
      </c>
      <c r="AJ10" s="191">
        <f t="shared" si="0"/>
        <v>0.83699999999999997</v>
      </c>
      <c r="AK10" s="191">
        <f t="shared" si="0"/>
        <v>0.317</v>
      </c>
      <c r="AL10" s="191">
        <f t="shared" si="0"/>
        <v>0.45900000000000002</v>
      </c>
      <c r="AM10" s="194">
        <f t="shared" ref="AM10:AU10" si="1">ROUND(AVERAGE(AM8:AM9),2)</f>
        <v>0.88</v>
      </c>
      <c r="AN10" s="194">
        <f t="shared" si="1"/>
        <v>0.28000000000000003</v>
      </c>
      <c r="AO10" s="194">
        <f t="shared" si="1"/>
        <v>1.0900000000000001</v>
      </c>
      <c r="AP10" s="194">
        <f t="shared" si="1"/>
        <v>0.87</v>
      </c>
      <c r="AQ10" s="194">
        <f t="shared" si="1"/>
        <v>0.14000000000000001</v>
      </c>
      <c r="AR10" s="194">
        <f t="shared" si="1"/>
        <v>1.78</v>
      </c>
      <c r="AS10" s="194">
        <f t="shared" si="1"/>
        <v>0.05</v>
      </c>
      <c r="AT10" s="194">
        <f t="shared" si="1"/>
        <v>0.96</v>
      </c>
      <c r="AU10" s="194">
        <f t="shared" si="1"/>
        <v>0.48</v>
      </c>
    </row>
    <row r="11" spans="1:85" s="201" customFormat="1" x14ac:dyDescent="0.15">
      <c r="A11" s="197"/>
      <c r="B11" s="197"/>
      <c r="C11" s="198"/>
      <c r="D11" s="198"/>
      <c r="E11" s="198"/>
      <c r="F11" s="197" t="s">
        <v>408</v>
      </c>
      <c r="G11" s="197">
        <f>ROUND(STDEV(G8:G9),3)</f>
        <v>3.5000000000000003E-2</v>
      </c>
      <c r="H11" s="197">
        <f t="shared" ref="H11:AL11" si="2">ROUND(STDEV(H8:H9),3)</f>
        <v>0</v>
      </c>
      <c r="I11" s="197">
        <f t="shared" si="2"/>
        <v>4.0000000000000001E-3</v>
      </c>
      <c r="J11" s="197">
        <f t="shared" si="2"/>
        <v>1E-3</v>
      </c>
      <c r="K11" s="197">
        <f t="shared" si="2"/>
        <v>1E-3</v>
      </c>
      <c r="L11" s="197">
        <f t="shared" si="2"/>
        <v>2E-3</v>
      </c>
      <c r="M11" s="197">
        <f t="shared" si="2"/>
        <v>0</v>
      </c>
      <c r="N11" s="197">
        <f t="shared" si="2"/>
        <v>7.0000000000000001E-3</v>
      </c>
      <c r="O11" s="197">
        <f t="shared" si="2"/>
        <v>0</v>
      </c>
      <c r="P11" s="197">
        <f t="shared" si="2"/>
        <v>2.7E-2</v>
      </c>
      <c r="Q11" s="197">
        <f t="shared" si="2"/>
        <v>1E-3</v>
      </c>
      <c r="R11" s="197">
        <f t="shared" si="2"/>
        <v>0</v>
      </c>
      <c r="S11" s="197">
        <f t="shared" si="2"/>
        <v>3.3000000000000002E-2</v>
      </c>
      <c r="T11" s="197">
        <f t="shared" si="2"/>
        <v>0</v>
      </c>
      <c r="U11" s="197">
        <f t="shared" si="2"/>
        <v>1E-3</v>
      </c>
      <c r="V11" s="197">
        <f t="shared" si="2"/>
        <v>0</v>
      </c>
      <c r="W11" s="197">
        <f t="shared" si="2"/>
        <v>0</v>
      </c>
      <c r="X11" s="197">
        <f t="shared" si="2"/>
        <v>2E-3</v>
      </c>
      <c r="Y11" s="197">
        <f t="shared" si="2"/>
        <v>1E-3</v>
      </c>
      <c r="Z11" s="197">
        <f t="shared" si="2"/>
        <v>0</v>
      </c>
      <c r="AA11" s="197">
        <f t="shared" si="2"/>
        <v>0</v>
      </c>
      <c r="AB11" s="197">
        <f t="shared" si="2"/>
        <v>0</v>
      </c>
      <c r="AC11" s="197">
        <f t="shared" si="2"/>
        <v>2E-3</v>
      </c>
      <c r="AD11" s="197">
        <f t="shared" si="2"/>
        <v>2E-3</v>
      </c>
      <c r="AE11" s="197">
        <f t="shared" si="2"/>
        <v>0</v>
      </c>
      <c r="AF11" s="197">
        <f t="shared" si="2"/>
        <v>0</v>
      </c>
      <c r="AG11" s="197">
        <f t="shared" si="2"/>
        <v>3.7999999999999999E-2</v>
      </c>
      <c r="AH11" s="197">
        <f t="shared" si="2"/>
        <v>8.0000000000000002E-3</v>
      </c>
      <c r="AI11" s="197">
        <f t="shared" si="2"/>
        <v>3.1E-2</v>
      </c>
      <c r="AJ11" s="197">
        <f t="shared" si="2"/>
        <v>6.9000000000000006E-2</v>
      </c>
      <c r="AK11" s="197">
        <f t="shared" si="2"/>
        <v>0.04</v>
      </c>
      <c r="AL11" s="197">
        <f t="shared" si="2"/>
        <v>4.2999999999999997E-2</v>
      </c>
      <c r="AM11" s="200">
        <f>ROUND(STDEV(AM8:AM9),2)</f>
        <v>0.08</v>
      </c>
      <c r="AN11" s="200">
        <f t="shared" ref="AN11:AU11" si="3">ROUND(STDEV(AN8:AN9),2)</f>
        <v>0.03</v>
      </c>
      <c r="AO11" s="200">
        <f t="shared" si="3"/>
        <v>0.01</v>
      </c>
      <c r="AP11" s="200">
        <f t="shared" si="3"/>
        <v>0.01</v>
      </c>
      <c r="AQ11" s="200">
        <f t="shared" si="3"/>
        <v>0.01</v>
      </c>
      <c r="AR11" s="200">
        <f t="shared" si="3"/>
        <v>0.1</v>
      </c>
      <c r="AS11" s="200">
        <f t="shared" si="3"/>
        <v>0.01</v>
      </c>
      <c r="AT11" s="200">
        <f t="shared" si="3"/>
        <v>0.01</v>
      </c>
      <c r="AU11" s="200">
        <f t="shared" si="3"/>
        <v>0</v>
      </c>
    </row>
    <row r="12" spans="1:85" s="209" customFormat="1" x14ac:dyDescent="0.15">
      <c r="A12" s="202"/>
      <c r="B12" s="203"/>
      <c r="C12" s="204"/>
      <c r="D12" s="204"/>
      <c r="E12" s="205"/>
      <c r="F12" s="222" t="s">
        <v>224</v>
      </c>
      <c r="G12" s="207">
        <f t="shared" ref="G12:AU12" si="4">ROUND((G11/G10),4)</f>
        <v>8.2900000000000001E-2</v>
      </c>
      <c r="H12" s="207">
        <f t="shared" si="4"/>
        <v>0</v>
      </c>
      <c r="I12" s="207">
        <f t="shared" si="4"/>
        <v>2.8199999999999999E-2</v>
      </c>
      <c r="J12" s="207">
        <f t="shared" si="4"/>
        <v>0.16669999999999999</v>
      </c>
      <c r="K12" s="207">
        <f t="shared" si="4"/>
        <v>0.05</v>
      </c>
      <c r="L12" s="207">
        <f t="shared" si="4"/>
        <v>6.6699999999999995E-2</v>
      </c>
      <c r="M12" s="207">
        <f t="shared" si="4"/>
        <v>0</v>
      </c>
      <c r="N12" s="207">
        <f t="shared" si="4"/>
        <v>0.2059</v>
      </c>
      <c r="O12" s="207">
        <f t="shared" si="4"/>
        <v>0</v>
      </c>
      <c r="P12" s="207">
        <f t="shared" si="4"/>
        <v>0.1227</v>
      </c>
      <c r="Q12" s="207">
        <f t="shared" si="4"/>
        <v>0.2</v>
      </c>
      <c r="R12" s="207">
        <f t="shared" si="4"/>
        <v>0</v>
      </c>
      <c r="S12" s="207">
        <f t="shared" si="4"/>
        <v>8.0500000000000002E-2</v>
      </c>
      <c r="T12" s="207">
        <f t="shared" si="4"/>
        <v>0</v>
      </c>
      <c r="U12" s="207">
        <f t="shared" si="4"/>
        <v>8.3299999999999999E-2</v>
      </c>
      <c r="V12" s="207">
        <f t="shared" si="4"/>
        <v>0</v>
      </c>
      <c r="W12" s="207">
        <f t="shared" si="4"/>
        <v>0</v>
      </c>
      <c r="X12" s="207">
        <f t="shared" si="4"/>
        <v>2.1499999999999998E-2</v>
      </c>
      <c r="Y12" s="207">
        <f t="shared" si="4"/>
        <v>2.0400000000000001E-2</v>
      </c>
      <c r="Z12" s="207">
        <f t="shared" si="4"/>
        <v>0</v>
      </c>
      <c r="AA12" s="207">
        <f t="shared" si="4"/>
        <v>0</v>
      </c>
      <c r="AB12" s="207">
        <f t="shared" si="4"/>
        <v>0</v>
      </c>
      <c r="AC12" s="207">
        <f t="shared" si="4"/>
        <v>0.1429</v>
      </c>
      <c r="AD12" s="207">
        <f t="shared" si="4"/>
        <v>3.5700000000000003E-2</v>
      </c>
      <c r="AE12" s="207">
        <f t="shared" si="4"/>
        <v>0</v>
      </c>
      <c r="AF12" s="207">
        <f t="shared" si="4"/>
        <v>0</v>
      </c>
      <c r="AG12" s="207">
        <f t="shared" si="4"/>
        <v>6.7500000000000004E-2</v>
      </c>
      <c r="AH12" s="207">
        <f t="shared" si="4"/>
        <v>0.186</v>
      </c>
      <c r="AI12" s="207">
        <f t="shared" si="4"/>
        <v>0.11310000000000001</v>
      </c>
      <c r="AJ12" s="207">
        <f t="shared" si="4"/>
        <v>8.2400000000000001E-2</v>
      </c>
      <c r="AK12" s="207">
        <f t="shared" si="4"/>
        <v>0.12620000000000001</v>
      </c>
      <c r="AL12" s="207">
        <f t="shared" si="4"/>
        <v>9.3700000000000006E-2</v>
      </c>
      <c r="AM12" s="207">
        <f t="shared" si="4"/>
        <v>9.0899999999999995E-2</v>
      </c>
      <c r="AN12" s="207">
        <f t="shared" si="4"/>
        <v>0.1071</v>
      </c>
      <c r="AO12" s="207">
        <f t="shared" si="4"/>
        <v>9.1999999999999998E-3</v>
      </c>
      <c r="AP12" s="207">
        <f t="shared" si="4"/>
        <v>1.15E-2</v>
      </c>
      <c r="AQ12" s="207">
        <f t="shared" si="4"/>
        <v>7.1400000000000005E-2</v>
      </c>
      <c r="AR12" s="207">
        <f t="shared" si="4"/>
        <v>5.62E-2</v>
      </c>
      <c r="AS12" s="207">
        <f t="shared" si="4"/>
        <v>0.2</v>
      </c>
      <c r="AT12" s="207">
        <f t="shared" si="4"/>
        <v>1.04E-2</v>
      </c>
      <c r="AU12" s="207">
        <f t="shared" si="4"/>
        <v>0</v>
      </c>
      <c r="AV12" s="208">
        <f>G12</f>
        <v>8.2900000000000001E-2</v>
      </c>
      <c r="AW12" s="208">
        <f>AVERAGE(G12:R12)</f>
        <v>7.6925000000000007E-2</v>
      </c>
    </row>
    <row r="13" spans="1:85" s="189" customFormat="1" ht="12.75" customHeight="1" x14ac:dyDescent="0.2">
      <c r="A13" s="181" t="s">
        <v>239</v>
      </c>
      <c r="B13" s="182" t="s">
        <v>327</v>
      </c>
      <c r="C13" s="182">
        <v>0</v>
      </c>
      <c r="D13" s="182">
        <v>2160</v>
      </c>
      <c r="E13" s="183">
        <v>42110</v>
      </c>
      <c r="F13" s="221">
        <v>2.8032839369267064</v>
      </c>
      <c r="G13" s="185">
        <v>0.30399999999999999</v>
      </c>
      <c r="H13" s="185">
        <v>-111</v>
      </c>
      <c r="I13" s="185">
        <v>9.8000000000000004E-2</v>
      </c>
      <c r="J13" s="185">
        <v>5.0000000000000001E-3</v>
      </c>
      <c r="K13" s="185">
        <v>8.0000000000000002E-3</v>
      </c>
      <c r="L13" s="185">
        <v>4.2000000000000003E-2</v>
      </c>
      <c r="M13" s="185">
        <v>1E-3</v>
      </c>
      <c r="N13" s="185">
        <v>2.1999999999999999E-2</v>
      </c>
      <c r="O13" s="185">
        <v>2E-3</v>
      </c>
      <c r="P13" s="185">
        <v>0.127</v>
      </c>
      <c r="Q13" s="185">
        <v>1.0999999999999999E-2</v>
      </c>
      <c r="R13" s="185">
        <v>-111</v>
      </c>
      <c r="S13" s="185">
        <v>0.29599999999999999</v>
      </c>
      <c r="T13" s="185">
        <v>-111</v>
      </c>
      <c r="U13" s="185">
        <v>8.0000000000000002E-3</v>
      </c>
      <c r="V13" s="185">
        <v>-111</v>
      </c>
      <c r="W13" s="185">
        <v>-111</v>
      </c>
      <c r="X13" s="185">
        <v>7.2999999999999995E-2</v>
      </c>
      <c r="Y13" s="185">
        <v>2.5000000000000001E-2</v>
      </c>
      <c r="Z13" s="185">
        <v>-111</v>
      </c>
      <c r="AA13" s="185">
        <v>-111</v>
      </c>
      <c r="AB13" s="185">
        <v>-111</v>
      </c>
      <c r="AC13" s="185">
        <v>2.4E-2</v>
      </c>
      <c r="AD13" s="185">
        <v>0.113</v>
      </c>
      <c r="AE13" s="185">
        <v>-111</v>
      </c>
      <c r="AF13" s="185">
        <v>-111</v>
      </c>
      <c r="AG13" s="185">
        <v>0.40200000000000002</v>
      </c>
      <c r="AH13" s="185">
        <v>0.03</v>
      </c>
      <c r="AI13" s="185">
        <v>0.188</v>
      </c>
      <c r="AJ13" s="185">
        <v>0.59</v>
      </c>
      <c r="AK13" s="185">
        <v>0.218</v>
      </c>
      <c r="AL13" s="185">
        <v>0.316</v>
      </c>
      <c r="AM13" s="185">
        <v>0.62</v>
      </c>
      <c r="AN13" s="185">
        <v>0.189</v>
      </c>
      <c r="AO13" s="186">
        <v>1.04</v>
      </c>
      <c r="AP13" s="186">
        <v>0.86</v>
      </c>
      <c r="AQ13" s="186">
        <v>0.14000000000000001</v>
      </c>
      <c r="AR13" s="186">
        <v>1.84</v>
      </c>
      <c r="AS13" s="186">
        <v>0.05</v>
      </c>
      <c r="AT13" s="186">
        <v>0.95</v>
      </c>
      <c r="AU13" s="186">
        <v>0.49</v>
      </c>
      <c r="AV13" s="187"/>
      <c r="AW13" s="187"/>
      <c r="AX13" s="187"/>
      <c r="AY13" s="187"/>
      <c r="AZ13" s="187"/>
      <c r="BA13" s="187"/>
      <c r="BB13" s="187"/>
      <c r="BC13" s="187"/>
      <c r="BD13" s="187"/>
      <c r="BE13" s="187"/>
      <c r="BF13" s="188"/>
      <c r="BG13" s="188"/>
      <c r="BH13" s="188"/>
      <c r="BI13" s="188"/>
      <c r="BJ13" s="188"/>
      <c r="BK13" s="188"/>
      <c r="BL13" s="188"/>
      <c r="BM13" s="188"/>
      <c r="BN13" s="188"/>
      <c r="BO13" s="188"/>
    </row>
    <row r="14" spans="1:85" s="189" customFormat="1" ht="12.75" customHeight="1" x14ac:dyDescent="0.2">
      <c r="A14" s="181" t="s">
        <v>240</v>
      </c>
      <c r="B14" s="182" t="s">
        <v>327</v>
      </c>
      <c r="C14" s="182">
        <v>0</v>
      </c>
      <c r="D14" s="182">
        <v>2160</v>
      </c>
      <c r="E14" s="183">
        <v>42110</v>
      </c>
      <c r="F14" s="221">
        <v>2.8235492789836627</v>
      </c>
      <c r="G14" s="185">
        <v>0.34599999999999997</v>
      </c>
      <c r="H14" s="185">
        <v>-111</v>
      </c>
      <c r="I14" s="185">
        <v>0.10199999999999999</v>
      </c>
      <c r="J14" s="185">
        <v>6.0000000000000001E-3</v>
      </c>
      <c r="K14" s="185">
        <v>8.9999999999999993E-3</v>
      </c>
      <c r="L14" s="185">
        <v>4.7E-2</v>
      </c>
      <c r="M14" s="185">
        <v>1E-3</v>
      </c>
      <c r="N14" s="185">
        <v>2.7E-2</v>
      </c>
      <c r="O14" s="185">
        <v>3.0000000000000001E-3</v>
      </c>
      <c r="P14" s="185">
        <v>0.14299999999999999</v>
      </c>
      <c r="Q14" s="185">
        <v>1.0999999999999999E-2</v>
      </c>
      <c r="R14" s="185">
        <v>-111</v>
      </c>
      <c r="S14" s="185">
        <v>0.33600000000000002</v>
      </c>
      <c r="T14" s="185">
        <v>-111</v>
      </c>
      <c r="U14" s="185">
        <v>0.01</v>
      </c>
      <c r="V14" s="185">
        <v>-111</v>
      </c>
      <c r="W14" s="185">
        <v>-111</v>
      </c>
      <c r="X14" s="185">
        <v>7.4999999999999997E-2</v>
      </c>
      <c r="Y14" s="185">
        <v>2.7E-2</v>
      </c>
      <c r="Z14" s="185">
        <v>-111</v>
      </c>
      <c r="AA14" s="185">
        <v>-111</v>
      </c>
      <c r="AB14" s="185">
        <v>-111</v>
      </c>
      <c r="AC14" s="185">
        <v>1.7999999999999999E-2</v>
      </c>
      <c r="AD14" s="185">
        <v>0.10100000000000001</v>
      </c>
      <c r="AE14" s="185">
        <v>-111</v>
      </c>
      <c r="AF14" s="185">
        <v>-111</v>
      </c>
      <c r="AG14" s="185">
        <v>0.44800000000000001</v>
      </c>
      <c r="AH14" s="185">
        <v>3.6999999999999998E-2</v>
      </c>
      <c r="AI14" s="185">
        <v>0.21</v>
      </c>
      <c r="AJ14" s="185">
        <v>0.65800000000000003</v>
      </c>
      <c r="AK14" s="185">
        <v>0.247</v>
      </c>
      <c r="AL14" s="185">
        <v>0.34899999999999998</v>
      </c>
      <c r="AM14" s="185">
        <v>0.69499999999999995</v>
      </c>
      <c r="AN14" s="185">
        <v>0.21099999999999999</v>
      </c>
      <c r="AO14" s="186">
        <v>1.01</v>
      </c>
      <c r="AP14" s="186">
        <v>0.85</v>
      </c>
      <c r="AQ14" s="186">
        <v>0.15</v>
      </c>
      <c r="AR14" s="186">
        <v>1.81</v>
      </c>
      <c r="AS14" s="186">
        <v>0.05</v>
      </c>
      <c r="AT14" s="186">
        <v>0.95</v>
      </c>
      <c r="AU14" s="186">
        <v>0.5</v>
      </c>
      <c r="AV14" s="187"/>
      <c r="AW14" s="187"/>
      <c r="AX14" s="187"/>
      <c r="AY14" s="187"/>
      <c r="AZ14" s="187"/>
      <c r="BA14" s="187"/>
      <c r="BB14" s="187"/>
      <c r="BC14" s="187"/>
      <c r="BD14" s="187"/>
      <c r="BE14" s="187"/>
      <c r="BF14" s="188"/>
      <c r="BG14" s="188"/>
      <c r="BH14" s="188"/>
      <c r="BI14" s="188"/>
      <c r="BJ14" s="188"/>
      <c r="BK14" s="188"/>
      <c r="BL14" s="188"/>
      <c r="BM14" s="188"/>
      <c r="BN14" s="188"/>
      <c r="BO14" s="188"/>
    </row>
    <row r="15" spans="1:85" s="195" customFormat="1" x14ac:dyDescent="0.15">
      <c r="A15" s="191"/>
      <c r="B15" s="191"/>
      <c r="C15" s="192"/>
      <c r="D15" s="192"/>
      <c r="E15" s="192"/>
      <c r="F15" s="191" t="s">
        <v>18</v>
      </c>
      <c r="G15" s="191">
        <f t="shared" ref="G15:AL15" si="5">ROUND(AVERAGE(G13:G14),3)</f>
        <v>0.32500000000000001</v>
      </c>
      <c r="H15" s="191">
        <f t="shared" si="5"/>
        <v>-111</v>
      </c>
      <c r="I15" s="191">
        <f t="shared" si="5"/>
        <v>0.1</v>
      </c>
      <c r="J15" s="191">
        <f t="shared" si="5"/>
        <v>6.0000000000000001E-3</v>
      </c>
      <c r="K15" s="191">
        <f t="shared" si="5"/>
        <v>8.9999999999999993E-3</v>
      </c>
      <c r="L15" s="191">
        <f t="shared" si="5"/>
        <v>4.4999999999999998E-2</v>
      </c>
      <c r="M15" s="191">
        <f t="shared" si="5"/>
        <v>1E-3</v>
      </c>
      <c r="N15" s="191">
        <f t="shared" si="5"/>
        <v>2.5000000000000001E-2</v>
      </c>
      <c r="O15" s="191">
        <f t="shared" si="5"/>
        <v>3.0000000000000001E-3</v>
      </c>
      <c r="P15" s="191">
        <f t="shared" si="5"/>
        <v>0.13500000000000001</v>
      </c>
      <c r="Q15" s="191">
        <f t="shared" si="5"/>
        <v>1.0999999999999999E-2</v>
      </c>
      <c r="R15" s="191">
        <f t="shared" si="5"/>
        <v>-111</v>
      </c>
      <c r="S15" s="191">
        <f t="shared" si="5"/>
        <v>0.316</v>
      </c>
      <c r="T15" s="191">
        <f t="shared" si="5"/>
        <v>-111</v>
      </c>
      <c r="U15" s="191">
        <f t="shared" si="5"/>
        <v>8.9999999999999993E-3</v>
      </c>
      <c r="V15" s="191">
        <f t="shared" si="5"/>
        <v>-111</v>
      </c>
      <c r="W15" s="191">
        <f t="shared" si="5"/>
        <v>-111</v>
      </c>
      <c r="X15" s="191">
        <f t="shared" si="5"/>
        <v>7.3999999999999996E-2</v>
      </c>
      <c r="Y15" s="191">
        <f t="shared" si="5"/>
        <v>2.5999999999999999E-2</v>
      </c>
      <c r="Z15" s="191">
        <f t="shared" si="5"/>
        <v>-111</v>
      </c>
      <c r="AA15" s="191">
        <f t="shared" si="5"/>
        <v>-111</v>
      </c>
      <c r="AB15" s="191">
        <f t="shared" si="5"/>
        <v>-111</v>
      </c>
      <c r="AC15" s="191">
        <f t="shared" si="5"/>
        <v>2.1000000000000001E-2</v>
      </c>
      <c r="AD15" s="191">
        <f t="shared" si="5"/>
        <v>0.107</v>
      </c>
      <c r="AE15" s="191">
        <f t="shared" si="5"/>
        <v>-111</v>
      </c>
      <c r="AF15" s="191">
        <f t="shared" si="5"/>
        <v>-111</v>
      </c>
      <c r="AG15" s="191">
        <f t="shared" si="5"/>
        <v>0.42499999999999999</v>
      </c>
      <c r="AH15" s="191">
        <f t="shared" si="5"/>
        <v>3.4000000000000002E-2</v>
      </c>
      <c r="AI15" s="191">
        <f t="shared" si="5"/>
        <v>0.19900000000000001</v>
      </c>
      <c r="AJ15" s="191">
        <f t="shared" si="5"/>
        <v>0.624</v>
      </c>
      <c r="AK15" s="191">
        <f t="shared" si="5"/>
        <v>0.23300000000000001</v>
      </c>
      <c r="AL15" s="191">
        <f t="shared" si="5"/>
        <v>0.33300000000000002</v>
      </c>
      <c r="AM15" s="194">
        <f t="shared" ref="AM15:AU15" si="6">ROUND(AVERAGE(AM13:AM14),2)</f>
        <v>0.66</v>
      </c>
      <c r="AN15" s="194">
        <f t="shared" si="6"/>
        <v>0.2</v>
      </c>
      <c r="AO15" s="194">
        <f t="shared" si="6"/>
        <v>1.03</v>
      </c>
      <c r="AP15" s="194">
        <f t="shared" si="6"/>
        <v>0.86</v>
      </c>
      <c r="AQ15" s="194">
        <f t="shared" si="6"/>
        <v>0.15</v>
      </c>
      <c r="AR15" s="194">
        <f t="shared" si="6"/>
        <v>1.83</v>
      </c>
      <c r="AS15" s="194">
        <f t="shared" si="6"/>
        <v>0.05</v>
      </c>
      <c r="AT15" s="194">
        <f t="shared" si="6"/>
        <v>0.95</v>
      </c>
      <c r="AU15" s="194">
        <f t="shared" si="6"/>
        <v>0.5</v>
      </c>
    </row>
    <row r="16" spans="1:85" s="201" customFormat="1" x14ac:dyDescent="0.15">
      <c r="A16" s="197"/>
      <c r="B16" s="197"/>
      <c r="C16" s="198"/>
      <c r="D16" s="198"/>
      <c r="E16" s="198"/>
      <c r="F16" s="197" t="s">
        <v>408</v>
      </c>
      <c r="G16" s="197">
        <f>ROUND(STDEV(G13:G14),3)</f>
        <v>0.03</v>
      </c>
      <c r="H16" s="197">
        <f t="shared" ref="H16:AL16" si="7">ROUND(STDEV(H13:H14),3)</f>
        <v>0</v>
      </c>
      <c r="I16" s="197">
        <f t="shared" si="7"/>
        <v>3.0000000000000001E-3</v>
      </c>
      <c r="J16" s="197">
        <f t="shared" si="7"/>
        <v>1E-3</v>
      </c>
      <c r="K16" s="197">
        <f t="shared" si="7"/>
        <v>1E-3</v>
      </c>
      <c r="L16" s="197">
        <f t="shared" si="7"/>
        <v>4.0000000000000001E-3</v>
      </c>
      <c r="M16" s="197">
        <f t="shared" si="7"/>
        <v>0</v>
      </c>
      <c r="N16" s="197">
        <f t="shared" si="7"/>
        <v>4.0000000000000001E-3</v>
      </c>
      <c r="O16" s="197">
        <f t="shared" si="7"/>
        <v>1E-3</v>
      </c>
      <c r="P16" s="197">
        <f t="shared" si="7"/>
        <v>1.0999999999999999E-2</v>
      </c>
      <c r="Q16" s="197">
        <f t="shared" si="7"/>
        <v>0</v>
      </c>
      <c r="R16" s="197">
        <f t="shared" si="7"/>
        <v>0</v>
      </c>
      <c r="S16" s="197">
        <f t="shared" si="7"/>
        <v>2.8000000000000001E-2</v>
      </c>
      <c r="T16" s="197">
        <f t="shared" si="7"/>
        <v>0</v>
      </c>
      <c r="U16" s="197">
        <f t="shared" si="7"/>
        <v>1E-3</v>
      </c>
      <c r="V16" s="197">
        <f t="shared" si="7"/>
        <v>0</v>
      </c>
      <c r="W16" s="197">
        <f t="shared" si="7"/>
        <v>0</v>
      </c>
      <c r="X16" s="197">
        <f t="shared" si="7"/>
        <v>1E-3</v>
      </c>
      <c r="Y16" s="197">
        <f t="shared" si="7"/>
        <v>1E-3</v>
      </c>
      <c r="Z16" s="197">
        <f t="shared" si="7"/>
        <v>0</v>
      </c>
      <c r="AA16" s="197">
        <f t="shared" si="7"/>
        <v>0</v>
      </c>
      <c r="AB16" s="197">
        <f t="shared" si="7"/>
        <v>0</v>
      </c>
      <c r="AC16" s="197">
        <f t="shared" si="7"/>
        <v>4.0000000000000001E-3</v>
      </c>
      <c r="AD16" s="197">
        <f t="shared" si="7"/>
        <v>8.0000000000000002E-3</v>
      </c>
      <c r="AE16" s="197">
        <f t="shared" si="7"/>
        <v>0</v>
      </c>
      <c r="AF16" s="197">
        <f t="shared" si="7"/>
        <v>0</v>
      </c>
      <c r="AG16" s="197">
        <f t="shared" si="7"/>
        <v>3.3000000000000002E-2</v>
      </c>
      <c r="AH16" s="197">
        <f t="shared" si="7"/>
        <v>5.0000000000000001E-3</v>
      </c>
      <c r="AI16" s="197">
        <f t="shared" si="7"/>
        <v>1.6E-2</v>
      </c>
      <c r="AJ16" s="197">
        <f t="shared" si="7"/>
        <v>4.8000000000000001E-2</v>
      </c>
      <c r="AK16" s="197">
        <f t="shared" si="7"/>
        <v>2.1000000000000001E-2</v>
      </c>
      <c r="AL16" s="197">
        <f t="shared" si="7"/>
        <v>2.3E-2</v>
      </c>
      <c r="AM16" s="200">
        <f>ROUND(STDEV(AM13:AM14),2)</f>
        <v>0.05</v>
      </c>
      <c r="AN16" s="200">
        <f t="shared" ref="AN16:AU16" si="8">ROUND(STDEV(AN13:AN14),2)</f>
        <v>0.02</v>
      </c>
      <c r="AO16" s="200">
        <f t="shared" si="8"/>
        <v>0.02</v>
      </c>
      <c r="AP16" s="200">
        <f t="shared" si="8"/>
        <v>0.01</v>
      </c>
      <c r="AQ16" s="200">
        <f t="shared" si="8"/>
        <v>0.01</v>
      </c>
      <c r="AR16" s="200">
        <f t="shared" si="8"/>
        <v>0.02</v>
      </c>
      <c r="AS16" s="200">
        <f t="shared" si="8"/>
        <v>0</v>
      </c>
      <c r="AT16" s="200">
        <f t="shared" si="8"/>
        <v>0</v>
      </c>
      <c r="AU16" s="200">
        <f t="shared" si="8"/>
        <v>0.01</v>
      </c>
    </row>
    <row r="17" spans="1:67" s="209" customFormat="1" x14ac:dyDescent="0.15">
      <c r="A17" s="202"/>
      <c r="B17" s="203"/>
      <c r="C17" s="204"/>
      <c r="D17" s="204"/>
      <c r="E17" s="205"/>
      <c r="F17" s="222" t="s">
        <v>224</v>
      </c>
      <c r="G17" s="207">
        <f t="shared" ref="G17:AU17" si="9">ROUND((G16/G15),4)</f>
        <v>9.2299999999999993E-2</v>
      </c>
      <c r="H17" s="207">
        <f t="shared" si="9"/>
        <v>0</v>
      </c>
      <c r="I17" s="207">
        <f t="shared" si="9"/>
        <v>0.03</v>
      </c>
      <c r="J17" s="207">
        <f t="shared" si="9"/>
        <v>0.16669999999999999</v>
      </c>
      <c r="K17" s="207">
        <f t="shared" si="9"/>
        <v>0.1111</v>
      </c>
      <c r="L17" s="207">
        <f t="shared" si="9"/>
        <v>8.8900000000000007E-2</v>
      </c>
      <c r="M17" s="207">
        <f t="shared" si="9"/>
        <v>0</v>
      </c>
      <c r="N17" s="207">
        <f t="shared" si="9"/>
        <v>0.16</v>
      </c>
      <c r="O17" s="207">
        <f t="shared" si="9"/>
        <v>0.33329999999999999</v>
      </c>
      <c r="P17" s="207">
        <f t="shared" si="9"/>
        <v>8.1500000000000003E-2</v>
      </c>
      <c r="Q17" s="207">
        <f t="shared" si="9"/>
        <v>0</v>
      </c>
      <c r="R17" s="207">
        <f t="shared" si="9"/>
        <v>0</v>
      </c>
      <c r="S17" s="207">
        <f t="shared" si="9"/>
        <v>8.8599999999999998E-2</v>
      </c>
      <c r="T17" s="207">
        <f t="shared" si="9"/>
        <v>0</v>
      </c>
      <c r="U17" s="207">
        <f t="shared" si="9"/>
        <v>0.1111</v>
      </c>
      <c r="V17" s="207">
        <f t="shared" si="9"/>
        <v>0</v>
      </c>
      <c r="W17" s="207">
        <f t="shared" si="9"/>
        <v>0</v>
      </c>
      <c r="X17" s="207">
        <f t="shared" si="9"/>
        <v>1.35E-2</v>
      </c>
      <c r="Y17" s="207">
        <f t="shared" si="9"/>
        <v>3.85E-2</v>
      </c>
      <c r="Z17" s="207">
        <f t="shared" si="9"/>
        <v>0</v>
      </c>
      <c r="AA17" s="207">
        <f t="shared" si="9"/>
        <v>0</v>
      </c>
      <c r="AB17" s="207">
        <f t="shared" si="9"/>
        <v>0</v>
      </c>
      <c r="AC17" s="207">
        <f t="shared" si="9"/>
        <v>0.1905</v>
      </c>
      <c r="AD17" s="207">
        <f t="shared" si="9"/>
        <v>7.4800000000000005E-2</v>
      </c>
      <c r="AE17" s="207">
        <f t="shared" si="9"/>
        <v>0</v>
      </c>
      <c r="AF17" s="207">
        <f t="shared" si="9"/>
        <v>0</v>
      </c>
      <c r="AG17" s="207">
        <f t="shared" si="9"/>
        <v>7.7600000000000002E-2</v>
      </c>
      <c r="AH17" s="207">
        <f t="shared" si="9"/>
        <v>0.14710000000000001</v>
      </c>
      <c r="AI17" s="207">
        <f t="shared" si="9"/>
        <v>8.0399999999999999E-2</v>
      </c>
      <c r="AJ17" s="207">
        <f t="shared" si="9"/>
        <v>7.6899999999999996E-2</v>
      </c>
      <c r="AK17" s="207">
        <f t="shared" si="9"/>
        <v>9.01E-2</v>
      </c>
      <c r="AL17" s="207">
        <f t="shared" si="9"/>
        <v>6.9099999999999995E-2</v>
      </c>
      <c r="AM17" s="207">
        <f t="shared" si="9"/>
        <v>7.5800000000000006E-2</v>
      </c>
      <c r="AN17" s="207">
        <f t="shared" si="9"/>
        <v>0.1</v>
      </c>
      <c r="AO17" s="207">
        <f t="shared" si="9"/>
        <v>1.9400000000000001E-2</v>
      </c>
      <c r="AP17" s="207">
        <f t="shared" si="9"/>
        <v>1.1599999999999999E-2</v>
      </c>
      <c r="AQ17" s="207">
        <f t="shared" si="9"/>
        <v>6.6699999999999995E-2</v>
      </c>
      <c r="AR17" s="207">
        <f t="shared" si="9"/>
        <v>1.09E-2</v>
      </c>
      <c r="AS17" s="207">
        <f t="shared" si="9"/>
        <v>0</v>
      </c>
      <c r="AT17" s="207">
        <f t="shared" si="9"/>
        <v>0</v>
      </c>
      <c r="AU17" s="207">
        <f t="shared" si="9"/>
        <v>0.02</v>
      </c>
      <c r="AV17" s="208">
        <f>G17</f>
        <v>9.2299999999999993E-2</v>
      </c>
      <c r="AW17" s="208">
        <f>AVERAGE(G17:R17)</f>
        <v>8.8649999999999993E-2</v>
      </c>
    </row>
    <row r="18" spans="1:67" s="189" customFormat="1" ht="12.75" customHeight="1" x14ac:dyDescent="0.2">
      <c r="A18" s="181" t="s">
        <v>242</v>
      </c>
      <c r="B18" s="182" t="s">
        <v>327</v>
      </c>
      <c r="C18" s="182">
        <v>0</v>
      </c>
      <c r="D18" s="182">
        <v>2160</v>
      </c>
      <c r="E18" s="183">
        <v>42110</v>
      </c>
      <c r="F18" s="221">
        <v>2.8489581911477502</v>
      </c>
      <c r="G18" s="185">
        <v>0.33400000000000002</v>
      </c>
      <c r="H18" s="185">
        <v>-111</v>
      </c>
      <c r="I18" s="185">
        <v>0.11799999999999999</v>
      </c>
      <c r="J18" s="185">
        <v>5.0000000000000001E-3</v>
      </c>
      <c r="K18" s="185">
        <v>5.0000000000000001E-3</v>
      </c>
      <c r="L18" s="185">
        <v>3.4000000000000002E-2</v>
      </c>
      <c r="M18" s="185">
        <v>-111</v>
      </c>
      <c r="N18" s="185">
        <v>0.02</v>
      </c>
      <c r="O18" s="185">
        <v>-111</v>
      </c>
      <c r="P18" s="185">
        <v>0.153</v>
      </c>
      <c r="Q18" s="185">
        <v>3.0000000000000001E-3</v>
      </c>
      <c r="R18" s="185">
        <v>-111</v>
      </c>
      <c r="S18" s="185">
        <v>0.32600000000000001</v>
      </c>
      <c r="T18" s="185">
        <v>-111</v>
      </c>
      <c r="U18" s="185">
        <v>8.0000000000000002E-3</v>
      </c>
      <c r="V18" s="185">
        <v>-111</v>
      </c>
      <c r="W18" s="185">
        <v>-111</v>
      </c>
      <c r="X18" s="185">
        <v>8.6999999999999994E-2</v>
      </c>
      <c r="Y18" s="185">
        <v>3.1E-2</v>
      </c>
      <c r="Z18" s="185">
        <v>-111</v>
      </c>
      <c r="AA18" s="185">
        <v>-111</v>
      </c>
      <c r="AB18" s="185">
        <v>-111</v>
      </c>
      <c r="AC18" s="185">
        <v>1.6E-2</v>
      </c>
      <c r="AD18" s="185">
        <v>5.6000000000000001E-2</v>
      </c>
      <c r="AE18" s="185">
        <v>-111</v>
      </c>
      <c r="AF18" s="185">
        <v>-111</v>
      </c>
      <c r="AG18" s="185">
        <v>0.45200000000000001</v>
      </c>
      <c r="AH18" s="185">
        <v>2.5000000000000001E-2</v>
      </c>
      <c r="AI18" s="185">
        <v>0.19500000000000001</v>
      </c>
      <c r="AJ18" s="185">
        <v>0.64700000000000002</v>
      </c>
      <c r="AK18" s="185">
        <v>0.22</v>
      </c>
      <c r="AL18" s="185">
        <v>0.33800000000000002</v>
      </c>
      <c r="AM18" s="185">
        <v>0.67200000000000004</v>
      </c>
      <c r="AN18" s="185">
        <v>0.19500000000000001</v>
      </c>
      <c r="AO18" s="186">
        <v>1.01</v>
      </c>
      <c r="AP18" s="186">
        <v>0.89</v>
      </c>
      <c r="AQ18" s="186">
        <v>0.11</v>
      </c>
      <c r="AR18" s="186">
        <v>2.0499999999999998</v>
      </c>
      <c r="AS18" s="186">
        <v>0.04</v>
      </c>
      <c r="AT18" s="186">
        <v>0.96</v>
      </c>
      <c r="AU18" s="186">
        <v>0.5</v>
      </c>
      <c r="AV18" s="187"/>
      <c r="AW18" s="187"/>
      <c r="AX18" s="187"/>
      <c r="AY18" s="187"/>
      <c r="AZ18" s="187"/>
      <c r="BA18" s="187"/>
      <c r="BB18" s="187"/>
      <c r="BC18" s="187"/>
      <c r="BD18" s="187"/>
      <c r="BE18" s="187"/>
      <c r="BF18" s="188"/>
      <c r="BG18" s="188"/>
      <c r="BH18" s="188"/>
      <c r="BI18" s="188"/>
      <c r="BJ18" s="188"/>
      <c r="BK18" s="188"/>
      <c r="BL18" s="188"/>
      <c r="BM18" s="188"/>
      <c r="BN18" s="188"/>
      <c r="BO18" s="188"/>
    </row>
    <row r="19" spans="1:67" s="189" customFormat="1" ht="12.75" customHeight="1" x14ac:dyDescent="0.2">
      <c r="A19" s="181" t="s">
        <v>243</v>
      </c>
      <c r="B19" s="182" t="s">
        <v>327</v>
      </c>
      <c r="C19" s="182">
        <v>0</v>
      </c>
      <c r="D19" s="182">
        <v>2160</v>
      </c>
      <c r="E19" s="183">
        <v>42110</v>
      </c>
      <c r="F19" s="221">
        <v>2.8192977444673715</v>
      </c>
      <c r="G19" s="185">
        <v>0.35799999999999998</v>
      </c>
      <c r="H19" s="185">
        <v>-111</v>
      </c>
      <c r="I19" s="185">
        <v>0.12</v>
      </c>
      <c r="J19" s="185">
        <v>6.0000000000000001E-3</v>
      </c>
      <c r="K19" s="185">
        <v>6.0000000000000001E-3</v>
      </c>
      <c r="L19" s="185">
        <v>3.5999999999999997E-2</v>
      </c>
      <c r="M19" s="185">
        <v>-111</v>
      </c>
      <c r="N19" s="185">
        <v>2.5999999999999999E-2</v>
      </c>
      <c r="O19" s="185">
        <v>-111</v>
      </c>
      <c r="P19" s="185">
        <v>0.16700000000000001</v>
      </c>
      <c r="Q19" s="185">
        <v>3.0000000000000001E-3</v>
      </c>
      <c r="R19" s="185">
        <v>-111</v>
      </c>
      <c r="S19" s="185">
        <v>0.35299999999999998</v>
      </c>
      <c r="T19" s="185">
        <v>-111</v>
      </c>
      <c r="U19" s="185">
        <v>5.0000000000000001E-3</v>
      </c>
      <c r="V19" s="185">
        <v>-111</v>
      </c>
      <c r="W19" s="185">
        <v>-111</v>
      </c>
      <c r="X19" s="185">
        <v>8.7999999999999995E-2</v>
      </c>
      <c r="Y19" s="185">
        <v>3.2000000000000001E-2</v>
      </c>
      <c r="Z19" s="185">
        <v>-111</v>
      </c>
      <c r="AA19" s="185">
        <v>-111</v>
      </c>
      <c r="AB19" s="185">
        <v>-111</v>
      </c>
      <c r="AC19" s="185">
        <v>1.2999999999999999E-2</v>
      </c>
      <c r="AD19" s="185">
        <v>5.3999999999999999E-2</v>
      </c>
      <c r="AE19" s="185">
        <v>-111</v>
      </c>
      <c r="AF19" s="185">
        <v>-111</v>
      </c>
      <c r="AG19" s="185">
        <v>0.47799999999999998</v>
      </c>
      <c r="AH19" s="185">
        <v>3.2000000000000001E-2</v>
      </c>
      <c r="AI19" s="185">
        <v>0.21199999999999999</v>
      </c>
      <c r="AJ19" s="185">
        <v>0.69</v>
      </c>
      <c r="AK19" s="185">
        <v>0.24399999999999999</v>
      </c>
      <c r="AL19" s="185">
        <v>0.36399999999999999</v>
      </c>
      <c r="AM19" s="185">
        <v>0.72199999999999998</v>
      </c>
      <c r="AN19" s="185">
        <v>0.21199999999999999</v>
      </c>
      <c r="AO19" s="186">
        <v>1.02</v>
      </c>
      <c r="AP19" s="186">
        <v>0.87</v>
      </c>
      <c r="AQ19" s="186">
        <v>0.13</v>
      </c>
      <c r="AR19" s="186">
        <v>1.96</v>
      </c>
      <c r="AS19" s="186">
        <v>0.04</v>
      </c>
      <c r="AT19" s="186">
        <v>0.96</v>
      </c>
      <c r="AU19" s="186">
        <v>0.5</v>
      </c>
      <c r="AV19" s="187"/>
      <c r="AW19" s="187"/>
      <c r="AX19" s="187"/>
      <c r="AY19" s="187"/>
      <c r="AZ19" s="187"/>
      <c r="BA19" s="187"/>
      <c r="BB19" s="187"/>
      <c r="BC19" s="187"/>
      <c r="BD19" s="187"/>
      <c r="BE19" s="187"/>
      <c r="BF19" s="188"/>
      <c r="BG19" s="188"/>
      <c r="BH19" s="188"/>
      <c r="BI19" s="188"/>
      <c r="BJ19" s="188"/>
      <c r="BK19" s="188"/>
      <c r="BL19" s="188"/>
      <c r="BM19" s="188"/>
      <c r="BN19" s="188"/>
      <c r="BO19" s="188"/>
    </row>
    <row r="20" spans="1:67" s="195" customFormat="1" x14ac:dyDescent="0.15">
      <c r="A20" s="191"/>
      <c r="B20" s="191"/>
      <c r="C20" s="192"/>
      <c r="D20" s="192"/>
      <c r="E20" s="192"/>
      <c r="F20" s="191" t="s">
        <v>18</v>
      </c>
      <c r="G20" s="191">
        <f t="shared" ref="G20:AL20" si="10">ROUND(AVERAGE(G18:G19),3)</f>
        <v>0.34599999999999997</v>
      </c>
      <c r="H20" s="191">
        <f t="shared" si="10"/>
        <v>-111</v>
      </c>
      <c r="I20" s="191">
        <f t="shared" si="10"/>
        <v>0.11899999999999999</v>
      </c>
      <c r="J20" s="191">
        <f t="shared" si="10"/>
        <v>6.0000000000000001E-3</v>
      </c>
      <c r="K20" s="191">
        <f t="shared" si="10"/>
        <v>6.0000000000000001E-3</v>
      </c>
      <c r="L20" s="191">
        <f t="shared" si="10"/>
        <v>3.5000000000000003E-2</v>
      </c>
      <c r="M20" s="191">
        <f t="shared" si="10"/>
        <v>-111</v>
      </c>
      <c r="N20" s="191">
        <f t="shared" si="10"/>
        <v>2.3E-2</v>
      </c>
      <c r="O20" s="191">
        <f t="shared" si="10"/>
        <v>-111</v>
      </c>
      <c r="P20" s="191">
        <f t="shared" si="10"/>
        <v>0.16</v>
      </c>
      <c r="Q20" s="191">
        <f t="shared" si="10"/>
        <v>3.0000000000000001E-3</v>
      </c>
      <c r="R20" s="191">
        <f t="shared" si="10"/>
        <v>-111</v>
      </c>
      <c r="S20" s="191">
        <f t="shared" si="10"/>
        <v>0.34</v>
      </c>
      <c r="T20" s="191">
        <f t="shared" si="10"/>
        <v>-111</v>
      </c>
      <c r="U20" s="191">
        <f t="shared" si="10"/>
        <v>7.0000000000000001E-3</v>
      </c>
      <c r="V20" s="191">
        <f t="shared" si="10"/>
        <v>-111</v>
      </c>
      <c r="W20" s="191">
        <f t="shared" si="10"/>
        <v>-111</v>
      </c>
      <c r="X20" s="191">
        <f t="shared" si="10"/>
        <v>8.7999999999999995E-2</v>
      </c>
      <c r="Y20" s="191">
        <f t="shared" si="10"/>
        <v>3.2000000000000001E-2</v>
      </c>
      <c r="Z20" s="191">
        <f t="shared" si="10"/>
        <v>-111</v>
      </c>
      <c r="AA20" s="191">
        <f t="shared" si="10"/>
        <v>-111</v>
      </c>
      <c r="AB20" s="191">
        <f t="shared" si="10"/>
        <v>-111</v>
      </c>
      <c r="AC20" s="191">
        <f t="shared" si="10"/>
        <v>1.4999999999999999E-2</v>
      </c>
      <c r="AD20" s="191">
        <f t="shared" si="10"/>
        <v>5.5E-2</v>
      </c>
      <c r="AE20" s="191">
        <f t="shared" si="10"/>
        <v>-111</v>
      </c>
      <c r="AF20" s="191">
        <f t="shared" si="10"/>
        <v>-111</v>
      </c>
      <c r="AG20" s="191">
        <f t="shared" si="10"/>
        <v>0.46500000000000002</v>
      </c>
      <c r="AH20" s="191">
        <f t="shared" si="10"/>
        <v>2.9000000000000001E-2</v>
      </c>
      <c r="AI20" s="191">
        <f t="shared" si="10"/>
        <v>0.20399999999999999</v>
      </c>
      <c r="AJ20" s="191">
        <f t="shared" si="10"/>
        <v>0.66900000000000004</v>
      </c>
      <c r="AK20" s="191">
        <f t="shared" si="10"/>
        <v>0.23200000000000001</v>
      </c>
      <c r="AL20" s="191">
        <f t="shared" si="10"/>
        <v>0.35099999999999998</v>
      </c>
      <c r="AM20" s="194">
        <f t="shared" ref="AM20:AU20" si="11">ROUND(AVERAGE(AM18:AM19),2)</f>
        <v>0.7</v>
      </c>
      <c r="AN20" s="194">
        <f t="shared" si="11"/>
        <v>0.2</v>
      </c>
      <c r="AO20" s="194">
        <f t="shared" si="11"/>
        <v>1.02</v>
      </c>
      <c r="AP20" s="194">
        <f t="shared" si="11"/>
        <v>0.88</v>
      </c>
      <c r="AQ20" s="194">
        <f t="shared" si="11"/>
        <v>0.12</v>
      </c>
      <c r="AR20" s="194">
        <f t="shared" si="11"/>
        <v>2.0099999999999998</v>
      </c>
      <c r="AS20" s="194">
        <f t="shared" si="11"/>
        <v>0.04</v>
      </c>
      <c r="AT20" s="194">
        <f t="shared" si="11"/>
        <v>0.96</v>
      </c>
      <c r="AU20" s="194">
        <f t="shared" si="11"/>
        <v>0.5</v>
      </c>
    </row>
    <row r="21" spans="1:67" s="201" customFormat="1" x14ac:dyDescent="0.15">
      <c r="A21" s="197"/>
      <c r="B21" s="197"/>
      <c r="C21" s="198"/>
      <c r="D21" s="198"/>
      <c r="E21" s="198"/>
      <c r="F21" s="197" t="s">
        <v>408</v>
      </c>
      <c r="G21" s="197">
        <f>ROUND(STDEV(G18:G19),3)</f>
        <v>1.7000000000000001E-2</v>
      </c>
      <c r="H21" s="197">
        <f t="shared" ref="H21:AL21" si="12">ROUND(STDEV(H18:H19),3)</f>
        <v>0</v>
      </c>
      <c r="I21" s="197">
        <f t="shared" si="12"/>
        <v>1E-3</v>
      </c>
      <c r="J21" s="197">
        <f t="shared" si="12"/>
        <v>1E-3</v>
      </c>
      <c r="K21" s="197">
        <f t="shared" si="12"/>
        <v>1E-3</v>
      </c>
      <c r="L21" s="197">
        <f t="shared" si="12"/>
        <v>1E-3</v>
      </c>
      <c r="M21" s="197">
        <f t="shared" si="12"/>
        <v>0</v>
      </c>
      <c r="N21" s="197">
        <f t="shared" si="12"/>
        <v>4.0000000000000001E-3</v>
      </c>
      <c r="O21" s="197">
        <f t="shared" si="12"/>
        <v>0</v>
      </c>
      <c r="P21" s="197">
        <f t="shared" si="12"/>
        <v>0.01</v>
      </c>
      <c r="Q21" s="197">
        <f t="shared" si="12"/>
        <v>0</v>
      </c>
      <c r="R21" s="197">
        <f t="shared" si="12"/>
        <v>0</v>
      </c>
      <c r="S21" s="197">
        <f t="shared" si="12"/>
        <v>1.9E-2</v>
      </c>
      <c r="T21" s="197">
        <f t="shared" si="12"/>
        <v>0</v>
      </c>
      <c r="U21" s="197">
        <f t="shared" si="12"/>
        <v>2E-3</v>
      </c>
      <c r="V21" s="197">
        <f t="shared" si="12"/>
        <v>0</v>
      </c>
      <c r="W21" s="197">
        <f t="shared" si="12"/>
        <v>0</v>
      </c>
      <c r="X21" s="197">
        <f t="shared" si="12"/>
        <v>1E-3</v>
      </c>
      <c r="Y21" s="197">
        <f t="shared" si="12"/>
        <v>1E-3</v>
      </c>
      <c r="Z21" s="197">
        <f t="shared" si="12"/>
        <v>0</v>
      </c>
      <c r="AA21" s="197">
        <f t="shared" si="12"/>
        <v>0</v>
      </c>
      <c r="AB21" s="197">
        <f t="shared" si="12"/>
        <v>0</v>
      </c>
      <c r="AC21" s="197">
        <f t="shared" si="12"/>
        <v>2E-3</v>
      </c>
      <c r="AD21" s="197">
        <f t="shared" si="12"/>
        <v>1E-3</v>
      </c>
      <c r="AE21" s="197">
        <f t="shared" si="12"/>
        <v>0</v>
      </c>
      <c r="AF21" s="197">
        <f t="shared" si="12"/>
        <v>0</v>
      </c>
      <c r="AG21" s="197">
        <f t="shared" si="12"/>
        <v>1.7999999999999999E-2</v>
      </c>
      <c r="AH21" s="197">
        <f t="shared" si="12"/>
        <v>5.0000000000000001E-3</v>
      </c>
      <c r="AI21" s="197">
        <f t="shared" si="12"/>
        <v>1.2E-2</v>
      </c>
      <c r="AJ21" s="197">
        <f t="shared" si="12"/>
        <v>0.03</v>
      </c>
      <c r="AK21" s="197">
        <f t="shared" si="12"/>
        <v>1.7000000000000001E-2</v>
      </c>
      <c r="AL21" s="197">
        <f t="shared" si="12"/>
        <v>1.7999999999999999E-2</v>
      </c>
      <c r="AM21" s="200">
        <f>ROUND(STDEV(AM18:AM19),2)</f>
        <v>0.04</v>
      </c>
      <c r="AN21" s="200">
        <f t="shared" ref="AN21:AU21" si="13">ROUND(STDEV(AN18:AN19),2)</f>
        <v>0.01</v>
      </c>
      <c r="AO21" s="200">
        <f t="shared" si="13"/>
        <v>0.01</v>
      </c>
      <c r="AP21" s="200">
        <f t="shared" si="13"/>
        <v>0.01</v>
      </c>
      <c r="AQ21" s="200">
        <f t="shared" si="13"/>
        <v>0.01</v>
      </c>
      <c r="AR21" s="200">
        <f t="shared" si="13"/>
        <v>0.06</v>
      </c>
      <c r="AS21" s="200">
        <f t="shared" si="13"/>
        <v>0</v>
      </c>
      <c r="AT21" s="200">
        <f t="shared" si="13"/>
        <v>0</v>
      </c>
      <c r="AU21" s="200">
        <f t="shared" si="13"/>
        <v>0</v>
      </c>
    </row>
    <row r="22" spans="1:67" s="209" customFormat="1" x14ac:dyDescent="0.15">
      <c r="A22" s="202"/>
      <c r="B22" s="203"/>
      <c r="C22" s="204"/>
      <c r="D22" s="204"/>
      <c r="E22" s="205"/>
      <c r="F22" s="222" t="s">
        <v>224</v>
      </c>
      <c r="G22" s="207">
        <f t="shared" ref="G22:AU22" si="14">ROUND((G21/G20),4)</f>
        <v>4.9099999999999998E-2</v>
      </c>
      <c r="H22" s="207">
        <f t="shared" si="14"/>
        <v>0</v>
      </c>
      <c r="I22" s="207">
        <f t="shared" si="14"/>
        <v>8.3999999999999995E-3</v>
      </c>
      <c r="J22" s="207">
        <f t="shared" si="14"/>
        <v>0.16669999999999999</v>
      </c>
      <c r="K22" s="207">
        <f t="shared" si="14"/>
        <v>0.16669999999999999</v>
      </c>
      <c r="L22" s="207">
        <f t="shared" si="14"/>
        <v>2.86E-2</v>
      </c>
      <c r="M22" s="207">
        <f t="shared" si="14"/>
        <v>0</v>
      </c>
      <c r="N22" s="207">
        <f t="shared" si="14"/>
        <v>0.1739</v>
      </c>
      <c r="O22" s="207">
        <f t="shared" si="14"/>
        <v>0</v>
      </c>
      <c r="P22" s="207">
        <f t="shared" si="14"/>
        <v>6.25E-2</v>
      </c>
      <c r="Q22" s="207">
        <f t="shared" si="14"/>
        <v>0</v>
      </c>
      <c r="R22" s="207">
        <f t="shared" si="14"/>
        <v>0</v>
      </c>
      <c r="S22" s="207">
        <f t="shared" si="14"/>
        <v>5.5899999999999998E-2</v>
      </c>
      <c r="T22" s="207">
        <f t="shared" si="14"/>
        <v>0</v>
      </c>
      <c r="U22" s="207">
        <f t="shared" si="14"/>
        <v>0.28570000000000001</v>
      </c>
      <c r="V22" s="207">
        <f t="shared" si="14"/>
        <v>0</v>
      </c>
      <c r="W22" s="207">
        <f t="shared" si="14"/>
        <v>0</v>
      </c>
      <c r="X22" s="207">
        <f t="shared" si="14"/>
        <v>1.14E-2</v>
      </c>
      <c r="Y22" s="207">
        <f t="shared" si="14"/>
        <v>3.1300000000000001E-2</v>
      </c>
      <c r="Z22" s="207">
        <f t="shared" si="14"/>
        <v>0</v>
      </c>
      <c r="AA22" s="207">
        <f t="shared" si="14"/>
        <v>0</v>
      </c>
      <c r="AB22" s="207">
        <f t="shared" si="14"/>
        <v>0</v>
      </c>
      <c r="AC22" s="207">
        <f t="shared" si="14"/>
        <v>0.1333</v>
      </c>
      <c r="AD22" s="207">
        <f t="shared" si="14"/>
        <v>1.8200000000000001E-2</v>
      </c>
      <c r="AE22" s="207">
        <f t="shared" si="14"/>
        <v>0</v>
      </c>
      <c r="AF22" s="207">
        <f t="shared" si="14"/>
        <v>0</v>
      </c>
      <c r="AG22" s="207">
        <f t="shared" si="14"/>
        <v>3.8699999999999998E-2</v>
      </c>
      <c r="AH22" s="207">
        <f t="shared" si="14"/>
        <v>0.1724</v>
      </c>
      <c r="AI22" s="207">
        <f t="shared" si="14"/>
        <v>5.8799999999999998E-2</v>
      </c>
      <c r="AJ22" s="207">
        <f t="shared" si="14"/>
        <v>4.48E-2</v>
      </c>
      <c r="AK22" s="207">
        <f t="shared" si="14"/>
        <v>7.3300000000000004E-2</v>
      </c>
      <c r="AL22" s="207">
        <f t="shared" si="14"/>
        <v>5.1299999999999998E-2</v>
      </c>
      <c r="AM22" s="207">
        <f t="shared" si="14"/>
        <v>5.7099999999999998E-2</v>
      </c>
      <c r="AN22" s="207">
        <f t="shared" si="14"/>
        <v>0.05</v>
      </c>
      <c r="AO22" s="207">
        <f t="shared" si="14"/>
        <v>9.7999999999999997E-3</v>
      </c>
      <c r="AP22" s="207">
        <f t="shared" si="14"/>
        <v>1.14E-2</v>
      </c>
      <c r="AQ22" s="207">
        <f t="shared" si="14"/>
        <v>8.3299999999999999E-2</v>
      </c>
      <c r="AR22" s="207">
        <f t="shared" si="14"/>
        <v>2.9899999999999999E-2</v>
      </c>
      <c r="AS22" s="207">
        <f t="shared" si="14"/>
        <v>0</v>
      </c>
      <c r="AT22" s="207">
        <f t="shared" si="14"/>
        <v>0</v>
      </c>
      <c r="AU22" s="207">
        <f t="shared" si="14"/>
        <v>0</v>
      </c>
      <c r="AV22" s="208">
        <f>G22</f>
        <v>4.9099999999999998E-2</v>
      </c>
      <c r="AW22" s="208">
        <f>AVERAGE(G22:R22)</f>
        <v>5.465833333333333E-2</v>
      </c>
    </row>
    <row r="23" spans="1:67" s="189" customFormat="1" ht="12.75" customHeight="1" x14ac:dyDescent="0.2">
      <c r="A23" s="181" t="s">
        <v>245</v>
      </c>
      <c r="B23" s="182" t="s">
        <v>327</v>
      </c>
      <c r="C23" s="182">
        <v>0</v>
      </c>
      <c r="D23" s="182">
        <v>2160</v>
      </c>
      <c r="E23" s="183">
        <v>42110</v>
      </c>
      <c r="F23" s="221">
        <v>2.8114207726493845</v>
      </c>
      <c r="G23" s="185">
        <v>0.373</v>
      </c>
      <c r="H23" s="185">
        <v>5.0000000000000001E-3</v>
      </c>
      <c r="I23" s="185">
        <v>9.7000000000000003E-2</v>
      </c>
      <c r="J23" s="185">
        <v>6.0000000000000001E-3</v>
      </c>
      <c r="K23" s="185">
        <v>7.0000000000000001E-3</v>
      </c>
      <c r="L23" s="185">
        <v>7.8E-2</v>
      </c>
      <c r="M23" s="185">
        <v>3.0000000000000001E-3</v>
      </c>
      <c r="N23" s="185">
        <v>2.3E-2</v>
      </c>
      <c r="O23" s="185">
        <v>2E-3</v>
      </c>
      <c r="P23" s="185">
        <v>0.113</v>
      </c>
      <c r="Q23" s="185">
        <v>2E-3</v>
      </c>
      <c r="R23" s="185">
        <v>-111</v>
      </c>
      <c r="S23" s="185">
        <v>0.36699999999999999</v>
      </c>
      <c r="T23" s="185">
        <v>-111</v>
      </c>
      <c r="U23" s="185">
        <v>6.0000000000000001E-3</v>
      </c>
      <c r="V23" s="185">
        <v>5.0000000000000001E-3</v>
      </c>
      <c r="W23" s="185">
        <v>-111</v>
      </c>
      <c r="X23" s="185">
        <v>7.0999999999999994E-2</v>
      </c>
      <c r="Y23" s="185">
        <v>2.5999999999999999E-2</v>
      </c>
      <c r="Z23" s="185">
        <v>-111</v>
      </c>
      <c r="AA23" s="185">
        <v>-111</v>
      </c>
      <c r="AB23" s="185">
        <v>-111</v>
      </c>
      <c r="AC23" s="185">
        <v>1.6E-2</v>
      </c>
      <c r="AD23" s="185">
        <v>0.05</v>
      </c>
      <c r="AE23" s="185">
        <v>-111</v>
      </c>
      <c r="AF23" s="185">
        <v>-111</v>
      </c>
      <c r="AG23" s="185">
        <v>0.47499999999999998</v>
      </c>
      <c r="AH23" s="185">
        <v>3.4000000000000002E-2</v>
      </c>
      <c r="AI23" s="185">
        <v>0.2</v>
      </c>
      <c r="AJ23" s="185">
        <v>0.67500000000000004</v>
      </c>
      <c r="AK23" s="185">
        <v>0.23400000000000001</v>
      </c>
      <c r="AL23" s="185">
        <v>0.33600000000000002</v>
      </c>
      <c r="AM23" s="185">
        <v>0.70899999999999996</v>
      </c>
      <c r="AN23" s="185">
        <v>0.20799999999999999</v>
      </c>
      <c r="AO23" s="186">
        <v>0.9</v>
      </c>
      <c r="AP23" s="186">
        <v>0.85</v>
      </c>
      <c r="AQ23" s="186">
        <v>0.15</v>
      </c>
      <c r="AR23" s="186">
        <v>2.0299999999999998</v>
      </c>
      <c r="AS23" s="186">
        <v>0.05</v>
      </c>
      <c r="AT23" s="186">
        <v>0.95</v>
      </c>
      <c r="AU23" s="186">
        <v>0.53</v>
      </c>
      <c r="AV23" s="187"/>
      <c r="AW23" s="187"/>
      <c r="AX23" s="187"/>
      <c r="AY23" s="187"/>
      <c r="AZ23" s="187"/>
      <c r="BA23" s="187"/>
      <c r="BB23" s="187"/>
      <c r="BC23" s="187"/>
      <c r="BD23" s="187"/>
      <c r="BE23" s="187"/>
      <c r="BF23" s="188"/>
      <c r="BG23" s="188"/>
      <c r="BH23" s="188"/>
      <c r="BI23" s="188"/>
      <c r="BJ23" s="188"/>
      <c r="BK23" s="188"/>
      <c r="BL23" s="188"/>
      <c r="BM23" s="188"/>
      <c r="BN23" s="188"/>
      <c r="BO23" s="188"/>
    </row>
    <row r="24" spans="1:67" s="189" customFormat="1" ht="12.75" customHeight="1" x14ac:dyDescent="0.2">
      <c r="A24" s="181" t="s">
        <v>246</v>
      </c>
      <c r="B24" s="182" t="s">
        <v>327</v>
      </c>
      <c r="C24" s="182">
        <v>0</v>
      </c>
      <c r="D24" s="182">
        <v>2160</v>
      </c>
      <c r="E24" s="183">
        <v>42110</v>
      </c>
      <c r="F24" s="221">
        <v>2.8154211109235772</v>
      </c>
      <c r="G24" s="185">
        <v>0.34699999999999998</v>
      </c>
      <c r="H24" s="185">
        <v>6.0000000000000001E-3</v>
      </c>
      <c r="I24" s="185">
        <v>9.9000000000000005E-2</v>
      </c>
      <c r="J24" s="185">
        <v>6.0000000000000001E-3</v>
      </c>
      <c r="K24" s="185">
        <v>7.0000000000000001E-3</v>
      </c>
      <c r="L24" s="185">
        <v>7.0999999999999994E-2</v>
      </c>
      <c r="M24" s="185">
        <v>2E-3</v>
      </c>
      <c r="N24" s="185">
        <v>2.5000000000000001E-2</v>
      </c>
      <c r="O24" s="185">
        <v>2E-3</v>
      </c>
      <c r="P24" s="185">
        <v>0.11700000000000001</v>
      </c>
      <c r="Q24" s="185">
        <v>3.0000000000000001E-3</v>
      </c>
      <c r="R24" s="185">
        <v>-111</v>
      </c>
      <c r="S24" s="185">
        <v>0.33900000000000002</v>
      </c>
      <c r="T24" s="185">
        <v>-111</v>
      </c>
      <c r="U24" s="185">
        <v>8.0000000000000002E-3</v>
      </c>
      <c r="V24" s="185">
        <v>6.0000000000000001E-3</v>
      </c>
      <c r="W24" s="185">
        <v>-111</v>
      </c>
      <c r="X24" s="185">
        <v>7.1999999999999995E-2</v>
      </c>
      <c r="Y24" s="185">
        <v>2.7E-2</v>
      </c>
      <c r="Z24" s="185">
        <v>-111</v>
      </c>
      <c r="AA24" s="185">
        <v>-111</v>
      </c>
      <c r="AB24" s="185">
        <v>-111</v>
      </c>
      <c r="AC24" s="185">
        <v>1.4E-2</v>
      </c>
      <c r="AD24" s="185">
        <v>5.6000000000000001E-2</v>
      </c>
      <c r="AE24" s="185">
        <v>-111</v>
      </c>
      <c r="AF24" s="185">
        <v>-111</v>
      </c>
      <c r="AG24" s="185">
        <v>0.45200000000000001</v>
      </c>
      <c r="AH24" s="185">
        <v>3.5000000000000003E-2</v>
      </c>
      <c r="AI24" s="185">
        <v>0.19800000000000001</v>
      </c>
      <c r="AJ24" s="185">
        <v>0.65</v>
      </c>
      <c r="AK24" s="185">
        <v>0.23300000000000001</v>
      </c>
      <c r="AL24" s="185">
        <v>0.33800000000000002</v>
      </c>
      <c r="AM24" s="185">
        <v>0.68500000000000005</v>
      </c>
      <c r="AN24" s="185">
        <v>0.20599999999999999</v>
      </c>
      <c r="AO24" s="186">
        <v>0.97</v>
      </c>
      <c r="AP24" s="186">
        <v>0.85</v>
      </c>
      <c r="AQ24" s="186">
        <v>0.15</v>
      </c>
      <c r="AR24" s="186">
        <v>1.94</v>
      </c>
      <c r="AS24" s="186">
        <v>0.05</v>
      </c>
      <c r="AT24" s="186">
        <v>0.95</v>
      </c>
      <c r="AU24" s="186">
        <v>0.51</v>
      </c>
      <c r="AV24" s="187"/>
      <c r="AW24" s="187"/>
      <c r="AX24" s="187"/>
      <c r="AY24" s="187"/>
      <c r="AZ24" s="187"/>
      <c r="BA24" s="187"/>
      <c r="BB24" s="187"/>
      <c r="BC24" s="187"/>
      <c r="BD24" s="187"/>
      <c r="BE24" s="187"/>
      <c r="BF24" s="188"/>
      <c r="BG24" s="188"/>
      <c r="BH24" s="188"/>
      <c r="BI24" s="188"/>
      <c r="BJ24" s="188"/>
      <c r="BK24" s="188"/>
      <c r="BL24" s="188"/>
      <c r="BM24" s="188"/>
      <c r="BN24" s="188"/>
      <c r="BO24" s="188"/>
    </row>
    <row r="25" spans="1:67" s="195" customFormat="1" x14ac:dyDescent="0.15">
      <c r="A25" s="191"/>
      <c r="B25" s="191"/>
      <c r="C25" s="192"/>
      <c r="D25" s="192"/>
      <c r="E25" s="192"/>
      <c r="F25" s="191" t="s">
        <v>18</v>
      </c>
      <c r="G25" s="191">
        <f t="shared" ref="G25:AL25" si="15">ROUND(AVERAGE(G23:G24),3)</f>
        <v>0.36</v>
      </c>
      <c r="H25" s="191">
        <f t="shared" si="15"/>
        <v>6.0000000000000001E-3</v>
      </c>
      <c r="I25" s="191">
        <f t="shared" si="15"/>
        <v>9.8000000000000004E-2</v>
      </c>
      <c r="J25" s="191">
        <f t="shared" si="15"/>
        <v>6.0000000000000001E-3</v>
      </c>
      <c r="K25" s="191">
        <f t="shared" si="15"/>
        <v>7.0000000000000001E-3</v>
      </c>
      <c r="L25" s="191">
        <f t="shared" si="15"/>
        <v>7.4999999999999997E-2</v>
      </c>
      <c r="M25" s="191">
        <f t="shared" si="15"/>
        <v>3.0000000000000001E-3</v>
      </c>
      <c r="N25" s="191">
        <f t="shared" si="15"/>
        <v>2.4E-2</v>
      </c>
      <c r="O25" s="191">
        <f t="shared" si="15"/>
        <v>2E-3</v>
      </c>
      <c r="P25" s="191">
        <f t="shared" si="15"/>
        <v>0.115</v>
      </c>
      <c r="Q25" s="191">
        <f t="shared" si="15"/>
        <v>3.0000000000000001E-3</v>
      </c>
      <c r="R25" s="191">
        <f t="shared" si="15"/>
        <v>-111</v>
      </c>
      <c r="S25" s="191">
        <f t="shared" si="15"/>
        <v>0.35299999999999998</v>
      </c>
      <c r="T25" s="191">
        <f t="shared" si="15"/>
        <v>-111</v>
      </c>
      <c r="U25" s="191">
        <f t="shared" si="15"/>
        <v>7.0000000000000001E-3</v>
      </c>
      <c r="V25" s="191">
        <f t="shared" si="15"/>
        <v>6.0000000000000001E-3</v>
      </c>
      <c r="W25" s="191">
        <f t="shared" si="15"/>
        <v>-111</v>
      </c>
      <c r="X25" s="191">
        <f t="shared" si="15"/>
        <v>7.1999999999999995E-2</v>
      </c>
      <c r="Y25" s="191">
        <f t="shared" si="15"/>
        <v>2.7E-2</v>
      </c>
      <c r="Z25" s="191">
        <f t="shared" si="15"/>
        <v>-111</v>
      </c>
      <c r="AA25" s="191">
        <f t="shared" si="15"/>
        <v>-111</v>
      </c>
      <c r="AB25" s="191">
        <f t="shared" si="15"/>
        <v>-111</v>
      </c>
      <c r="AC25" s="191">
        <f t="shared" si="15"/>
        <v>1.4999999999999999E-2</v>
      </c>
      <c r="AD25" s="191">
        <f t="shared" si="15"/>
        <v>5.2999999999999999E-2</v>
      </c>
      <c r="AE25" s="191">
        <f t="shared" si="15"/>
        <v>-111</v>
      </c>
      <c r="AF25" s="191">
        <f t="shared" si="15"/>
        <v>-111</v>
      </c>
      <c r="AG25" s="191">
        <f t="shared" si="15"/>
        <v>0.46400000000000002</v>
      </c>
      <c r="AH25" s="191">
        <f t="shared" si="15"/>
        <v>3.5000000000000003E-2</v>
      </c>
      <c r="AI25" s="191">
        <f t="shared" si="15"/>
        <v>0.19900000000000001</v>
      </c>
      <c r="AJ25" s="191">
        <f t="shared" si="15"/>
        <v>0.66300000000000003</v>
      </c>
      <c r="AK25" s="191">
        <f t="shared" si="15"/>
        <v>0.23400000000000001</v>
      </c>
      <c r="AL25" s="191">
        <f t="shared" si="15"/>
        <v>0.33700000000000002</v>
      </c>
      <c r="AM25" s="194">
        <f t="shared" ref="AM25:AU25" si="16">ROUND(AVERAGE(AM23:AM24),2)</f>
        <v>0.7</v>
      </c>
      <c r="AN25" s="194">
        <f t="shared" si="16"/>
        <v>0.21</v>
      </c>
      <c r="AO25" s="194">
        <f t="shared" si="16"/>
        <v>0.94</v>
      </c>
      <c r="AP25" s="194">
        <f t="shared" si="16"/>
        <v>0.85</v>
      </c>
      <c r="AQ25" s="194">
        <f t="shared" si="16"/>
        <v>0.15</v>
      </c>
      <c r="AR25" s="194">
        <f t="shared" si="16"/>
        <v>1.99</v>
      </c>
      <c r="AS25" s="194">
        <f t="shared" si="16"/>
        <v>0.05</v>
      </c>
      <c r="AT25" s="194">
        <f t="shared" si="16"/>
        <v>0.95</v>
      </c>
      <c r="AU25" s="194">
        <f t="shared" si="16"/>
        <v>0.52</v>
      </c>
    </row>
    <row r="26" spans="1:67" s="201" customFormat="1" x14ac:dyDescent="0.15">
      <c r="A26" s="197"/>
      <c r="B26" s="197"/>
      <c r="C26" s="198"/>
      <c r="D26" s="198"/>
      <c r="E26" s="198"/>
      <c r="F26" s="197" t="s">
        <v>408</v>
      </c>
      <c r="G26" s="197">
        <f>ROUND(STDEV(G23:G24),3)</f>
        <v>1.7999999999999999E-2</v>
      </c>
      <c r="H26" s="197">
        <f t="shared" ref="H26:AL26" si="17">ROUND(STDEV(H23:H24),3)</f>
        <v>1E-3</v>
      </c>
      <c r="I26" s="197">
        <f t="shared" si="17"/>
        <v>1E-3</v>
      </c>
      <c r="J26" s="197">
        <f t="shared" si="17"/>
        <v>0</v>
      </c>
      <c r="K26" s="197">
        <f t="shared" si="17"/>
        <v>0</v>
      </c>
      <c r="L26" s="197">
        <f t="shared" si="17"/>
        <v>5.0000000000000001E-3</v>
      </c>
      <c r="M26" s="197">
        <f t="shared" si="17"/>
        <v>1E-3</v>
      </c>
      <c r="N26" s="197">
        <f t="shared" si="17"/>
        <v>1E-3</v>
      </c>
      <c r="O26" s="197">
        <f t="shared" si="17"/>
        <v>0</v>
      </c>
      <c r="P26" s="197">
        <f t="shared" si="17"/>
        <v>3.0000000000000001E-3</v>
      </c>
      <c r="Q26" s="197">
        <f t="shared" si="17"/>
        <v>1E-3</v>
      </c>
      <c r="R26" s="197">
        <f t="shared" si="17"/>
        <v>0</v>
      </c>
      <c r="S26" s="197">
        <f t="shared" si="17"/>
        <v>0.02</v>
      </c>
      <c r="T26" s="197">
        <f t="shared" si="17"/>
        <v>0</v>
      </c>
      <c r="U26" s="197">
        <f t="shared" si="17"/>
        <v>1E-3</v>
      </c>
      <c r="V26" s="197">
        <f t="shared" si="17"/>
        <v>1E-3</v>
      </c>
      <c r="W26" s="197">
        <f t="shared" si="17"/>
        <v>0</v>
      </c>
      <c r="X26" s="197">
        <f t="shared" si="17"/>
        <v>1E-3</v>
      </c>
      <c r="Y26" s="197">
        <f t="shared" si="17"/>
        <v>1E-3</v>
      </c>
      <c r="Z26" s="197">
        <f t="shared" si="17"/>
        <v>0</v>
      </c>
      <c r="AA26" s="197">
        <f t="shared" si="17"/>
        <v>0</v>
      </c>
      <c r="AB26" s="197">
        <f t="shared" si="17"/>
        <v>0</v>
      </c>
      <c r="AC26" s="197">
        <f t="shared" si="17"/>
        <v>1E-3</v>
      </c>
      <c r="AD26" s="197">
        <f t="shared" si="17"/>
        <v>4.0000000000000001E-3</v>
      </c>
      <c r="AE26" s="197">
        <f t="shared" si="17"/>
        <v>0</v>
      </c>
      <c r="AF26" s="197">
        <f t="shared" si="17"/>
        <v>0</v>
      </c>
      <c r="AG26" s="197">
        <f t="shared" si="17"/>
        <v>1.6E-2</v>
      </c>
      <c r="AH26" s="197">
        <f t="shared" si="17"/>
        <v>1E-3</v>
      </c>
      <c r="AI26" s="197">
        <f t="shared" si="17"/>
        <v>1E-3</v>
      </c>
      <c r="AJ26" s="197">
        <f t="shared" si="17"/>
        <v>1.7999999999999999E-2</v>
      </c>
      <c r="AK26" s="197">
        <f t="shared" si="17"/>
        <v>1E-3</v>
      </c>
      <c r="AL26" s="197">
        <f t="shared" si="17"/>
        <v>1E-3</v>
      </c>
      <c r="AM26" s="200">
        <f>ROUND(STDEV(AM23:AM24),2)</f>
        <v>0.02</v>
      </c>
      <c r="AN26" s="200">
        <f t="shared" ref="AN26:AU26" si="18">ROUND(STDEV(AN23:AN24),2)</f>
        <v>0</v>
      </c>
      <c r="AO26" s="200">
        <f t="shared" si="18"/>
        <v>0.05</v>
      </c>
      <c r="AP26" s="200">
        <f t="shared" si="18"/>
        <v>0</v>
      </c>
      <c r="AQ26" s="200">
        <f t="shared" si="18"/>
        <v>0</v>
      </c>
      <c r="AR26" s="200">
        <f t="shared" si="18"/>
        <v>0.06</v>
      </c>
      <c r="AS26" s="200">
        <f t="shared" si="18"/>
        <v>0</v>
      </c>
      <c r="AT26" s="200">
        <f t="shared" si="18"/>
        <v>0</v>
      </c>
      <c r="AU26" s="200">
        <f t="shared" si="18"/>
        <v>0.01</v>
      </c>
    </row>
    <row r="27" spans="1:67" s="209" customFormat="1" x14ac:dyDescent="0.15">
      <c r="A27" s="202"/>
      <c r="B27" s="203"/>
      <c r="C27" s="204"/>
      <c r="D27" s="204"/>
      <c r="E27" s="205"/>
      <c r="F27" s="222" t="s">
        <v>224</v>
      </c>
      <c r="G27" s="207">
        <f t="shared" ref="G27:AU27" si="19">ROUND((G26/G25),4)</f>
        <v>0.05</v>
      </c>
      <c r="H27" s="207">
        <f t="shared" si="19"/>
        <v>0.16669999999999999</v>
      </c>
      <c r="I27" s="207">
        <f t="shared" si="19"/>
        <v>1.0200000000000001E-2</v>
      </c>
      <c r="J27" s="207">
        <f t="shared" si="19"/>
        <v>0</v>
      </c>
      <c r="K27" s="207">
        <f t="shared" si="19"/>
        <v>0</v>
      </c>
      <c r="L27" s="207">
        <f t="shared" si="19"/>
        <v>6.6699999999999995E-2</v>
      </c>
      <c r="M27" s="207">
        <f t="shared" si="19"/>
        <v>0.33329999999999999</v>
      </c>
      <c r="N27" s="207">
        <f t="shared" si="19"/>
        <v>4.1700000000000001E-2</v>
      </c>
      <c r="O27" s="207">
        <f t="shared" si="19"/>
        <v>0</v>
      </c>
      <c r="P27" s="207">
        <f t="shared" si="19"/>
        <v>2.6100000000000002E-2</v>
      </c>
      <c r="Q27" s="207">
        <f t="shared" si="19"/>
        <v>0.33329999999999999</v>
      </c>
      <c r="R27" s="207">
        <f t="shared" si="19"/>
        <v>0</v>
      </c>
      <c r="S27" s="207">
        <f t="shared" si="19"/>
        <v>5.67E-2</v>
      </c>
      <c r="T27" s="207">
        <f t="shared" si="19"/>
        <v>0</v>
      </c>
      <c r="U27" s="207">
        <f t="shared" si="19"/>
        <v>0.1429</v>
      </c>
      <c r="V27" s="207">
        <f t="shared" si="19"/>
        <v>0.16669999999999999</v>
      </c>
      <c r="W27" s="207">
        <f t="shared" si="19"/>
        <v>0</v>
      </c>
      <c r="X27" s="207">
        <f t="shared" si="19"/>
        <v>1.3899999999999999E-2</v>
      </c>
      <c r="Y27" s="207">
        <f t="shared" si="19"/>
        <v>3.6999999999999998E-2</v>
      </c>
      <c r="Z27" s="207">
        <f t="shared" si="19"/>
        <v>0</v>
      </c>
      <c r="AA27" s="207">
        <f t="shared" si="19"/>
        <v>0</v>
      </c>
      <c r="AB27" s="207">
        <f t="shared" si="19"/>
        <v>0</v>
      </c>
      <c r="AC27" s="207">
        <f t="shared" si="19"/>
        <v>6.6699999999999995E-2</v>
      </c>
      <c r="AD27" s="207">
        <f t="shared" si="19"/>
        <v>7.5499999999999998E-2</v>
      </c>
      <c r="AE27" s="207">
        <f t="shared" si="19"/>
        <v>0</v>
      </c>
      <c r="AF27" s="207">
        <f t="shared" si="19"/>
        <v>0</v>
      </c>
      <c r="AG27" s="207">
        <f t="shared" si="19"/>
        <v>3.4500000000000003E-2</v>
      </c>
      <c r="AH27" s="207">
        <f t="shared" si="19"/>
        <v>2.86E-2</v>
      </c>
      <c r="AI27" s="207">
        <f t="shared" si="19"/>
        <v>5.0000000000000001E-3</v>
      </c>
      <c r="AJ27" s="207">
        <f t="shared" si="19"/>
        <v>2.7099999999999999E-2</v>
      </c>
      <c r="AK27" s="207">
        <f t="shared" si="19"/>
        <v>4.3E-3</v>
      </c>
      <c r="AL27" s="207">
        <f t="shared" si="19"/>
        <v>3.0000000000000001E-3</v>
      </c>
      <c r="AM27" s="207">
        <f t="shared" si="19"/>
        <v>2.86E-2</v>
      </c>
      <c r="AN27" s="207">
        <f t="shared" si="19"/>
        <v>0</v>
      </c>
      <c r="AO27" s="207">
        <f t="shared" si="19"/>
        <v>5.3199999999999997E-2</v>
      </c>
      <c r="AP27" s="207">
        <f t="shared" si="19"/>
        <v>0</v>
      </c>
      <c r="AQ27" s="207">
        <f t="shared" si="19"/>
        <v>0</v>
      </c>
      <c r="AR27" s="207">
        <f t="shared" si="19"/>
        <v>3.0200000000000001E-2</v>
      </c>
      <c r="AS27" s="207">
        <f t="shared" si="19"/>
        <v>0</v>
      </c>
      <c r="AT27" s="207">
        <f t="shared" si="19"/>
        <v>0</v>
      </c>
      <c r="AU27" s="207">
        <f t="shared" si="19"/>
        <v>1.9199999999999998E-2</v>
      </c>
      <c r="AV27" s="208">
        <f>G27</f>
        <v>0.05</v>
      </c>
      <c r="AW27" s="208">
        <f>AVERAGE(G27:R27)</f>
        <v>8.5666666666666669E-2</v>
      </c>
    </row>
    <row r="28" spans="1:67" s="189" customFormat="1" ht="12.75" customHeight="1" x14ac:dyDescent="0.2">
      <c r="A28" s="181" t="s">
        <v>248</v>
      </c>
      <c r="B28" s="182" t="s">
        <v>327</v>
      </c>
      <c r="C28" s="182">
        <v>0</v>
      </c>
      <c r="D28" s="182">
        <v>1080</v>
      </c>
      <c r="E28" s="183">
        <v>42110</v>
      </c>
      <c r="F28" s="221">
        <v>2.7603288693927861</v>
      </c>
      <c r="G28" s="185">
        <v>0.64900000000000002</v>
      </c>
      <c r="H28" s="185">
        <v>8.9999999999999993E-3</v>
      </c>
      <c r="I28" s="185">
        <v>0.22</v>
      </c>
      <c r="J28" s="185">
        <v>8.9999999999999993E-3</v>
      </c>
      <c r="K28" s="185">
        <v>1.4999999999999999E-2</v>
      </c>
      <c r="L28" s="185">
        <v>8.5999999999999993E-2</v>
      </c>
      <c r="M28" s="185">
        <v>1E-3</v>
      </c>
      <c r="N28" s="185">
        <v>4.7E-2</v>
      </c>
      <c r="O28" s="185">
        <v>-111</v>
      </c>
      <c r="P28" s="185">
        <v>0.34899999999999998</v>
      </c>
      <c r="Q28" s="185">
        <v>5.0000000000000001E-3</v>
      </c>
      <c r="R28" s="185">
        <v>-111</v>
      </c>
      <c r="S28" s="185">
        <v>0.622</v>
      </c>
      <c r="T28" s="185">
        <v>-111</v>
      </c>
      <c r="U28" s="185">
        <v>2.7E-2</v>
      </c>
      <c r="V28" s="185">
        <v>8.9999999999999993E-3</v>
      </c>
      <c r="W28" s="185">
        <v>-111</v>
      </c>
      <c r="X28" s="185">
        <v>0.16500000000000001</v>
      </c>
      <c r="Y28" s="185">
        <v>5.5E-2</v>
      </c>
      <c r="Z28" s="185">
        <v>-111</v>
      </c>
      <c r="AA28" s="185">
        <v>-111</v>
      </c>
      <c r="AB28" s="185">
        <v>-111</v>
      </c>
      <c r="AC28" s="185">
        <v>2.1999999999999999E-2</v>
      </c>
      <c r="AD28" s="185">
        <v>8.4000000000000005E-2</v>
      </c>
      <c r="AE28" s="185">
        <v>-111</v>
      </c>
      <c r="AF28" s="185">
        <v>-111</v>
      </c>
      <c r="AG28" s="185">
        <v>0.878</v>
      </c>
      <c r="AH28" s="185">
        <v>5.7000000000000002E-2</v>
      </c>
      <c r="AI28" s="185">
        <v>0.45500000000000002</v>
      </c>
      <c r="AJ28" s="185">
        <v>1.333</v>
      </c>
      <c r="AK28" s="185">
        <v>0.51200000000000001</v>
      </c>
      <c r="AL28" s="185">
        <v>0.74099999999999999</v>
      </c>
      <c r="AM28" s="185">
        <v>1.39</v>
      </c>
      <c r="AN28" s="185">
        <v>0.46500000000000002</v>
      </c>
      <c r="AO28" s="186">
        <v>1.1399999999999999</v>
      </c>
      <c r="AP28" s="186">
        <v>0.89</v>
      </c>
      <c r="AQ28" s="186">
        <v>0.11</v>
      </c>
      <c r="AR28" s="186">
        <v>1.71</v>
      </c>
      <c r="AS28" s="186">
        <v>0.04</v>
      </c>
      <c r="AT28" s="186">
        <v>0.96</v>
      </c>
      <c r="AU28" s="186">
        <v>0.47</v>
      </c>
      <c r="AV28" s="187"/>
      <c r="AW28" s="187"/>
      <c r="AX28" s="187"/>
      <c r="AY28" s="187"/>
      <c r="AZ28" s="187"/>
      <c r="BA28" s="187"/>
      <c r="BB28" s="187"/>
      <c r="BC28" s="187"/>
      <c r="BD28" s="187"/>
      <c r="BE28" s="187"/>
      <c r="BF28" s="188"/>
      <c r="BG28" s="188"/>
      <c r="BH28" s="188"/>
      <c r="BI28" s="188"/>
      <c r="BJ28" s="188"/>
      <c r="BK28" s="188"/>
      <c r="BL28" s="188"/>
      <c r="BM28" s="188"/>
      <c r="BN28" s="188"/>
      <c r="BO28" s="188"/>
    </row>
    <row r="29" spans="1:67" s="189" customFormat="1" ht="12.75" customHeight="1" x14ac:dyDescent="0.2">
      <c r="A29" s="181" t="s">
        <v>249</v>
      </c>
      <c r="B29" s="182" t="s">
        <v>327</v>
      </c>
      <c r="C29" s="182">
        <v>0</v>
      </c>
      <c r="D29" s="182">
        <v>1080</v>
      </c>
      <c r="E29" s="183">
        <v>42110</v>
      </c>
      <c r="F29" s="221">
        <v>2.8290520212307677</v>
      </c>
      <c r="G29" s="185">
        <v>0.66</v>
      </c>
      <c r="H29" s="185">
        <v>8.0000000000000002E-3</v>
      </c>
      <c r="I29" s="185">
        <v>0.24199999999999999</v>
      </c>
      <c r="J29" s="185">
        <v>8.9999999999999993E-3</v>
      </c>
      <c r="K29" s="185">
        <v>1.6E-2</v>
      </c>
      <c r="L29" s="185">
        <v>9.5000000000000001E-2</v>
      </c>
      <c r="M29" s="185">
        <v>1E-3</v>
      </c>
      <c r="N29" s="185">
        <v>4.7E-2</v>
      </c>
      <c r="O29" s="185">
        <v>-111</v>
      </c>
      <c r="P29" s="185">
        <v>0.37</v>
      </c>
      <c r="Q29" s="185">
        <v>6.0000000000000001E-3</v>
      </c>
      <c r="R29" s="185">
        <v>-111</v>
      </c>
      <c r="S29" s="185">
        <v>0.60499999999999998</v>
      </c>
      <c r="T29" s="185">
        <v>-111</v>
      </c>
      <c r="U29" s="185">
        <v>5.5E-2</v>
      </c>
      <c r="V29" s="185">
        <v>8.0000000000000002E-3</v>
      </c>
      <c r="W29" s="185">
        <v>-111</v>
      </c>
      <c r="X29" s="185">
        <v>0.182</v>
      </c>
      <c r="Y29" s="185">
        <v>0.06</v>
      </c>
      <c r="Z29" s="185">
        <v>-111</v>
      </c>
      <c r="AA29" s="185">
        <v>-111</v>
      </c>
      <c r="AB29" s="185">
        <v>-111</v>
      </c>
      <c r="AC29" s="185">
        <v>2.4E-2</v>
      </c>
      <c r="AD29" s="185">
        <v>9.8000000000000004E-2</v>
      </c>
      <c r="AE29" s="185">
        <v>-111</v>
      </c>
      <c r="AF29" s="185">
        <v>-111</v>
      </c>
      <c r="AG29" s="185">
        <v>0.91</v>
      </c>
      <c r="AH29" s="185">
        <v>5.7000000000000002E-2</v>
      </c>
      <c r="AI29" s="185">
        <v>0.48699999999999999</v>
      </c>
      <c r="AJ29" s="185">
        <v>1.397</v>
      </c>
      <c r="AK29" s="185">
        <v>0.54400000000000004</v>
      </c>
      <c r="AL29" s="185">
        <v>0.79400000000000004</v>
      </c>
      <c r="AM29" s="185">
        <v>1.454</v>
      </c>
      <c r="AN29" s="185">
        <v>0.496</v>
      </c>
      <c r="AO29" s="186">
        <v>1.2</v>
      </c>
      <c r="AP29" s="186">
        <v>0.9</v>
      </c>
      <c r="AQ29" s="186">
        <v>0.1</v>
      </c>
      <c r="AR29" s="186">
        <v>1.67</v>
      </c>
      <c r="AS29" s="186">
        <v>0.04</v>
      </c>
      <c r="AT29" s="186">
        <v>0.96</v>
      </c>
      <c r="AU29" s="186">
        <v>0.45</v>
      </c>
      <c r="AV29" s="187"/>
      <c r="AW29" s="187"/>
      <c r="AX29" s="187"/>
      <c r="AY29" s="187"/>
      <c r="AZ29" s="187"/>
      <c r="BA29" s="187"/>
      <c r="BB29" s="187"/>
      <c r="BC29" s="187"/>
      <c r="BD29" s="187"/>
      <c r="BE29" s="187"/>
      <c r="BF29" s="188"/>
      <c r="BG29" s="188"/>
      <c r="BH29" s="188"/>
      <c r="BI29" s="188"/>
      <c r="BJ29" s="188"/>
      <c r="BK29" s="188"/>
      <c r="BL29" s="188"/>
      <c r="BM29" s="188"/>
      <c r="BN29" s="188"/>
      <c r="BO29" s="188"/>
    </row>
    <row r="30" spans="1:67" s="195" customFormat="1" x14ac:dyDescent="0.15">
      <c r="A30" s="191"/>
      <c r="B30" s="191"/>
      <c r="C30" s="192"/>
      <c r="D30" s="192"/>
      <c r="E30" s="192"/>
      <c r="F30" s="191" t="s">
        <v>18</v>
      </c>
      <c r="G30" s="191">
        <f t="shared" ref="G30:AL30" si="20">ROUND(AVERAGE(G28:G29),3)</f>
        <v>0.65500000000000003</v>
      </c>
      <c r="H30" s="191">
        <f t="shared" si="20"/>
        <v>8.9999999999999993E-3</v>
      </c>
      <c r="I30" s="191">
        <f t="shared" si="20"/>
        <v>0.23100000000000001</v>
      </c>
      <c r="J30" s="191">
        <f t="shared" si="20"/>
        <v>8.9999999999999993E-3</v>
      </c>
      <c r="K30" s="191">
        <f t="shared" si="20"/>
        <v>1.6E-2</v>
      </c>
      <c r="L30" s="191">
        <f t="shared" si="20"/>
        <v>9.0999999999999998E-2</v>
      </c>
      <c r="M30" s="191">
        <f t="shared" si="20"/>
        <v>1E-3</v>
      </c>
      <c r="N30" s="191">
        <f t="shared" si="20"/>
        <v>4.7E-2</v>
      </c>
      <c r="O30" s="191">
        <f t="shared" si="20"/>
        <v>-111</v>
      </c>
      <c r="P30" s="191">
        <f t="shared" si="20"/>
        <v>0.36</v>
      </c>
      <c r="Q30" s="191">
        <f t="shared" si="20"/>
        <v>6.0000000000000001E-3</v>
      </c>
      <c r="R30" s="191">
        <f t="shared" si="20"/>
        <v>-111</v>
      </c>
      <c r="S30" s="191">
        <f t="shared" si="20"/>
        <v>0.61399999999999999</v>
      </c>
      <c r="T30" s="191">
        <f t="shared" si="20"/>
        <v>-111</v>
      </c>
      <c r="U30" s="191">
        <f t="shared" si="20"/>
        <v>4.1000000000000002E-2</v>
      </c>
      <c r="V30" s="191">
        <f t="shared" si="20"/>
        <v>8.9999999999999993E-3</v>
      </c>
      <c r="W30" s="191">
        <f t="shared" si="20"/>
        <v>-111</v>
      </c>
      <c r="X30" s="191">
        <f t="shared" si="20"/>
        <v>0.17399999999999999</v>
      </c>
      <c r="Y30" s="191">
        <f t="shared" si="20"/>
        <v>5.8000000000000003E-2</v>
      </c>
      <c r="Z30" s="191">
        <f t="shared" si="20"/>
        <v>-111</v>
      </c>
      <c r="AA30" s="191">
        <f t="shared" si="20"/>
        <v>-111</v>
      </c>
      <c r="AB30" s="191">
        <f t="shared" si="20"/>
        <v>-111</v>
      </c>
      <c r="AC30" s="191">
        <f t="shared" si="20"/>
        <v>2.3E-2</v>
      </c>
      <c r="AD30" s="191">
        <f t="shared" si="20"/>
        <v>9.0999999999999998E-2</v>
      </c>
      <c r="AE30" s="191">
        <f t="shared" si="20"/>
        <v>-111</v>
      </c>
      <c r="AF30" s="191">
        <f t="shared" si="20"/>
        <v>-111</v>
      </c>
      <c r="AG30" s="191">
        <f t="shared" si="20"/>
        <v>0.89400000000000002</v>
      </c>
      <c r="AH30" s="191">
        <f t="shared" si="20"/>
        <v>5.7000000000000002E-2</v>
      </c>
      <c r="AI30" s="191">
        <f t="shared" si="20"/>
        <v>0.47099999999999997</v>
      </c>
      <c r="AJ30" s="191">
        <f t="shared" si="20"/>
        <v>1.365</v>
      </c>
      <c r="AK30" s="191">
        <f t="shared" si="20"/>
        <v>0.52800000000000002</v>
      </c>
      <c r="AL30" s="191">
        <f t="shared" si="20"/>
        <v>0.76800000000000002</v>
      </c>
      <c r="AM30" s="194">
        <f t="shared" ref="AM30:AU30" si="21">ROUND(AVERAGE(AM28:AM29),2)</f>
        <v>1.42</v>
      </c>
      <c r="AN30" s="194">
        <f t="shared" si="21"/>
        <v>0.48</v>
      </c>
      <c r="AO30" s="194">
        <f t="shared" si="21"/>
        <v>1.17</v>
      </c>
      <c r="AP30" s="194">
        <f t="shared" si="21"/>
        <v>0.9</v>
      </c>
      <c r="AQ30" s="194">
        <f t="shared" si="21"/>
        <v>0.11</v>
      </c>
      <c r="AR30" s="194">
        <f t="shared" si="21"/>
        <v>1.69</v>
      </c>
      <c r="AS30" s="194">
        <f t="shared" si="21"/>
        <v>0.04</v>
      </c>
      <c r="AT30" s="194">
        <f t="shared" si="21"/>
        <v>0.96</v>
      </c>
      <c r="AU30" s="194">
        <f t="shared" si="21"/>
        <v>0.46</v>
      </c>
    </row>
    <row r="31" spans="1:67" s="201" customFormat="1" x14ac:dyDescent="0.15">
      <c r="A31" s="197"/>
      <c r="B31" s="197"/>
      <c r="C31" s="198"/>
      <c r="D31" s="198"/>
      <c r="E31" s="198"/>
      <c r="F31" s="197" t="s">
        <v>408</v>
      </c>
      <c r="G31" s="197">
        <f>ROUND(STDEV(G28:G29),3)</f>
        <v>8.0000000000000002E-3</v>
      </c>
      <c r="H31" s="197">
        <f t="shared" ref="H31:AL31" si="22">ROUND(STDEV(H28:H29),3)</f>
        <v>1E-3</v>
      </c>
      <c r="I31" s="197">
        <f t="shared" si="22"/>
        <v>1.6E-2</v>
      </c>
      <c r="J31" s="197">
        <f t="shared" si="22"/>
        <v>0</v>
      </c>
      <c r="K31" s="197">
        <f t="shared" si="22"/>
        <v>1E-3</v>
      </c>
      <c r="L31" s="197">
        <f t="shared" si="22"/>
        <v>6.0000000000000001E-3</v>
      </c>
      <c r="M31" s="197">
        <f t="shared" si="22"/>
        <v>0</v>
      </c>
      <c r="N31" s="197">
        <f t="shared" si="22"/>
        <v>0</v>
      </c>
      <c r="O31" s="197">
        <f t="shared" si="22"/>
        <v>0</v>
      </c>
      <c r="P31" s="197">
        <f t="shared" si="22"/>
        <v>1.4999999999999999E-2</v>
      </c>
      <c r="Q31" s="197">
        <f t="shared" si="22"/>
        <v>1E-3</v>
      </c>
      <c r="R31" s="197">
        <f t="shared" si="22"/>
        <v>0</v>
      </c>
      <c r="S31" s="197">
        <f t="shared" si="22"/>
        <v>1.2E-2</v>
      </c>
      <c r="T31" s="197">
        <f t="shared" si="22"/>
        <v>0</v>
      </c>
      <c r="U31" s="197">
        <f t="shared" si="22"/>
        <v>0.02</v>
      </c>
      <c r="V31" s="197">
        <f t="shared" si="22"/>
        <v>1E-3</v>
      </c>
      <c r="W31" s="197">
        <f t="shared" si="22"/>
        <v>0</v>
      </c>
      <c r="X31" s="197">
        <f t="shared" si="22"/>
        <v>1.2E-2</v>
      </c>
      <c r="Y31" s="197">
        <f t="shared" si="22"/>
        <v>4.0000000000000001E-3</v>
      </c>
      <c r="Z31" s="197">
        <f t="shared" si="22"/>
        <v>0</v>
      </c>
      <c r="AA31" s="197">
        <f t="shared" si="22"/>
        <v>0</v>
      </c>
      <c r="AB31" s="197">
        <f t="shared" si="22"/>
        <v>0</v>
      </c>
      <c r="AC31" s="197">
        <f t="shared" si="22"/>
        <v>1E-3</v>
      </c>
      <c r="AD31" s="197">
        <f t="shared" si="22"/>
        <v>0.01</v>
      </c>
      <c r="AE31" s="197">
        <f t="shared" si="22"/>
        <v>0</v>
      </c>
      <c r="AF31" s="197">
        <f t="shared" si="22"/>
        <v>0</v>
      </c>
      <c r="AG31" s="197">
        <f t="shared" si="22"/>
        <v>2.3E-2</v>
      </c>
      <c r="AH31" s="197">
        <f t="shared" si="22"/>
        <v>0</v>
      </c>
      <c r="AI31" s="197">
        <f t="shared" si="22"/>
        <v>2.3E-2</v>
      </c>
      <c r="AJ31" s="197">
        <f t="shared" si="22"/>
        <v>4.4999999999999998E-2</v>
      </c>
      <c r="AK31" s="197">
        <f t="shared" si="22"/>
        <v>2.3E-2</v>
      </c>
      <c r="AL31" s="197">
        <f t="shared" si="22"/>
        <v>3.6999999999999998E-2</v>
      </c>
      <c r="AM31" s="200">
        <f>ROUND(STDEV(AM28:AM29),2)</f>
        <v>0.05</v>
      </c>
      <c r="AN31" s="200">
        <f t="shared" ref="AN31:AU31" si="23">ROUND(STDEV(AN28:AN29),2)</f>
        <v>0.02</v>
      </c>
      <c r="AO31" s="200">
        <f t="shared" si="23"/>
        <v>0.04</v>
      </c>
      <c r="AP31" s="200">
        <f t="shared" si="23"/>
        <v>0.01</v>
      </c>
      <c r="AQ31" s="200">
        <f t="shared" si="23"/>
        <v>0.01</v>
      </c>
      <c r="AR31" s="200">
        <f t="shared" si="23"/>
        <v>0.03</v>
      </c>
      <c r="AS31" s="200">
        <f t="shared" si="23"/>
        <v>0</v>
      </c>
      <c r="AT31" s="200">
        <f t="shared" si="23"/>
        <v>0</v>
      </c>
      <c r="AU31" s="200">
        <f t="shared" si="23"/>
        <v>0.01</v>
      </c>
    </row>
    <row r="32" spans="1:67" s="209" customFormat="1" x14ac:dyDescent="0.15">
      <c r="A32" s="202"/>
      <c r="B32" s="203"/>
      <c r="C32" s="204"/>
      <c r="D32" s="204"/>
      <c r="E32" s="205"/>
      <c r="F32" s="222" t="s">
        <v>224</v>
      </c>
      <c r="G32" s="207">
        <f t="shared" ref="G32:AU32" si="24">ROUND((G31/G30),4)</f>
        <v>1.2200000000000001E-2</v>
      </c>
      <c r="H32" s="207">
        <f t="shared" si="24"/>
        <v>0.1111</v>
      </c>
      <c r="I32" s="207">
        <f t="shared" si="24"/>
        <v>6.93E-2</v>
      </c>
      <c r="J32" s="207">
        <f t="shared" si="24"/>
        <v>0</v>
      </c>
      <c r="K32" s="207">
        <f t="shared" si="24"/>
        <v>6.25E-2</v>
      </c>
      <c r="L32" s="207">
        <f t="shared" si="24"/>
        <v>6.59E-2</v>
      </c>
      <c r="M32" s="207">
        <f t="shared" si="24"/>
        <v>0</v>
      </c>
      <c r="N32" s="207">
        <f t="shared" si="24"/>
        <v>0</v>
      </c>
      <c r="O32" s="207">
        <f t="shared" si="24"/>
        <v>0</v>
      </c>
      <c r="P32" s="207">
        <f t="shared" si="24"/>
        <v>4.1700000000000001E-2</v>
      </c>
      <c r="Q32" s="207">
        <f t="shared" si="24"/>
        <v>0.16669999999999999</v>
      </c>
      <c r="R32" s="207">
        <f t="shared" si="24"/>
        <v>0</v>
      </c>
      <c r="S32" s="207">
        <f t="shared" si="24"/>
        <v>1.95E-2</v>
      </c>
      <c r="T32" s="207">
        <f t="shared" si="24"/>
        <v>0</v>
      </c>
      <c r="U32" s="207">
        <f t="shared" si="24"/>
        <v>0.48780000000000001</v>
      </c>
      <c r="V32" s="207">
        <f t="shared" si="24"/>
        <v>0.1111</v>
      </c>
      <c r="W32" s="207">
        <f t="shared" si="24"/>
        <v>0</v>
      </c>
      <c r="X32" s="207">
        <f t="shared" si="24"/>
        <v>6.9000000000000006E-2</v>
      </c>
      <c r="Y32" s="207">
        <f t="shared" si="24"/>
        <v>6.9000000000000006E-2</v>
      </c>
      <c r="Z32" s="207">
        <f t="shared" si="24"/>
        <v>0</v>
      </c>
      <c r="AA32" s="207">
        <f t="shared" si="24"/>
        <v>0</v>
      </c>
      <c r="AB32" s="207">
        <f t="shared" si="24"/>
        <v>0</v>
      </c>
      <c r="AC32" s="207">
        <f t="shared" si="24"/>
        <v>4.3499999999999997E-2</v>
      </c>
      <c r="AD32" s="207">
        <f t="shared" si="24"/>
        <v>0.1099</v>
      </c>
      <c r="AE32" s="207">
        <f t="shared" si="24"/>
        <v>0</v>
      </c>
      <c r="AF32" s="207">
        <f t="shared" si="24"/>
        <v>0</v>
      </c>
      <c r="AG32" s="207">
        <f t="shared" si="24"/>
        <v>2.5700000000000001E-2</v>
      </c>
      <c r="AH32" s="207">
        <f t="shared" si="24"/>
        <v>0</v>
      </c>
      <c r="AI32" s="207">
        <f t="shared" si="24"/>
        <v>4.8800000000000003E-2</v>
      </c>
      <c r="AJ32" s="207">
        <f t="shared" si="24"/>
        <v>3.3000000000000002E-2</v>
      </c>
      <c r="AK32" s="207">
        <f t="shared" si="24"/>
        <v>4.36E-2</v>
      </c>
      <c r="AL32" s="207">
        <f t="shared" si="24"/>
        <v>4.82E-2</v>
      </c>
      <c r="AM32" s="207">
        <f t="shared" si="24"/>
        <v>3.5200000000000002E-2</v>
      </c>
      <c r="AN32" s="207">
        <f t="shared" si="24"/>
        <v>4.1700000000000001E-2</v>
      </c>
      <c r="AO32" s="207">
        <f t="shared" si="24"/>
        <v>3.4200000000000001E-2</v>
      </c>
      <c r="AP32" s="207">
        <f t="shared" si="24"/>
        <v>1.11E-2</v>
      </c>
      <c r="AQ32" s="207">
        <f t="shared" si="24"/>
        <v>9.0899999999999995E-2</v>
      </c>
      <c r="AR32" s="207">
        <f t="shared" si="24"/>
        <v>1.78E-2</v>
      </c>
      <c r="AS32" s="207">
        <f t="shared" si="24"/>
        <v>0</v>
      </c>
      <c r="AT32" s="207">
        <f t="shared" si="24"/>
        <v>0</v>
      </c>
      <c r="AU32" s="207">
        <f t="shared" si="24"/>
        <v>2.1700000000000001E-2</v>
      </c>
      <c r="AV32" s="208">
        <f>G32</f>
        <v>1.2200000000000001E-2</v>
      </c>
      <c r="AW32" s="208">
        <f>AVERAGE(G32:R32)</f>
        <v>4.4116666666666665E-2</v>
      </c>
    </row>
  </sheetData>
  <conditionalFormatting sqref="M12">
    <cfRule type="expression" dxfId="327" priority="240" stopIfTrue="1">
      <formula>ABS((M9-M8))&lt;0.0011</formula>
    </cfRule>
    <cfRule type="cellIs" dxfId="326" priority="270" operator="greaterThan">
      <formula>0.1</formula>
    </cfRule>
  </conditionalFormatting>
  <conditionalFormatting sqref="L12">
    <cfRule type="expression" dxfId="325" priority="239" stopIfTrue="1">
      <formula>ABS((L9-L8))&lt;0.0011</formula>
    </cfRule>
    <cfRule type="cellIs" dxfId="324" priority="269" operator="greaterThan">
      <formula>0.1</formula>
    </cfRule>
  </conditionalFormatting>
  <conditionalFormatting sqref="J12">
    <cfRule type="expression" dxfId="323" priority="246" stopIfTrue="1">
      <formula>ABS((J9-J8))&lt;0.0011</formula>
    </cfRule>
    <cfRule type="cellIs" dxfId="322" priority="268" operator="greaterThan">
      <formula>0.1</formula>
    </cfRule>
  </conditionalFormatting>
  <conditionalFormatting sqref="I12">
    <cfRule type="expression" dxfId="321" priority="247" stopIfTrue="1">
      <formula>ABS((I9-I8))&lt;0.0011</formula>
    </cfRule>
    <cfRule type="cellIs" dxfId="320" priority="267" operator="greaterThan">
      <formula>0.1</formula>
    </cfRule>
  </conditionalFormatting>
  <conditionalFormatting sqref="H12">
    <cfRule type="expression" dxfId="319" priority="248" stopIfTrue="1">
      <formula>ABS((H9-H8))&lt;0.0011</formula>
    </cfRule>
    <cfRule type="cellIs" dxfId="318" priority="266" operator="greaterThan">
      <formula>0.1</formula>
    </cfRule>
  </conditionalFormatting>
  <conditionalFormatting sqref="N12">
    <cfRule type="expression" dxfId="317" priority="241" stopIfTrue="1">
      <formula>ABS((N9-N8))&lt;0.0011</formula>
    </cfRule>
    <cfRule type="cellIs" dxfId="316" priority="265" operator="greaterThan">
      <formula>0.1</formula>
    </cfRule>
  </conditionalFormatting>
  <conditionalFormatting sqref="O12">
    <cfRule type="expression" dxfId="315" priority="242" stopIfTrue="1">
      <formula>ABS((O9-O8))&lt;0.0011</formula>
    </cfRule>
    <cfRule type="cellIs" dxfId="314" priority="264" operator="greaterThan">
      <formula>0.1</formula>
    </cfRule>
  </conditionalFormatting>
  <conditionalFormatting sqref="P12">
    <cfRule type="expression" dxfId="313" priority="243" stopIfTrue="1">
      <formula>ABS((P9-P8))&lt;0.0011</formula>
    </cfRule>
    <cfRule type="cellIs" dxfId="312" priority="263" operator="greaterThan">
      <formula>0.1</formula>
    </cfRule>
  </conditionalFormatting>
  <conditionalFormatting sqref="R12">
    <cfRule type="expression" dxfId="311" priority="236" stopIfTrue="1">
      <formula>ABS((R9-R8))&lt;0.0011</formula>
    </cfRule>
    <cfRule type="cellIs" dxfId="310" priority="262" operator="greaterThan">
      <formula>0.1</formula>
    </cfRule>
  </conditionalFormatting>
  <conditionalFormatting sqref="S12">
    <cfRule type="expression" dxfId="309" priority="235" stopIfTrue="1">
      <formula>ABS((S9-S8))&lt;0.0011</formula>
    </cfRule>
    <cfRule type="cellIs" dxfId="308" priority="261" operator="greaterThan">
      <formula>0.1</formula>
    </cfRule>
  </conditionalFormatting>
  <conditionalFormatting sqref="T12">
    <cfRule type="expression" dxfId="307" priority="234" stopIfTrue="1">
      <formula>ABS((T9-T8))&lt;0.0011</formula>
    </cfRule>
    <cfRule type="cellIs" dxfId="306" priority="260" operator="greaterThan">
      <formula>0.1</formula>
    </cfRule>
  </conditionalFormatting>
  <conditionalFormatting sqref="V12">
    <cfRule type="expression" dxfId="305" priority="231" stopIfTrue="1">
      <formula>ABS((V9-V8))&lt;0.0011</formula>
    </cfRule>
    <cfRule type="cellIs" dxfId="304" priority="259" operator="greaterThan">
      <formula>0.1</formula>
    </cfRule>
  </conditionalFormatting>
  <conditionalFormatting sqref="W12">
    <cfRule type="expression" dxfId="303" priority="230" stopIfTrue="1">
      <formula>ABS((W9-W8))&lt;0.0011</formula>
    </cfRule>
    <cfRule type="cellIs" dxfId="302" priority="258" operator="greaterThan">
      <formula>0.1</formula>
    </cfRule>
  </conditionalFormatting>
  <conditionalFormatting sqref="X12">
    <cfRule type="expression" dxfId="301" priority="229" stopIfTrue="1">
      <formula>ABS((X9-X8))&lt;0.0011</formula>
    </cfRule>
    <cfRule type="cellIs" dxfId="300" priority="257" operator="greaterThan">
      <formula>0.1</formula>
    </cfRule>
  </conditionalFormatting>
  <conditionalFormatting sqref="Y12">
    <cfRule type="expression" dxfId="299" priority="228" stopIfTrue="1">
      <formula>ABS((Y9-Y8))&lt;0.0011</formula>
    </cfRule>
    <cfRule type="cellIs" dxfId="298" priority="256" operator="greaterThan">
      <formula>0.1</formula>
    </cfRule>
  </conditionalFormatting>
  <conditionalFormatting sqref="Z12">
    <cfRule type="expression" dxfId="297" priority="227" stopIfTrue="1">
      <formula>ABS((Z9-Z8))&lt;0.0011</formula>
    </cfRule>
    <cfRule type="cellIs" dxfId="296" priority="255" operator="greaterThan">
      <formula>0.1</formula>
    </cfRule>
  </conditionalFormatting>
  <conditionalFormatting sqref="AB12">
    <cfRule type="expression" dxfId="295" priority="224" stopIfTrue="1">
      <formula>ABS((AB9-AB8))&lt;0.0011</formula>
    </cfRule>
    <cfRule type="cellIs" dxfId="294" priority="254" operator="greaterThan">
      <formula>0.1</formula>
    </cfRule>
  </conditionalFormatting>
  <conditionalFormatting sqref="AD12">
    <cfRule type="expression" dxfId="293" priority="221" stopIfTrue="1">
      <formula>ABS((AD9-AD8))&lt;0.0011</formula>
    </cfRule>
    <cfRule type="cellIs" dxfId="292" priority="253" operator="greaterThan">
      <formula>0.15</formula>
    </cfRule>
  </conditionalFormatting>
  <conditionalFormatting sqref="AE12">
    <cfRule type="expression" dxfId="291" priority="220" stopIfTrue="1">
      <formula>ABS((AE9-AE8))&lt;0.0011</formula>
    </cfRule>
    <cfRule type="cellIs" dxfId="290" priority="252" operator="greaterThan">
      <formula>0.1</formula>
    </cfRule>
  </conditionalFormatting>
  <conditionalFormatting sqref="AF12">
    <cfRule type="expression" dxfId="289" priority="219" stopIfTrue="1">
      <formula>ABS((AF9-AF8))&lt;0.0011</formula>
    </cfRule>
    <cfRule type="cellIs" dxfId="288" priority="251" operator="greaterThan">
      <formula>0.1</formula>
    </cfRule>
  </conditionalFormatting>
  <conditionalFormatting sqref="G12">
    <cfRule type="expression" dxfId="287" priority="249" stopIfTrue="1">
      <formula>ABS((G9-G8))&lt;0.0011</formula>
    </cfRule>
    <cfRule type="cellIs" dxfId="286" priority="250" operator="greaterThan">
      <formula>0.1</formula>
    </cfRule>
  </conditionalFormatting>
  <conditionalFormatting sqref="Q12">
    <cfRule type="expression" dxfId="285" priority="244" stopIfTrue="1">
      <formula>ABS((Q9-Q8))&lt;0.0011</formula>
    </cfRule>
    <cfRule type="cellIs" dxfId="284" priority="245" operator="greaterThan">
      <formula>0.1</formula>
    </cfRule>
  </conditionalFormatting>
  <conditionalFormatting sqref="K12">
    <cfRule type="expression" dxfId="283" priority="237" stopIfTrue="1">
      <formula>ABS((K9-K8))&lt;0.0011</formula>
    </cfRule>
    <cfRule type="cellIs" dxfId="282" priority="238" operator="greaterThan">
      <formula>0.1</formula>
    </cfRule>
  </conditionalFormatting>
  <conditionalFormatting sqref="U12">
    <cfRule type="expression" dxfId="281" priority="232" stopIfTrue="1">
      <formula>ABS((U9-U8))&lt;0.0011</formula>
    </cfRule>
    <cfRule type="cellIs" dxfId="280" priority="233" operator="greaterThan">
      <formula>0.15</formula>
    </cfRule>
  </conditionalFormatting>
  <conditionalFormatting sqref="AA12">
    <cfRule type="expression" dxfId="279" priority="225" stopIfTrue="1">
      <formula>ABS((AA9-AA8))&lt;0.0011</formula>
    </cfRule>
    <cfRule type="cellIs" dxfId="278" priority="226" operator="greaterThan">
      <formula>0.1</formula>
    </cfRule>
  </conditionalFormatting>
  <conditionalFormatting sqref="AC12">
    <cfRule type="expression" dxfId="277" priority="222" stopIfTrue="1">
      <formula>ABS((AC9-AC8))&lt;0.0011</formula>
    </cfRule>
    <cfRule type="cellIs" dxfId="276" priority="223" operator="greaterThan">
      <formula>0.15</formula>
    </cfRule>
  </conditionalFormatting>
  <conditionalFormatting sqref="M17">
    <cfRule type="expression" dxfId="275" priority="186" stopIfTrue="1">
      <formula>ABS((M14-M13))&lt;0.0011</formula>
    </cfRule>
    <cfRule type="cellIs" dxfId="274" priority="216" operator="greaterThan">
      <formula>0.1</formula>
    </cfRule>
  </conditionalFormatting>
  <conditionalFormatting sqref="L17">
    <cfRule type="expression" dxfId="273" priority="185" stopIfTrue="1">
      <formula>ABS((L14-L13))&lt;0.0011</formula>
    </cfRule>
    <cfRule type="cellIs" dxfId="272" priority="215" operator="greaterThan">
      <formula>0.1</formula>
    </cfRule>
  </conditionalFormatting>
  <conditionalFormatting sqref="J17">
    <cfRule type="expression" dxfId="271" priority="192" stopIfTrue="1">
      <formula>ABS((J14-J13))&lt;0.0011</formula>
    </cfRule>
    <cfRule type="cellIs" dxfId="270" priority="214" operator="greaterThan">
      <formula>0.1</formula>
    </cfRule>
  </conditionalFormatting>
  <conditionalFormatting sqref="I17">
    <cfRule type="expression" dxfId="269" priority="193" stopIfTrue="1">
      <formula>ABS((I14-I13))&lt;0.0011</formula>
    </cfRule>
    <cfRule type="cellIs" dxfId="268" priority="213" operator="greaterThan">
      <formula>0.1</formula>
    </cfRule>
  </conditionalFormatting>
  <conditionalFormatting sqref="H17">
    <cfRule type="expression" dxfId="267" priority="194" stopIfTrue="1">
      <formula>ABS((H14-H13))&lt;0.0011</formula>
    </cfRule>
    <cfRule type="cellIs" dxfId="266" priority="212" operator="greaterThan">
      <formula>0.1</formula>
    </cfRule>
  </conditionalFormatting>
  <conditionalFormatting sqref="N17">
    <cfRule type="expression" dxfId="265" priority="187" stopIfTrue="1">
      <formula>ABS((N14-N13))&lt;0.0011</formula>
    </cfRule>
    <cfRule type="cellIs" dxfId="264" priority="211" operator="greaterThan">
      <formula>0.1</formula>
    </cfRule>
  </conditionalFormatting>
  <conditionalFormatting sqref="O17">
    <cfRule type="expression" dxfId="263" priority="188" stopIfTrue="1">
      <formula>ABS((O14-O13))&lt;0.0011</formula>
    </cfRule>
    <cfRule type="cellIs" dxfId="262" priority="210" operator="greaterThan">
      <formula>0.1</formula>
    </cfRule>
  </conditionalFormatting>
  <conditionalFormatting sqref="P17">
    <cfRule type="expression" dxfId="261" priority="189" stopIfTrue="1">
      <formula>ABS((P14-P13))&lt;0.0011</formula>
    </cfRule>
    <cfRule type="cellIs" dxfId="260" priority="209" operator="greaterThan">
      <formula>0.1</formula>
    </cfRule>
  </conditionalFormatting>
  <conditionalFormatting sqref="R17">
    <cfRule type="expression" dxfId="259" priority="182" stopIfTrue="1">
      <formula>ABS((R14-R13))&lt;0.0011</formula>
    </cfRule>
    <cfRule type="cellIs" dxfId="258" priority="208" operator="greaterThan">
      <formula>0.1</formula>
    </cfRule>
  </conditionalFormatting>
  <conditionalFormatting sqref="S17">
    <cfRule type="expression" dxfId="257" priority="181" stopIfTrue="1">
      <formula>ABS((S14-S13))&lt;0.0011</formula>
    </cfRule>
    <cfRule type="cellIs" dxfId="256" priority="207" operator="greaterThan">
      <formula>0.1</formula>
    </cfRule>
  </conditionalFormatting>
  <conditionalFormatting sqref="T17">
    <cfRule type="expression" dxfId="255" priority="180" stopIfTrue="1">
      <formula>ABS((T14-T13))&lt;0.0011</formula>
    </cfRule>
    <cfRule type="cellIs" dxfId="254" priority="206" operator="greaterThan">
      <formula>0.1</formula>
    </cfRule>
  </conditionalFormatting>
  <conditionalFormatting sqref="V17">
    <cfRule type="expression" dxfId="253" priority="177" stopIfTrue="1">
      <formula>ABS((V14-V13))&lt;0.0011</formula>
    </cfRule>
    <cfRule type="cellIs" dxfId="252" priority="205" operator="greaterThan">
      <formula>0.1</formula>
    </cfRule>
  </conditionalFormatting>
  <conditionalFormatting sqref="W17">
    <cfRule type="expression" dxfId="251" priority="176" stopIfTrue="1">
      <formula>ABS((W14-W13))&lt;0.0011</formula>
    </cfRule>
    <cfRule type="cellIs" dxfId="250" priority="204" operator="greaterThan">
      <formula>0.1</formula>
    </cfRule>
  </conditionalFormatting>
  <conditionalFormatting sqref="X17">
    <cfRule type="expression" dxfId="249" priority="175" stopIfTrue="1">
      <formula>ABS((X14-X13))&lt;0.0011</formula>
    </cfRule>
    <cfRule type="cellIs" dxfId="248" priority="203" operator="greaterThan">
      <formula>0.1</formula>
    </cfRule>
  </conditionalFormatting>
  <conditionalFormatting sqref="Y17">
    <cfRule type="expression" dxfId="247" priority="174" stopIfTrue="1">
      <formula>ABS((Y14-Y13))&lt;0.0011</formula>
    </cfRule>
    <cfRule type="cellIs" dxfId="246" priority="202" operator="greaterThan">
      <formula>0.1</formula>
    </cfRule>
  </conditionalFormatting>
  <conditionalFormatting sqref="Z17">
    <cfRule type="expression" dxfId="245" priority="173" stopIfTrue="1">
      <formula>ABS((Z14-Z13))&lt;0.0011</formula>
    </cfRule>
    <cfRule type="cellIs" dxfId="244" priority="201" operator="greaterThan">
      <formula>0.1</formula>
    </cfRule>
  </conditionalFormatting>
  <conditionalFormatting sqref="AB17">
    <cfRule type="expression" dxfId="243" priority="170" stopIfTrue="1">
      <formula>ABS((AB14-AB13))&lt;0.0011</formula>
    </cfRule>
    <cfRule type="cellIs" dxfId="242" priority="200" operator="greaterThan">
      <formula>0.1</formula>
    </cfRule>
  </conditionalFormatting>
  <conditionalFormatting sqref="AD17">
    <cfRule type="expression" dxfId="241" priority="167" stopIfTrue="1">
      <formula>ABS((AD14-AD13))&lt;0.0011</formula>
    </cfRule>
    <cfRule type="cellIs" dxfId="240" priority="199" operator="greaterThan">
      <formula>0.15</formula>
    </cfRule>
  </conditionalFormatting>
  <conditionalFormatting sqref="AE17">
    <cfRule type="expression" dxfId="239" priority="166" stopIfTrue="1">
      <formula>ABS((AE14-AE13))&lt;0.0011</formula>
    </cfRule>
    <cfRule type="cellIs" dxfId="238" priority="198" operator="greaterThan">
      <formula>0.1</formula>
    </cfRule>
  </conditionalFormatting>
  <conditionalFormatting sqref="AF17">
    <cfRule type="expression" dxfId="237" priority="165" stopIfTrue="1">
      <formula>ABS((AF14-AF13))&lt;0.0011</formula>
    </cfRule>
    <cfRule type="cellIs" dxfId="236" priority="197" operator="greaterThan">
      <formula>0.1</formula>
    </cfRule>
  </conditionalFormatting>
  <conditionalFormatting sqref="G17">
    <cfRule type="expression" dxfId="235" priority="195" stopIfTrue="1">
      <formula>ABS((G14-G13))&lt;0.0011</formula>
    </cfRule>
    <cfRule type="cellIs" dxfId="234" priority="196" operator="greaterThan">
      <formula>0.1</formula>
    </cfRule>
  </conditionalFormatting>
  <conditionalFormatting sqref="Q17">
    <cfRule type="expression" dxfId="233" priority="190" stopIfTrue="1">
      <formula>ABS((Q14-Q13))&lt;0.0011</formula>
    </cfRule>
    <cfRule type="cellIs" dxfId="232" priority="191" operator="greaterThan">
      <formula>0.1</formula>
    </cfRule>
  </conditionalFormatting>
  <conditionalFormatting sqref="K17">
    <cfRule type="expression" dxfId="231" priority="183" stopIfTrue="1">
      <formula>ABS((K14-K13))&lt;0.0011</formula>
    </cfRule>
    <cfRule type="cellIs" dxfId="230" priority="184" operator="greaterThan">
      <formula>0.1</formula>
    </cfRule>
  </conditionalFormatting>
  <conditionalFormatting sqref="U17">
    <cfRule type="expression" dxfId="229" priority="178" stopIfTrue="1">
      <formula>ABS((U14-U13))&lt;0.0011</formula>
    </cfRule>
    <cfRule type="cellIs" dxfId="228" priority="179" operator="greaterThan">
      <formula>0.15</formula>
    </cfRule>
  </conditionalFormatting>
  <conditionalFormatting sqref="AA17">
    <cfRule type="expression" dxfId="227" priority="171" stopIfTrue="1">
      <formula>ABS((AA14-AA13))&lt;0.0011</formula>
    </cfRule>
    <cfRule type="cellIs" dxfId="226" priority="172" operator="greaterThan">
      <formula>0.1</formula>
    </cfRule>
  </conditionalFormatting>
  <conditionalFormatting sqref="AC17">
    <cfRule type="expression" dxfId="225" priority="168" stopIfTrue="1">
      <formula>ABS((AC14-AC13))&lt;0.0011</formula>
    </cfRule>
    <cfRule type="cellIs" dxfId="224" priority="169" operator="greaterThan">
      <formula>0.15</formula>
    </cfRule>
  </conditionalFormatting>
  <conditionalFormatting sqref="M22">
    <cfRule type="expression" dxfId="223" priority="132" stopIfTrue="1">
      <formula>ABS((M19-M18))&lt;0.0011</formula>
    </cfRule>
    <cfRule type="cellIs" dxfId="222" priority="162" operator="greaterThan">
      <formula>0.1</formula>
    </cfRule>
  </conditionalFormatting>
  <conditionalFormatting sqref="L22">
    <cfRule type="expression" dxfId="221" priority="131" stopIfTrue="1">
      <formula>ABS((L19-L18))&lt;0.0011</formula>
    </cfRule>
    <cfRule type="cellIs" dxfId="220" priority="161" operator="greaterThan">
      <formula>0.1</formula>
    </cfRule>
  </conditionalFormatting>
  <conditionalFormatting sqref="J22">
    <cfRule type="expression" dxfId="219" priority="138" stopIfTrue="1">
      <formula>ABS((J19-J18))&lt;0.0011</formula>
    </cfRule>
    <cfRule type="cellIs" dxfId="218" priority="160" operator="greaterThan">
      <formula>0.1</formula>
    </cfRule>
  </conditionalFormatting>
  <conditionalFormatting sqref="I22">
    <cfRule type="expression" dxfId="217" priority="139" stopIfTrue="1">
      <formula>ABS((I19-I18))&lt;0.0011</formula>
    </cfRule>
    <cfRule type="cellIs" dxfId="216" priority="159" operator="greaterThan">
      <formula>0.1</formula>
    </cfRule>
  </conditionalFormatting>
  <conditionalFormatting sqref="H22">
    <cfRule type="expression" dxfId="215" priority="140" stopIfTrue="1">
      <formula>ABS((H19-H18))&lt;0.0011</formula>
    </cfRule>
    <cfRule type="cellIs" dxfId="214" priority="158" operator="greaterThan">
      <formula>0.1</formula>
    </cfRule>
  </conditionalFormatting>
  <conditionalFormatting sqref="N22">
    <cfRule type="expression" dxfId="213" priority="133" stopIfTrue="1">
      <formula>ABS((N19-N18))&lt;0.0011</formula>
    </cfRule>
    <cfRule type="cellIs" dxfId="212" priority="157" operator="greaterThan">
      <formula>0.1</formula>
    </cfRule>
  </conditionalFormatting>
  <conditionalFormatting sqref="O22">
    <cfRule type="expression" dxfId="211" priority="134" stopIfTrue="1">
      <formula>ABS((O19-O18))&lt;0.0011</formula>
    </cfRule>
    <cfRule type="cellIs" dxfId="210" priority="156" operator="greaterThan">
      <formula>0.1</formula>
    </cfRule>
  </conditionalFormatting>
  <conditionalFormatting sqref="P22">
    <cfRule type="expression" dxfId="209" priority="135" stopIfTrue="1">
      <formula>ABS((P19-P18))&lt;0.0011</formula>
    </cfRule>
    <cfRule type="cellIs" dxfId="208" priority="155" operator="greaterThan">
      <formula>0.1</formula>
    </cfRule>
  </conditionalFormatting>
  <conditionalFormatting sqref="R22">
    <cfRule type="expression" dxfId="207" priority="128" stopIfTrue="1">
      <formula>ABS((R19-R18))&lt;0.0011</formula>
    </cfRule>
    <cfRule type="cellIs" dxfId="206" priority="154" operator="greaterThan">
      <formula>0.1</formula>
    </cfRule>
  </conditionalFormatting>
  <conditionalFormatting sqref="S22">
    <cfRule type="expression" dxfId="205" priority="127" stopIfTrue="1">
      <formula>ABS((S19-S18))&lt;0.0011</formula>
    </cfRule>
    <cfRule type="cellIs" dxfId="204" priority="153" operator="greaterThan">
      <formula>0.1</formula>
    </cfRule>
  </conditionalFormatting>
  <conditionalFormatting sqref="T22">
    <cfRule type="expression" dxfId="203" priority="126" stopIfTrue="1">
      <formula>ABS((T19-T18))&lt;0.0011</formula>
    </cfRule>
    <cfRule type="cellIs" dxfId="202" priority="152" operator="greaterThan">
      <formula>0.1</formula>
    </cfRule>
  </conditionalFormatting>
  <conditionalFormatting sqref="V22">
    <cfRule type="expression" dxfId="201" priority="123" stopIfTrue="1">
      <formula>ABS((V19-V18))&lt;0.0011</formula>
    </cfRule>
    <cfRule type="cellIs" dxfId="200" priority="151" operator="greaterThan">
      <formula>0.1</formula>
    </cfRule>
  </conditionalFormatting>
  <conditionalFormatting sqref="W22">
    <cfRule type="expression" dxfId="199" priority="122" stopIfTrue="1">
      <formula>ABS((W19-W18))&lt;0.0011</formula>
    </cfRule>
    <cfRule type="cellIs" dxfId="198" priority="150" operator="greaterThan">
      <formula>0.1</formula>
    </cfRule>
  </conditionalFormatting>
  <conditionalFormatting sqref="X22">
    <cfRule type="expression" dxfId="197" priority="121" stopIfTrue="1">
      <formula>ABS((X19-X18))&lt;0.0011</formula>
    </cfRule>
    <cfRule type="cellIs" dxfId="196" priority="149" operator="greaterThan">
      <formula>0.1</formula>
    </cfRule>
  </conditionalFormatting>
  <conditionalFormatting sqref="Y22">
    <cfRule type="expression" dxfId="195" priority="120" stopIfTrue="1">
      <formula>ABS((Y19-Y18))&lt;0.0011</formula>
    </cfRule>
    <cfRule type="cellIs" dxfId="194" priority="148" operator="greaterThan">
      <formula>0.1</formula>
    </cfRule>
  </conditionalFormatting>
  <conditionalFormatting sqref="Z22">
    <cfRule type="expression" dxfId="193" priority="119" stopIfTrue="1">
      <formula>ABS((Z19-Z18))&lt;0.0011</formula>
    </cfRule>
    <cfRule type="cellIs" dxfId="192" priority="147" operator="greaterThan">
      <formula>0.1</formula>
    </cfRule>
  </conditionalFormatting>
  <conditionalFormatting sqref="AB22">
    <cfRule type="expression" dxfId="191" priority="116" stopIfTrue="1">
      <formula>ABS((AB19-AB18))&lt;0.0011</formula>
    </cfRule>
    <cfRule type="cellIs" dxfId="190" priority="146" operator="greaterThan">
      <formula>0.1</formula>
    </cfRule>
  </conditionalFormatting>
  <conditionalFormatting sqref="AD22">
    <cfRule type="expression" dxfId="189" priority="113" stopIfTrue="1">
      <formula>ABS((AD19-AD18))&lt;0.0011</formula>
    </cfRule>
    <cfRule type="cellIs" dxfId="188" priority="145" operator="greaterThan">
      <formula>0.15</formula>
    </cfRule>
  </conditionalFormatting>
  <conditionalFormatting sqref="AE22">
    <cfRule type="expression" dxfId="187" priority="112" stopIfTrue="1">
      <formula>ABS((AE19-AE18))&lt;0.0011</formula>
    </cfRule>
    <cfRule type="cellIs" dxfId="186" priority="144" operator="greaterThan">
      <formula>0.1</formula>
    </cfRule>
  </conditionalFormatting>
  <conditionalFormatting sqref="AF22">
    <cfRule type="expression" dxfId="185" priority="111" stopIfTrue="1">
      <formula>ABS((AF19-AF18))&lt;0.0011</formula>
    </cfRule>
    <cfRule type="cellIs" dxfId="184" priority="143" operator="greaterThan">
      <formula>0.1</formula>
    </cfRule>
  </conditionalFormatting>
  <conditionalFormatting sqref="G22">
    <cfRule type="expression" dxfId="183" priority="141" stopIfTrue="1">
      <formula>ABS((G19-G18))&lt;0.0011</formula>
    </cfRule>
    <cfRule type="cellIs" dxfId="182" priority="142" operator="greaterThan">
      <formula>0.1</formula>
    </cfRule>
  </conditionalFormatting>
  <conditionalFormatting sqref="Q22">
    <cfRule type="expression" dxfId="181" priority="136" stopIfTrue="1">
      <formula>ABS((Q19-Q18))&lt;0.0011</formula>
    </cfRule>
    <cfRule type="cellIs" dxfId="180" priority="137" operator="greaterThan">
      <formula>0.1</formula>
    </cfRule>
  </conditionalFormatting>
  <conditionalFormatting sqref="K22">
    <cfRule type="expression" dxfId="179" priority="129" stopIfTrue="1">
      <formula>ABS((K19-K18))&lt;0.0011</formula>
    </cfRule>
    <cfRule type="cellIs" dxfId="178" priority="130" operator="greaterThan">
      <formula>0.1</formula>
    </cfRule>
  </conditionalFormatting>
  <conditionalFormatting sqref="U22">
    <cfRule type="expression" dxfId="177" priority="124" stopIfTrue="1">
      <formula>ABS((U19-U18))&lt;0.0011</formula>
    </cfRule>
    <cfRule type="cellIs" dxfId="176" priority="125" operator="greaterThan">
      <formula>0.15</formula>
    </cfRule>
  </conditionalFormatting>
  <conditionalFormatting sqref="AA22">
    <cfRule type="expression" dxfId="175" priority="117" stopIfTrue="1">
      <formula>ABS((AA19-AA18))&lt;0.0011</formula>
    </cfRule>
    <cfRule type="cellIs" dxfId="174" priority="118" operator="greaterThan">
      <formula>0.1</formula>
    </cfRule>
  </conditionalFormatting>
  <conditionalFormatting sqref="AC22">
    <cfRule type="expression" dxfId="173" priority="114" stopIfTrue="1">
      <formula>ABS((AC19-AC18))&lt;0.0011</formula>
    </cfRule>
    <cfRule type="cellIs" dxfId="172" priority="115" operator="greaterThan">
      <formula>0.15</formula>
    </cfRule>
  </conditionalFormatting>
  <conditionalFormatting sqref="M27">
    <cfRule type="expression" dxfId="171" priority="78" stopIfTrue="1">
      <formula>ABS((M24-M23))&lt;0.0011</formula>
    </cfRule>
    <cfRule type="cellIs" dxfId="170" priority="108" operator="greaterThan">
      <formula>0.1</formula>
    </cfRule>
  </conditionalFormatting>
  <conditionalFormatting sqref="L27">
    <cfRule type="expression" dxfId="169" priority="77" stopIfTrue="1">
      <formula>ABS((L24-L23))&lt;0.0011</formula>
    </cfRule>
    <cfRule type="cellIs" dxfId="168" priority="107" operator="greaterThan">
      <formula>0.1</formula>
    </cfRule>
  </conditionalFormatting>
  <conditionalFormatting sqref="J27">
    <cfRule type="expression" dxfId="167" priority="84" stopIfTrue="1">
      <formula>ABS((J24-J23))&lt;0.0011</formula>
    </cfRule>
    <cfRule type="cellIs" dxfId="166" priority="106" operator="greaterThan">
      <formula>0.1</formula>
    </cfRule>
  </conditionalFormatting>
  <conditionalFormatting sqref="I27">
    <cfRule type="expression" dxfId="165" priority="85" stopIfTrue="1">
      <formula>ABS((I24-I23))&lt;0.0011</formula>
    </cfRule>
    <cfRule type="cellIs" dxfId="164" priority="105" operator="greaterThan">
      <formula>0.1</formula>
    </cfRule>
  </conditionalFormatting>
  <conditionalFormatting sqref="H27">
    <cfRule type="expression" dxfId="163" priority="86" stopIfTrue="1">
      <formula>ABS((H24-H23))&lt;0.0011</formula>
    </cfRule>
    <cfRule type="cellIs" dxfId="162" priority="104" operator="greaterThan">
      <formula>0.1</formula>
    </cfRule>
  </conditionalFormatting>
  <conditionalFormatting sqref="N27">
    <cfRule type="expression" dxfId="161" priority="79" stopIfTrue="1">
      <formula>ABS((N24-N23))&lt;0.0011</formula>
    </cfRule>
    <cfRule type="cellIs" dxfId="160" priority="103" operator="greaterThan">
      <formula>0.1</formula>
    </cfRule>
  </conditionalFormatting>
  <conditionalFormatting sqref="O27">
    <cfRule type="expression" dxfId="159" priority="80" stopIfTrue="1">
      <formula>ABS((O24-O23))&lt;0.0011</formula>
    </cfRule>
    <cfRule type="cellIs" dxfId="158" priority="102" operator="greaterThan">
      <formula>0.1</formula>
    </cfRule>
  </conditionalFormatting>
  <conditionalFormatting sqref="P27">
    <cfRule type="expression" dxfId="157" priority="81" stopIfTrue="1">
      <formula>ABS((P24-P23))&lt;0.0011</formula>
    </cfRule>
    <cfRule type="cellIs" dxfId="156" priority="101" operator="greaterThan">
      <formula>0.1</formula>
    </cfRule>
  </conditionalFormatting>
  <conditionalFormatting sqref="R27">
    <cfRule type="expression" dxfId="155" priority="74" stopIfTrue="1">
      <formula>ABS((R24-R23))&lt;0.0011</formula>
    </cfRule>
    <cfRule type="cellIs" dxfId="154" priority="100" operator="greaterThan">
      <formula>0.1</formula>
    </cfRule>
  </conditionalFormatting>
  <conditionalFormatting sqref="S27">
    <cfRule type="expression" dxfId="153" priority="73" stopIfTrue="1">
      <formula>ABS((S24-S23))&lt;0.0011</formula>
    </cfRule>
    <cfRule type="cellIs" dxfId="152" priority="99" operator="greaterThan">
      <formula>0.1</formula>
    </cfRule>
  </conditionalFormatting>
  <conditionalFormatting sqref="T27">
    <cfRule type="expression" dxfId="151" priority="72" stopIfTrue="1">
      <formula>ABS((T24-T23))&lt;0.0011</formula>
    </cfRule>
    <cfRule type="cellIs" dxfId="150" priority="98" operator="greaterThan">
      <formula>0.1</formula>
    </cfRule>
  </conditionalFormatting>
  <conditionalFormatting sqref="V27">
    <cfRule type="expression" dxfId="149" priority="69" stopIfTrue="1">
      <formula>ABS((V24-V23))&lt;0.0011</formula>
    </cfRule>
    <cfRule type="cellIs" dxfId="148" priority="97" operator="greaterThan">
      <formula>0.1</formula>
    </cfRule>
  </conditionalFormatting>
  <conditionalFormatting sqref="W27">
    <cfRule type="expression" dxfId="147" priority="68" stopIfTrue="1">
      <formula>ABS((W24-W23))&lt;0.0011</formula>
    </cfRule>
    <cfRule type="cellIs" dxfId="146" priority="96" operator="greaterThan">
      <formula>0.1</formula>
    </cfRule>
  </conditionalFormatting>
  <conditionalFormatting sqref="X27">
    <cfRule type="expression" dxfId="145" priority="67" stopIfTrue="1">
      <formula>ABS((X24-X23))&lt;0.0011</formula>
    </cfRule>
    <cfRule type="cellIs" dxfId="144" priority="95" operator="greaterThan">
      <formula>0.1</formula>
    </cfRule>
  </conditionalFormatting>
  <conditionalFormatting sqref="Y27">
    <cfRule type="expression" dxfId="143" priority="66" stopIfTrue="1">
      <formula>ABS((Y24-Y23))&lt;0.0011</formula>
    </cfRule>
    <cfRule type="cellIs" dxfId="142" priority="94" operator="greaterThan">
      <formula>0.1</formula>
    </cfRule>
  </conditionalFormatting>
  <conditionalFormatting sqref="Z27">
    <cfRule type="expression" dxfId="141" priority="65" stopIfTrue="1">
      <formula>ABS((Z24-Z23))&lt;0.0011</formula>
    </cfRule>
    <cfRule type="cellIs" dxfId="140" priority="93" operator="greaterThan">
      <formula>0.1</formula>
    </cfRule>
  </conditionalFormatting>
  <conditionalFormatting sqref="AB27">
    <cfRule type="expression" dxfId="139" priority="62" stopIfTrue="1">
      <formula>ABS((AB24-AB23))&lt;0.0011</formula>
    </cfRule>
    <cfRule type="cellIs" dxfId="138" priority="92" operator="greaterThan">
      <formula>0.1</formula>
    </cfRule>
  </conditionalFormatting>
  <conditionalFormatting sqref="AD27">
    <cfRule type="expression" dxfId="137" priority="59" stopIfTrue="1">
      <formula>ABS((AD24-AD23))&lt;0.0011</formula>
    </cfRule>
    <cfRule type="cellIs" dxfId="136" priority="91" operator="greaterThan">
      <formula>0.15</formula>
    </cfRule>
  </conditionalFormatting>
  <conditionalFormatting sqref="AE27">
    <cfRule type="expression" dxfId="135" priority="58" stopIfTrue="1">
      <formula>ABS((AE24-AE23))&lt;0.0011</formula>
    </cfRule>
    <cfRule type="cellIs" dxfId="134" priority="90" operator="greaterThan">
      <formula>0.1</formula>
    </cfRule>
  </conditionalFormatting>
  <conditionalFormatting sqref="AF27">
    <cfRule type="expression" dxfId="133" priority="57" stopIfTrue="1">
      <formula>ABS((AF24-AF23))&lt;0.0011</formula>
    </cfRule>
    <cfRule type="cellIs" dxfId="132" priority="89" operator="greaterThan">
      <formula>0.1</formula>
    </cfRule>
  </conditionalFormatting>
  <conditionalFormatting sqref="G27">
    <cfRule type="expression" dxfId="131" priority="87" stopIfTrue="1">
      <formula>ABS((G24-G23))&lt;0.0011</formula>
    </cfRule>
    <cfRule type="cellIs" dxfId="130" priority="88" operator="greaterThan">
      <formula>0.1</formula>
    </cfRule>
  </conditionalFormatting>
  <conditionalFormatting sqref="Q27">
    <cfRule type="expression" dxfId="129" priority="82" stopIfTrue="1">
      <formula>ABS((Q24-Q23))&lt;0.0011</formula>
    </cfRule>
    <cfRule type="cellIs" dxfId="128" priority="83" operator="greaterThan">
      <formula>0.1</formula>
    </cfRule>
  </conditionalFormatting>
  <conditionalFormatting sqref="K27">
    <cfRule type="expression" dxfId="127" priority="75" stopIfTrue="1">
      <formula>ABS((K24-K23))&lt;0.0011</formula>
    </cfRule>
    <cfRule type="cellIs" dxfId="126" priority="76" operator="greaterThan">
      <formula>0.1</formula>
    </cfRule>
  </conditionalFormatting>
  <conditionalFormatting sqref="U27">
    <cfRule type="expression" dxfId="125" priority="70" stopIfTrue="1">
      <formula>ABS((U24-U23))&lt;0.0011</formula>
    </cfRule>
    <cfRule type="cellIs" dxfId="124" priority="71" operator="greaterThan">
      <formula>0.15</formula>
    </cfRule>
  </conditionalFormatting>
  <conditionalFormatting sqref="AA27">
    <cfRule type="expression" dxfId="123" priority="63" stopIfTrue="1">
      <formula>ABS((AA24-AA23))&lt;0.0011</formula>
    </cfRule>
    <cfRule type="cellIs" dxfId="122" priority="64" operator="greaterThan">
      <formula>0.1</formula>
    </cfRule>
  </conditionalFormatting>
  <conditionalFormatting sqref="AC27">
    <cfRule type="expression" dxfId="121" priority="60" stopIfTrue="1">
      <formula>ABS((AC24-AC23))&lt;0.0011</formula>
    </cfRule>
    <cfRule type="cellIs" dxfId="120" priority="61" operator="greaterThan">
      <formula>0.15</formula>
    </cfRule>
  </conditionalFormatting>
  <conditionalFormatting sqref="M32">
    <cfRule type="expression" dxfId="119" priority="24" stopIfTrue="1">
      <formula>ABS((M29-M28))&lt;0.0011</formula>
    </cfRule>
    <cfRule type="cellIs" dxfId="118" priority="54" operator="greaterThan">
      <formula>0.1</formula>
    </cfRule>
  </conditionalFormatting>
  <conditionalFormatting sqref="L32">
    <cfRule type="expression" dxfId="117" priority="23" stopIfTrue="1">
      <formula>ABS((L29-L28))&lt;0.0011</formula>
    </cfRule>
    <cfRule type="cellIs" dxfId="116" priority="53" operator="greaterThan">
      <formula>0.1</formula>
    </cfRule>
  </conditionalFormatting>
  <conditionalFormatting sqref="J32">
    <cfRule type="expression" dxfId="115" priority="30" stopIfTrue="1">
      <formula>ABS((J29-J28))&lt;0.0011</formula>
    </cfRule>
    <cfRule type="cellIs" dxfId="114" priority="52" operator="greaterThan">
      <formula>0.1</formula>
    </cfRule>
  </conditionalFormatting>
  <conditionalFormatting sqref="I32">
    <cfRule type="expression" dxfId="113" priority="31" stopIfTrue="1">
      <formula>ABS((I29-I28))&lt;0.0011</formula>
    </cfRule>
    <cfRule type="cellIs" dxfId="112" priority="51" operator="greaterThan">
      <formula>0.1</formula>
    </cfRule>
  </conditionalFormatting>
  <conditionalFormatting sqref="H32">
    <cfRule type="expression" dxfId="111" priority="32" stopIfTrue="1">
      <formula>ABS((H29-H28))&lt;0.0011</formula>
    </cfRule>
    <cfRule type="cellIs" dxfId="110" priority="50" operator="greaterThan">
      <formula>0.1</formula>
    </cfRule>
  </conditionalFormatting>
  <conditionalFormatting sqref="N32">
    <cfRule type="expression" dxfId="109" priority="25" stopIfTrue="1">
      <formula>ABS((N29-N28))&lt;0.0011</formula>
    </cfRule>
    <cfRule type="cellIs" dxfId="108" priority="49" operator="greaterThan">
      <formula>0.1</formula>
    </cfRule>
  </conditionalFormatting>
  <conditionalFormatting sqref="O32">
    <cfRule type="expression" dxfId="107" priority="26" stopIfTrue="1">
      <formula>ABS((O29-O28))&lt;0.0011</formula>
    </cfRule>
    <cfRule type="cellIs" dxfId="106" priority="48" operator="greaterThan">
      <formula>0.1</formula>
    </cfRule>
  </conditionalFormatting>
  <conditionalFormatting sqref="P32">
    <cfRule type="expression" dxfId="105" priority="27" stopIfTrue="1">
      <formula>ABS((P29-P28))&lt;0.0011</formula>
    </cfRule>
    <cfRule type="cellIs" dxfId="104" priority="47" operator="greaterThan">
      <formula>0.1</formula>
    </cfRule>
  </conditionalFormatting>
  <conditionalFormatting sqref="R32">
    <cfRule type="expression" dxfId="103" priority="20" stopIfTrue="1">
      <formula>ABS((R29-R28))&lt;0.0011</formula>
    </cfRule>
    <cfRule type="cellIs" dxfId="102" priority="46" operator="greaterThan">
      <formula>0.1</formula>
    </cfRule>
  </conditionalFormatting>
  <conditionalFormatting sqref="S32">
    <cfRule type="expression" dxfId="101" priority="19" stopIfTrue="1">
      <formula>ABS((S29-S28))&lt;0.0011</formula>
    </cfRule>
    <cfRule type="cellIs" dxfId="100" priority="45" operator="greaterThan">
      <formula>0.1</formula>
    </cfRule>
  </conditionalFormatting>
  <conditionalFormatting sqref="T32">
    <cfRule type="expression" dxfId="99" priority="18" stopIfTrue="1">
      <formula>ABS((T29-T28))&lt;0.0011</formula>
    </cfRule>
    <cfRule type="cellIs" dxfId="98" priority="44" operator="greaterThan">
      <formula>0.1</formula>
    </cfRule>
  </conditionalFormatting>
  <conditionalFormatting sqref="V32">
    <cfRule type="expression" dxfId="97" priority="15" stopIfTrue="1">
      <formula>ABS((V29-V28))&lt;0.0011</formula>
    </cfRule>
    <cfRule type="cellIs" dxfId="96" priority="43" operator="greaterThan">
      <formula>0.1</formula>
    </cfRule>
  </conditionalFormatting>
  <conditionalFormatting sqref="W32">
    <cfRule type="expression" dxfId="95" priority="14" stopIfTrue="1">
      <formula>ABS((W29-W28))&lt;0.0011</formula>
    </cfRule>
    <cfRule type="cellIs" dxfId="94" priority="42" operator="greaterThan">
      <formula>0.1</formula>
    </cfRule>
  </conditionalFormatting>
  <conditionalFormatting sqref="X32">
    <cfRule type="expression" dxfId="93" priority="13" stopIfTrue="1">
      <formula>ABS((X29-X28))&lt;0.0011</formula>
    </cfRule>
    <cfRule type="cellIs" dxfId="92" priority="41" operator="greaterThan">
      <formula>0.1</formula>
    </cfRule>
  </conditionalFormatting>
  <conditionalFormatting sqref="Y32">
    <cfRule type="expression" dxfId="91" priority="12" stopIfTrue="1">
      <formula>ABS((Y29-Y28))&lt;0.0011</formula>
    </cfRule>
    <cfRule type="cellIs" dxfId="90" priority="40" operator="greaterThan">
      <formula>0.1</formula>
    </cfRule>
  </conditionalFormatting>
  <conditionalFormatting sqref="Z32">
    <cfRule type="expression" dxfId="89" priority="11" stopIfTrue="1">
      <formula>ABS((Z29-Z28))&lt;0.0011</formula>
    </cfRule>
    <cfRule type="cellIs" dxfId="88" priority="39" operator="greaterThan">
      <formula>0.1</formula>
    </cfRule>
  </conditionalFormatting>
  <conditionalFormatting sqref="AB32">
    <cfRule type="expression" dxfId="87" priority="8" stopIfTrue="1">
      <formula>ABS((AB29-AB28))&lt;0.0011</formula>
    </cfRule>
    <cfRule type="cellIs" dxfId="86" priority="38" operator="greaterThan">
      <formula>0.1</formula>
    </cfRule>
  </conditionalFormatting>
  <conditionalFormatting sqref="AD32">
    <cfRule type="expression" dxfId="85" priority="5" stopIfTrue="1">
      <formula>ABS((AD29-AD28))&lt;0.0011</formula>
    </cfRule>
    <cfRule type="cellIs" dxfId="84" priority="37" operator="greaterThan">
      <formula>0.15</formula>
    </cfRule>
  </conditionalFormatting>
  <conditionalFormatting sqref="AE32">
    <cfRule type="expression" dxfId="83" priority="4" stopIfTrue="1">
      <formula>ABS((AE29-AE28))&lt;0.0011</formula>
    </cfRule>
    <cfRule type="cellIs" dxfId="82" priority="36" operator="greaterThan">
      <formula>0.1</formula>
    </cfRule>
  </conditionalFormatting>
  <conditionalFormatting sqref="AF32">
    <cfRule type="expression" dxfId="81" priority="3" stopIfTrue="1">
      <formula>ABS((AF29-AF28))&lt;0.0011</formula>
    </cfRule>
    <cfRule type="cellIs" dxfId="80" priority="35" operator="greaterThan">
      <formula>0.1</formula>
    </cfRule>
  </conditionalFormatting>
  <conditionalFormatting sqref="G32">
    <cfRule type="expression" dxfId="79" priority="33" stopIfTrue="1">
      <formula>ABS((G29-G28))&lt;0.0011</formula>
    </cfRule>
    <cfRule type="cellIs" dxfId="78" priority="34" operator="greaterThan">
      <formula>0.1</formula>
    </cfRule>
  </conditionalFormatting>
  <conditionalFormatting sqref="Q32">
    <cfRule type="expression" dxfId="77" priority="28" stopIfTrue="1">
      <formula>ABS((Q29-Q28))&lt;0.0011</formula>
    </cfRule>
    <cfRule type="cellIs" dxfId="76" priority="29" operator="greaterThan">
      <formula>0.1</formula>
    </cfRule>
  </conditionalFormatting>
  <conditionalFormatting sqref="K32">
    <cfRule type="expression" dxfId="75" priority="21" stopIfTrue="1">
      <formula>ABS((K29-K28))&lt;0.0011</formula>
    </cfRule>
    <cfRule type="cellIs" dxfId="74" priority="22" operator="greaterThan">
      <formula>0.1</formula>
    </cfRule>
  </conditionalFormatting>
  <conditionalFormatting sqref="U32">
    <cfRule type="expression" dxfId="73" priority="16" stopIfTrue="1">
      <formula>ABS((U29-U28))&lt;0.0011</formula>
    </cfRule>
    <cfRule type="cellIs" dxfId="72" priority="17" operator="greaterThan">
      <formula>0.15</formula>
    </cfRule>
  </conditionalFormatting>
  <conditionalFormatting sqref="AA32">
    <cfRule type="expression" dxfId="71" priority="9" stopIfTrue="1">
      <formula>ABS((AA29-AA28))&lt;0.0011</formula>
    </cfRule>
    <cfRule type="cellIs" dxfId="70" priority="10" operator="greaterThan">
      <formula>0.1</formula>
    </cfRule>
  </conditionalFormatting>
  <conditionalFormatting sqref="AC32">
    <cfRule type="expression" dxfId="69" priority="6" stopIfTrue="1">
      <formula>ABS((AC29-AC28))&lt;0.0011</formula>
    </cfRule>
    <cfRule type="cellIs" dxfId="68" priority="7" operator="greaterThan">
      <formula>0.15</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2"/>
  <sheetViews>
    <sheetView workbookViewId="0"/>
  </sheetViews>
  <sheetFormatPr baseColWidth="10" defaultColWidth="13.33203125" defaultRowHeight="13" x14ac:dyDescent="0.15"/>
  <cols>
    <col min="1" max="1" width="13.33203125" style="2" customWidth="1"/>
    <col min="2" max="2" width="17" style="2" customWidth="1"/>
    <col min="3" max="3" width="11.83203125" style="2" customWidth="1"/>
    <col min="4" max="4" width="9.83203125" style="2" customWidth="1"/>
    <col min="5" max="6" width="10.6640625" style="2" customWidth="1"/>
    <col min="7" max="7" width="8.5" style="2" customWidth="1"/>
    <col min="8" max="8" width="8.6640625" style="7" customWidth="1"/>
    <col min="9" max="9" width="7.5" style="2" customWidth="1"/>
    <col min="10" max="10" width="9.83203125" style="9" customWidth="1"/>
    <col min="11" max="11" width="10.5" style="2" customWidth="1"/>
    <col min="12" max="12" width="15.1640625" style="2" customWidth="1"/>
    <col min="13" max="13" width="10.83203125" style="2" customWidth="1"/>
    <col min="14" max="14" width="13.33203125" style="2" customWidth="1"/>
    <col min="15" max="15" width="8.83203125" style="2" customWidth="1"/>
    <col min="16" max="16" width="9.5" style="2" customWidth="1"/>
    <col min="17" max="17" width="13.33203125" style="2" customWidth="1"/>
    <col min="18" max="18" width="9.5" style="2" customWidth="1"/>
    <col min="19" max="19" width="8.5" style="2" customWidth="1"/>
    <col min="20" max="20" width="10.83203125" style="2" customWidth="1"/>
    <col min="21" max="21" width="11.5" style="2" customWidth="1"/>
    <col min="22" max="26" width="13.33203125" style="2" customWidth="1"/>
  </cols>
  <sheetData>
    <row r="1" spans="1:26" x14ac:dyDescent="0.15">
      <c r="A1" s="128" t="s">
        <v>270</v>
      </c>
      <c r="H1" s="2"/>
    </row>
    <row r="2" spans="1:26" x14ac:dyDescent="0.15">
      <c r="A2" s="128" t="s">
        <v>271</v>
      </c>
      <c r="H2" s="2"/>
    </row>
    <row r="3" spans="1:26" x14ac:dyDescent="0.15">
      <c r="A3" s="128"/>
      <c r="H3" s="2"/>
    </row>
    <row r="4" spans="1:26" x14ac:dyDescent="0.15">
      <c r="H4" s="2"/>
    </row>
    <row r="5" spans="1:26" ht="19" x14ac:dyDescent="0.25">
      <c r="A5" s="129" t="s">
        <v>272</v>
      </c>
      <c r="H5" s="2"/>
      <c r="O5" s="3"/>
      <c r="S5" s="8"/>
      <c r="T5" s="10"/>
      <c r="U5" s="10"/>
    </row>
    <row r="6" spans="1:26" ht="16.5" customHeight="1" x14ac:dyDescent="0.2">
      <c r="A6" s="11" t="s">
        <v>273</v>
      </c>
      <c r="H6" s="2"/>
      <c r="O6" s="3"/>
      <c r="S6" s="8"/>
      <c r="T6" s="10"/>
      <c r="U6" s="10"/>
    </row>
    <row r="7" spans="1:26" ht="16.5" customHeight="1" x14ac:dyDescent="0.2">
      <c r="A7" s="11" t="s">
        <v>274</v>
      </c>
      <c r="H7" s="2"/>
      <c r="O7" s="3"/>
      <c r="S7" s="8"/>
      <c r="T7" s="10"/>
      <c r="U7" s="10"/>
    </row>
    <row r="8" spans="1:26" s="12" customFormat="1" ht="20.25" customHeight="1" x14ac:dyDescent="0.2">
      <c r="A8" s="11" t="s">
        <v>275</v>
      </c>
      <c r="B8" s="13"/>
      <c r="C8" s="13"/>
      <c r="D8" s="13"/>
      <c r="E8" s="13"/>
      <c r="F8" s="13"/>
      <c r="G8" s="13"/>
      <c r="H8" s="13"/>
      <c r="I8" s="13"/>
      <c r="J8" s="16"/>
      <c r="K8" s="13"/>
      <c r="L8" s="13"/>
      <c r="M8" s="13"/>
      <c r="N8" s="13"/>
      <c r="O8" s="14"/>
      <c r="P8" s="13"/>
      <c r="Q8" s="13"/>
      <c r="R8" s="13"/>
      <c r="S8" s="15"/>
      <c r="T8" s="17"/>
      <c r="U8" s="17"/>
      <c r="V8" s="13"/>
      <c r="W8" s="13"/>
      <c r="X8" s="13"/>
      <c r="Y8" s="13"/>
      <c r="Z8" s="13"/>
    </row>
    <row r="9" spans="1:26" s="24" customFormat="1" ht="19.5" customHeight="1" x14ac:dyDescent="0.2">
      <c r="A9" s="18" t="s">
        <v>276</v>
      </c>
      <c r="B9" s="19"/>
      <c r="C9" s="19"/>
      <c r="D9" s="19"/>
      <c r="E9" s="19"/>
      <c r="F9" s="19"/>
      <c r="G9" s="19"/>
      <c r="H9" s="19"/>
      <c r="I9" s="19"/>
      <c r="J9" s="22"/>
      <c r="K9" s="19"/>
      <c r="L9" s="19"/>
      <c r="M9" s="19"/>
      <c r="N9" s="19"/>
      <c r="O9" s="20"/>
      <c r="P9" s="19"/>
      <c r="Q9" s="19"/>
      <c r="R9" s="19"/>
      <c r="S9" s="21"/>
      <c r="T9" s="23"/>
      <c r="U9" s="23"/>
      <c r="V9" s="19"/>
      <c r="W9" s="19"/>
      <c r="X9" s="19"/>
      <c r="Y9" s="19"/>
      <c r="Z9" s="19"/>
    </row>
    <row r="10" spans="1:26" s="24" customFormat="1" ht="19.5" customHeight="1" x14ac:dyDescent="0.2">
      <c r="A10" s="18" t="s">
        <v>277</v>
      </c>
      <c r="B10" s="19"/>
      <c r="C10" s="19"/>
      <c r="D10" s="19"/>
      <c r="E10" s="19"/>
      <c r="F10" s="19"/>
      <c r="G10" s="19"/>
      <c r="H10" s="19"/>
      <c r="I10" s="19"/>
      <c r="J10" s="22"/>
      <c r="K10" s="19"/>
      <c r="L10" s="19"/>
      <c r="M10" s="19"/>
      <c r="N10" s="19"/>
      <c r="O10" s="20"/>
      <c r="P10" s="19"/>
      <c r="Q10" s="19"/>
      <c r="R10" s="19"/>
      <c r="S10" s="21"/>
      <c r="T10" s="23"/>
      <c r="U10" s="23"/>
      <c r="V10" s="19"/>
      <c r="W10" s="19"/>
      <c r="X10" s="19"/>
      <c r="Y10" s="19"/>
      <c r="Z10" s="19"/>
    </row>
    <row r="11" spans="1:26" s="24" customFormat="1" ht="19.5" customHeight="1" x14ac:dyDescent="0.2">
      <c r="A11" s="18"/>
      <c r="B11" s="19"/>
      <c r="C11" s="19"/>
      <c r="D11" s="19"/>
      <c r="E11" s="19"/>
      <c r="F11" s="19"/>
      <c r="G11" s="19"/>
      <c r="H11" s="19"/>
      <c r="I11" s="19"/>
      <c r="J11" s="22"/>
      <c r="K11" s="19"/>
      <c r="L11" s="19"/>
      <c r="M11" s="19"/>
      <c r="N11" s="19"/>
      <c r="O11" s="20"/>
      <c r="P11" s="19"/>
      <c r="Q11" s="19"/>
      <c r="R11" s="19"/>
      <c r="S11" s="21"/>
      <c r="T11" s="23"/>
      <c r="U11" s="23"/>
      <c r="V11" s="19"/>
      <c r="W11" s="19"/>
      <c r="X11" s="19"/>
      <c r="Y11" s="19"/>
      <c r="Z11" s="19"/>
    </row>
    <row r="12" spans="1:26" s="24" customFormat="1" ht="19.5" customHeight="1" x14ac:dyDescent="0.2">
      <c r="A12" s="19"/>
      <c r="B12" s="19"/>
      <c r="C12" s="19"/>
      <c r="D12" s="19"/>
      <c r="E12" s="19"/>
      <c r="F12" s="19"/>
      <c r="G12" s="19"/>
      <c r="H12" s="19"/>
      <c r="I12" s="19"/>
      <c r="J12" s="22"/>
      <c r="K12" s="19"/>
      <c r="L12" s="19"/>
      <c r="M12" s="19"/>
      <c r="N12" s="19"/>
      <c r="O12" s="20"/>
      <c r="P12" s="19"/>
      <c r="Q12" s="19"/>
      <c r="R12" s="19"/>
      <c r="S12" s="21"/>
      <c r="T12" s="23"/>
      <c r="U12" s="23"/>
      <c r="V12" s="19"/>
      <c r="W12" s="19"/>
      <c r="X12" s="19"/>
      <c r="Y12" s="19"/>
      <c r="Z12" s="19"/>
    </row>
    <row r="13" spans="1:26" s="31" customFormat="1" ht="19.5" customHeight="1" x14ac:dyDescent="0.2">
      <c r="A13" s="139" t="s">
        <v>278</v>
      </c>
      <c r="B13" s="140">
        <v>41031</v>
      </c>
      <c r="C13" s="139" t="s">
        <v>279</v>
      </c>
      <c r="D13" s="25"/>
      <c r="E13" s="25"/>
      <c r="F13" s="25"/>
      <c r="G13" s="25"/>
      <c r="H13" s="25"/>
      <c r="I13" s="25"/>
      <c r="J13" s="29" t="s">
        <v>280</v>
      </c>
      <c r="K13" s="25"/>
      <c r="L13" s="25"/>
      <c r="M13" s="25"/>
      <c r="N13" s="25"/>
      <c r="O13" s="26" t="s">
        <v>281</v>
      </c>
      <c r="P13" s="27" t="s">
        <v>282</v>
      </c>
      <c r="Q13" s="27" t="s">
        <v>283</v>
      </c>
      <c r="R13" s="27" t="s">
        <v>284</v>
      </c>
      <c r="S13" s="28" t="s">
        <v>285</v>
      </c>
      <c r="T13" s="30" t="s">
        <v>286</v>
      </c>
      <c r="U13" s="30" t="s">
        <v>286</v>
      </c>
      <c r="V13" s="25"/>
      <c r="W13" s="25"/>
      <c r="X13" s="25"/>
      <c r="Y13" s="25"/>
      <c r="Z13" s="25"/>
    </row>
    <row r="14" spans="1:26" s="32" customFormat="1" ht="126" x14ac:dyDescent="0.15">
      <c r="B14" s="32" t="s">
        <v>287</v>
      </c>
      <c r="D14" s="32" t="s">
        <v>288</v>
      </c>
      <c r="E14" s="32" t="s">
        <v>289</v>
      </c>
      <c r="F14" s="32" t="s">
        <v>290</v>
      </c>
      <c r="J14" s="5"/>
      <c r="M14" s="4" t="s">
        <v>291</v>
      </c>
      <c r="N14" s="4" t="s">
        <v>292</v>
      </c>
      <c r="O14" s="4" t="s">
        <v>293</v>
      </c>
      <c r="P14" s="4" t="s">
        <v>294</v>
      </c>
      <c r="Q14" s="4" t="s">
        <v>295</v>
      </c>
      <c r="R14" s="4" t="s">
        <v>296</v>
      </c>
      <c r="S14" s="141" t="s">
        <v>297</v>
      </c>
      <c r="T14" s="141" t="s">
        <v>298</v>
      </c>
      <c r="U14" s="141" t="s">
        <v>299</v>
      </c>
      <c r="X14" s="6" t="s">
        <v>300</v>
      </c>
    </row>
    <row r="15" spans="1:26" ht="19" x14ac:dyDescent="0.15">
      <c r="B15" s="33" t="s">
        <v>301</v>
      </c>
      <c r="C15" s="33" t="s">
        <v>301</v>
      </c>
      <c r="D15" s="33" t="s">
        <v>301</v>
      </c>
      <c r="E15" s="33" t="s">
        <v>301</v>
      </c>
      <c r="F15" s="33" t="s">
        <v>301</v>
      </c>
      <c r="G15" s="33" t="s">
        <v>301</v>
      </c>
      <c r="H15" s="33" t="s">
        <v>301</v>
      </c>
      <c r="I15" s="33" t="s">
        <v>301</v>
      </c>
      <c r="J15" s="36" t="s">
        <v>301</v>
      </c>
      <c r="K15" s="33" t="s">
        <v>301</v>
      </c>
      <c r="L15" s="33" t="s">
        <v>301</v>
      </c>
      <c r="M15" s="33" t="s">
        <v>301</v>
      </c>
      <c r="N15" s="33" t="s">
        <v>301</v>
      </c>
      <c r="O15" s="34" t="s">
        <v>301</v>
      </c>
      <c r="P15" s="33" t="s">
        <v>301</v>
      </c>
      <c r="Q15" s="33" t="s">
        <v>301</v>
      </c>
      <c r="R15" s="33" t="s">
        <v>301</v>
      </c>
      <c r="S15" s="35" t="s">
        <v>301</v>
      </c>
      <c r="T15" s="37" t="s">
        <v>301</v>
      </c>
      <c r="U15" s="37" t="s">
        <v>301</v>
      </c>
      <c r="V15" s="33" t="s">
        <v>301</v>
      </c>
      <c r="W15" s="33" t="s">
        <v>301</v>
      </c>
      <c r="X15" s="33" t="s">
        <v>301</v>
      </c>
    </row>
    <row r="16" spans="1:26" s="38" customFormat="1" ht="56" x14ac:dyDescent="0.15">
      <c r="A16" s="38" t="s">
        <v>302</v>
      </c>
      <c r="B16" s="38" t="s">
        <v>303</v>
      </c>
      <c r="C16" s="38" t="s">
        <v>304</v>
      </c>
      <c r="D16" s="38" t="s">
        <v>305</v>
      </c>
      <c r="E16" s="38" t="s">
        <v>306</v>
      </c>
      <c r="F16" s="38" t="s">
        <v>307</v>
      </c>
      <c r="G16" s="38" t="s">
        <v>308</v>
      </c>
      <c r="H16" s="38" t="s">
        <v>309</v>
      </c>
      <c r="I16" s="38" t="s">
        <v>310</v>
      </c>
      <c r="J16" s="142" t="s">
        <v>311</v>
      </c>
      <c r="K16" s="38" t="s">
        <v>312</v>
      </c>
      <c r="L16" s="38" t="s">
        <v>313</v>
      </c>
      <c r="M16" s="38" t="s">
        <v>314</v>
      </c>
      <c r="N16" s="38" t="s">
        <v>315</v>
      </c>
      <c r="O16" s="143" t="s">
        <v>316</v>
      </c>
      <c r="P16" s="38" t="s">
        <v>317</v>
      </c>
      <c r="Q16" s="38" t="s">
        <v>318</v>
      </c>
      <c r="R16" s="38" t="s">
        <v>319</v>
      </c>
      <c r="S16" s="144" t="s">
        <v>320</v>
      </c>
      <c r="T16" s="145" t="s">
        <v>321</v>
      </c>
      <c r="U16" s="145" t="s">
        <v>322</v>
      </c>
      <c r="V16" s="38" t="s">
        <v>323</v>
      </c>
      <c r="W16" s="38" t="s">
        <v>324</v>
      </c>
      <c r="X16" s="38" t="s">
        <v>325</v>
      </c>
      <c r="Y16" s="38" t="s">
        <v>326</v>
      </c>
      <c r="Z16" s="38" t="s">
        <v>326</v>
      </c>
    </row>
    <row r="17" spans="1:26" ht="14" x14ac:dyDescent="0.2">
      <c r="A17" s="7" t="s">
        <v>225</v>
      </c>
      <c r="B17" s="2" t="s">
        <v>327</v>
      </c>
      <c r="C17" s="2" t="s">
        <v>376</v>
      </c>
      <c r="D17" s="2" t="s">
        <v>329</v>
      </c>
      <c r="F17" s="2" t="s">
        <v>350</v>
      </c>
      <c r="G17" s="2">
        <v>1080</v>
      </c>
      <c r="H17" s="7" t="s">
        <v>375</v>
      </c>
      <c r="I17" s="2">
        <v>23</v>
      </c>
      <c r="J17" s="9">
        <v>20</v>
      </c>
      <c r="K17" s="2">
        <v>3569</v>
      </c>
      <c r="L17" s="2" t="s">
        <v>366</v>
      </c>
      <c r="M17" s="2" t="s">
        <v>332</v>
      </c>
      <c r="N17" s="2" t="s">
        <v>333</v>
      </c>
      <c r="O17" s="2">
        <v>2015</v>
      </c>
      <c r="P17" s="2" t="s">
        <v>371</v>
      </c>
      <c r="Q17" s="2">
        <v>19</v>
      </c>
      <c r="R17" s="2">
        <v>19</v>
      </c>
      <c r="S17" s="2">
        <v>815</v>
      </c>
      <c r="T17" s="2">
        <v>3.3300000000000003E-2</v>
      </c>
      <c r="U17" s="2">
        <v>-66.025000000000006</v>
      </c>
      <c r="V17" s="147" t="s">
        <v>335</v>
      </c>
      <c r="W17" s="147" t="s">
        <v>336</v>
      </c>
      <c r="X17" s="148" t="s">
        <v>337</v>
      </c>
      <c r="Y17"/>
      <c r="Z17"/>
    </row>
    <row r="18" spans="1:26" ht="14" x14ac:dyDescent="0.2">
      <c r="A18" s="7" t="s">
        <v>226</v>
      </c>
      <c r="B18" s="2" t="s">
        <v>327</v>
      </c>
      <c r="C18" s="2" t="s">
        <v>339</v>
      </c>
      <c r="D18" s="2" t="s">
        <v>329</v>
      </c>
      <c r="G18" s="2">
        <v>2160</v>
      </c>
      <c r="H18" s="7" t="s">
        <v>340</v>
      </c>
      <c r="I18" s="2">
        <v>22</v>
      </c>
      <c r="J18" s="9">
        <v>50</v>
      </c>
      <c r="K18" s="2">
        <v>3860</v>
      </c>
      <c r="L18" s="2" t="s">
        <v>331</v>
      </c>
      <c r="M18" s="2" t="s">
        <v>332</v>
      </c>
      <c r="N18" s="2" t="s">
        <v>333</v>
      </c>
      <c r="O18" s="2">
        <v>2014</v>
      </c>
      <c r="P18" s="2" t="s">
        <v>334</v>
      </c>
      <c r="Q18" s="2">
        <v>7</v>
      </c>
      <c r="R18" s="2">
        <v>311</v>
      </c>
      <c r="S18" s="2">
        <v>717</v>
      </c>
      <c r="T18" s="2">
        <v>7.0933000000000002</v>
      </c>
      <c r="U18" s="2">
        <v>-44.658299999999997</v>
      </c>
      <c r="V18" s="147" t="s">
        <v>335</v>
      </c>
      <c r="W18" s="147" t="s">
        <v>336</v>
      </c>
      <c r="X18" s="148" t="s">
        <v>337</v>
      </c>
      <c r="Y18"/>
      <c r="Z18"/>
    </row>
    <row r="19" spans="1:26" ht="14" x14ac:dyDescent="0.2">
      <c r="A19" s="7" t="s">
        <v>227</v>
      </c>
      <c r="B19" s="2" t="s">
        <v>327</v>
      </c>
      <c r="C19" s="2" t="s">
        <v>352</v>
      </c>
      <c r="D19" s="2" t="s">
        <v>329</v>
      </c>
      <c r="G19" s="2">
        <v>2160</v>
      </c>
      <c r="H19" s="7" t="s">
        <v>353</v>
      </c>
      <c r="I19" s="2">
        <v>22</v>
      </c>
      <c r="J19" s="9">
        <v>60</v>
      </c>
      <c r="K19" s="2">
        <v>3250</v>
      </c>
      <c r="L19" s="2" t="s">
        <v>331</v>
      </c>
      <c r="M19" s="2" t="s">
        <v>332</v>
      </c>
      <c r="N19" s="2" t="s">
        <v>333</v>
      </c>
      <c r="O19" s="2">
        <v>2014</v>
      </c>
      <c r="P19" s="2" t="s">
        <v>334</v>
      </c>
      <c r="Q19" s="2">
        <v>12</v>
      </c>
      <c r="R19" s="2">
        <v>316</v>
      </c>
      <c r="S19" s="2">
        <v>1200</v>
      </c>
      <c r="T19" s="2">
        <v>1.4999999999999999E-2</v>
      </c>
      <c r="U19" s="2">
        <v>-56.93</v>
      </c>
      <c r="V19" s="147" t="s">
        <v>335</v>
      </c>
      <c r="W19" s="147" t="s">
        <v>336</v>
      </c>
      <c r="X19" s="148" t="s">
        <v>337</v>
      </c>
      <c r="Y19"/>
      <c r="Z19"/>
    </row>
    <row r="20" spans="1:26" ht="14" x14ac:dyDescent="0.2">
      <c r="A20" s="7" t="s">
        <v>228</v>
      </c>
      <c r="B20" s="2" t="s">
        <v>327</v>
      </c>
      <c r="C20" s="2" t="s">
        <v>328</v>
      </c>
      <c r="D20" s="2" t="s">
        <v>329</v>
      </c>
      <c r="G20" s="2">
        <v>1080</v>
      </c>
      <c r="H20" s="146" t="s">
        <v>330</v>
      </c>
      <c r="I20" s="2">
        <v>23</v>
      </c>
      <c r="J20" s="9">
        <v>31</v>
      </c>
      <c r="K20" s="2">
        <v>5120</v>
      </c>
      <c r="L20" s="2" t="s">
        <v>331</v>
      </c>
      <c r="M20" s="2" t="s">
        <v>332</v>
      </c>
      <c r="N20" s="2" t="s">
        <v>333</v>
      </c>
      <c r="O20" s="2">
        <v>2014</v>
      </c>
      <c r="P20" s="2" t="s">
        <v>334</v>
      </c>
      <c r="Q20" s="2">
        <v>5</v>
      </c>
      <c r="R20" s="2">
        <v>309</v>
      </c>
      <c r="S20" s="2">
        <v>350</v>
      </c>
      <c r="T20" s="2">
        <v>11.3383</v>
      </c>
      <c r="U20" s="2">
        <v>-39.231699999999996</v>
      </c>
      <c r="V20" s="147" t="s">
        <v>335</v>
      </c>
      <c r="W20" s="147" t="s">
        <v>336</v>
      </c>
      <c r="X20" s="148" t="s">
        <v>337</v>
      </c>
      <c r="Y20"/>
      <c r="Z20"/>
    </row>
    <row r="21" spans="1:26" ht="14" x14ac:dyDescent="0.2">
      <c r="A21" s="7" t="s">
        <v>229</v>
      </c>
      <c r="B21" s="2" t="s">
        <v>327</v>
      </c>
      <c r="C21" s="2" t="s">
        <v>328</v>
      </c>
      <c r="D21" s="2" t="s">
        <v>329</v>
      </c>
      <c r="G21" s="2">
        <v>1080</v>
      </c>
      <c r="H21" s="146" t="s">
        <v>330</v>
      </c>
      <c r="I21" s="2">
        <v>23</v>
      </c>
      <c r="J21" s="9">
        <v>31</v>
      </c>
      <c r="K21" s="2">
        <v>5120</v>
      </c>
      <c r="L21" s="2" t="s">
        <v>331</v>
      </c>
      <c r="M21" s="2" t="s">
        <v>332</v>
      </c>
      <c r="N21" s="2" t="s">
        <v>333</v>
      </c>
      <c r="O21" s="2">
        <v>2014</v>
      </c>
      <c r="P21" s="2" t="s">
        <v>334</v>
      </c>
      <c r="Q21" s="2">
        <v>5</v>
      </c>
      <c r="R21" s="2">
        <v>309</v>
      </c>
      <c r="S21" s="2">
        <v>350</v>
      </c>
      <c r="T21" s="2">
        <v>11.3383</v>
      </c>
      <c r="U21" s="2">
        <v>-39.231699999999996</v>
      </c>
      <c r="V21" s="147" t="s">
        <v>335</v>
      </c>
      <c r="W21" s="147" t="s">
        <v>336</v>
      </c>
      <c r="X21" s="148" t="s">
        <v>337</v>
      </c>
      <c r="Y21"/>
      <c r="Z21"/>
    </row>
    <row r="22" spans="1:26" ht="14" x14ac:dyDescent="0.2">
      <c r="A22" s="7" t="s">
        <v>230</v>
      </c>
      <c r="B22" s="2" t="s">
        <v>327</v>
      </c>
      <c r="C22" s="2" t="s">
        <v>338</v>
      </c>
      <c r="D22" s="2" t="s">
        <v>329</v>
      </c>
      <c r="G22" s="2">
        <v>2160</v>
      </c>
      <c r="H22" s="146" t="s">
        <v>330</v>
      </c>
      <c r="I22" s="2">
        <v>24</v>
      </c>
      <c r="J22" s="9">
        <v>30</v>
      </c>
      <c r="K22" s="2">
        <v>5120</v>
      </c>
      <c r="L22" s="2" t="s">
        <v>331</v>
      </c>
      <c r="M22" s="2" t="s">
        <v>332</v>
      </c>
      <c r="N22" s="2" t="s">
        <v>333</v>
      </c>
      <c r="O22" s="2">
        <v>2014</v>
      </c>
      <c r="P22" s="2" t="s">
        <v>334</v>
      </c>
      <c r="Q22" s="2">
        <v>5</v>
      </c>
      <c r="R22" s="2">
        <v>309</v>
      </c>
      <c r="S22" s="2">
        <v>350</v>
      </c>
      <c r="T22" s="2">
        <v>11.3383</v>
      </c>
      <c r="U22" s="2">
        <v>-39.231699999999996</v>
      </c>
      <c r="V22" s="147" t="s">
        <v>335</v>
      </c>
      <c r="W22" s="147" t="s">
        <v>336</v>
      </c>
      <c r="X22" s="148" t="s">
        <v>337</v>
      </c>
      <c r="Y22"/>
      <c r="Z22"/>
    </row>
    <row r="23" spans="1:26" ht="14" x14ac:dyDescent="0.2">
      <c r="A23" s="7" t="s">
        <v>231</v>
      </c>
      <c r="B23" s="2" t="s">
        <v>327</v>
      </c>
      <c r="C23" s="2" t="s">
        <v>341</v>
      </c>
      <c r="D23" s="2" t="s">
        <v>329</v>
      </c>
      <c r="G23" s="2">
        <v>2160</v>
      </c>
      <c r="H23" s="7" t="s">
        <v>340</v>
      </c>
      <c r="I23" s="2">
        <v>23</v>
      </c>
      <c r="J23" s="9">
        <v>25</v>
      </c>
      <c r="K23" s="2">
        <v>3860</v>
      </c>
      <c r="L23" s="2" t="s">
        <v>331</v>
      </c>
      <c r="M23" s="2" t="s">
        <v>332</v>
      </c>
      <c r="N23" s="2" t="s">
        <v>333</v>
      </c>
      <c r="O23" s="2">
        <v>2014</v>
      </c>
      <c r="P23" s="2" t="s">
        <v>334</v>
      </c>
      <c r="Q23" s="2">
        <v>7</v>
      </c>
      <c r="R23" s="2">
        <v>311</v>
      </c>
      <c r="S23" s="2">
        <v>717</v>
      </c>
      <c r="T23" s="2">
        <v>7.0933000000000002</v>
      </c>
      <c r="U23" s="2">
        <v>-44.658299999999997</v>
      </c>
      <c r="V23" s="147" t="s">
        <v>335</v>
      </c>
      <c r="W23" s="147" t="s">
        <v>336</v>
      </c>
      <c r="X23" s="148" t="s">
        <v>337</v>
      </c>
      <c r="Y23"/>
      <c r="Z23"/>
    </row>
    <row r="24" spans="1:26" ht="14" x14ac:dyDescent="0.2">
      <c r="A24" s="7" t="s">
        <v>232</v>
      </c>
      <c r="B24" s="2" t="s">
        <v>327</v>
      </c>
      <c r="C24" s="2" t="s">
        <v>342</v>
      </c>
      <c r="D24" s="2" t="s">
        <v>329</v>
      </c>
      <c r="G24" s="2">
        <v>2160</v>
      </c>
      <c r="H24" s="7" t="s">
        <v>340</v>
      </c>
      <c r="I24" s="2">
        <v>24</v>
      </c>
      <c r="J24" s="9">
        <v>15</v>
      </c>
      <c r="K24" s="2">
        <v>3860</v>
      </c>
      <c r="L24" s="2" t="s">
        <v>331</v>
      </c>
      <c r="M24" s="2" t="s">
        <v>332</v>
      </c>
      <c r="N24" s="2" t="s">
        <v>333</v>
      </c>
      <c r="O24" s="2">
        <v>2014</v>
      </c>
      <c r="P24" s="2" t="s">
        <v>334</v>
      </c>
      <c r="Q24" s="2">
        <v>7</v>
      </c>
      <c r="R24" s="2">
        <v>311</v>
      </c>
      <c r="S24" s="2">
        <v>717</v>
      </c>
      <c r="T24" s="2">
        <v>7.0933000000000002</v>
      </c>
      <c r="U24" s="2">
        <v>-44.658299999999997</v>
      </c>
      <c r="V24" s="147" t="s">
        <v>335</v>
      </c>
      <c r="W24" s="147" t="s">
        <v>336</v>
      </c>
      <c r="X24" s="148" t="s">
        <v>337</v>
      </c>
      <c r="Y24"/>
      <c r="Z24"/>
    </row>
    <row r="25" spans="1:26" ht="14" x14ac:dyDescent="0.2">
      <c r="A25" s="7" t="s">
        <v>233</v>
      </c>
      <c r="B25" s="2" t="s">
        <v>327</v>
      </c>
      <c r="C25" s="2" t="s">
        <v>343</v>
      </c>
      <c r="D25" s="2" t="s">
        <v>329</v>
      </c>
      <c r="G25" s="2">
        <v>2160</v>
      </c>
      <c r="H25" s="7" t="s">
        <v>344</v>
      </c>
      <c r="I25" s="2">
        <v>22</v>
      </c>
      <c r="J25" s="9">
        <v>50</v>
      </c>
      <c r="K25" s="2">
        <v>4158</v>
      </c>
      <c r="L25" s="2" t="s">
        <v>331</v>
      </c>
      <c r="M25" s="2" t="s">
        <v>332</v>
      </c>
      <c r="N25" s="2" t="s">
        <v>333</v>
      </c>
      <c r="O25" s="2">
        <v>2014</v>
      </c>
      <c r="P25" s="2" t="s">
        <v>334</v>
      </c>
      <c r="Q25" s="2">
        <v>9</v>
      </c>
      <c r="R25" s="2">
        <v>313</v>
      </c>
      <c r="S25" s="2">
        <v>230</v>
      </c>
      <c r="T25" s="2">
        <v>2.8683000000000001</v>
      </c>
      <c r="U25" s="2">
        <v>-49.058300000000003</v>
      </c>
      <c r="V25" s="147" t="s">
        <v>335</v>
      </c>
      <c r="W25" s="147" t="s">
        <v>336</v>
      </c>
      <c r="X25" s="148" t="s">
        <v>337</v>
      </c>
      <c r="Y25"/>
      <c r="Z25"/>
    </row>
    <row r="26" spans="1:26" ht="14" x14ac:dyDescent="0.2">
      <c r="A26" s="7" t="s">
        <v>234</v>
      </c>
      <c r="B26" s="2" t="s">
        <v>327</v>
      </c>
      <c r="C26" s="2" t="s">
        <v>345</v>
      </c>
      <c r="D26" s="2" t="s">
        <v>329</v>
      </c>
      <c r="G26" s="2">
        <v>2160</v>
      </c>
      <c r="H26" s="7" t="s">
        <v>344</v>
      </c>
      <c r="I26" s="2">
        <v>23</v>
      </c>
      <c r="J26" s="9">
        <v>35</v>
      </c>
      <c r="K26" s="2">
        <v>4158</v>
      </c>
      <c r="L26" s="2" t="s">
        <v>331</v>
      </c>
      <c r="M26" s="2" t="s">
        <v>332</v>
      </c>
      <c r="N26" s="2" t="s">
        <v>333</v>
      </c>
      <c r="O26" s="2">
        <v>2014</v>
      </c>
      <c r="P26" s="2" t="s">
        <v>334</v>
      </c>
      <c r="Q26" s="2">
        <v>9</v>
      </c>
      <c r="R26" s="2">
        <v>313</v>
      </c>
      <c r="S26" s="2">
        <v>230</v>
      </c>
      <c r="T26" s="2">
        <v>2.8683000000000001</v>
      </c>
      <c r="U26" s="2">
        <v>-49.058300000000003</v>
      </c>
      <c r="V26" s="147" t="s">
        <v>335</v>
      </c>
      <c r="W26" s="147" t="s">
        <v>336</v>
      </c>
      <c r="X26" s="148" t="s">
        <v>337</v>
      </c>
      <c r="Y26"/>
      <c r="Z26"/>
    </row>
    <row r="27" spans="1:26" ht="14" x14ac:dyDescent="0.2">
      <c r="A27" s="7" t="s">
        <v>235</v>
      </c>
      <c r="B27" s="2" t="s">
        <v>327</v>
      </c>
      <c r="C27" s="2" t="s">
        <v>346</v>
      </c>
      <c r="D27" s="2" t="s">
        <v>329</v>
      </c>
      <c r="G27" s="2">
        <v>2160</v>
      </c>
      <c r="H27" s="7" t="s">
        <v>344</v>
      </c>
      <c r="I27" s="2">
        <v>24</v>
      </c>
      <c r="J27" s="9">
        <v>30</v>
      </c>
      <c r="K27" s="2">
        <v>4158</v>
      </c>
      <c r="L27" s="2" t="s">
        <v>331</v>
      </c>
      <c r="M27" s="2" t="s">
        <v>332</v>
      </c>
      <c r="N27" s="2" t="s">
        <v>333</v>
      </c>
      <c r="O27" s="2">
        <v>2014</v>
      </c>
      <c r="P27" s="2" t="s">
        <v>334</v>
      </c>
      <c r="Q27" s="2">
        <v>9</v>
      </c>
      <c r="R27" s="2">
        <v>313</v>
      </c>
      <c r="S27" s="2">
        <v>230</v>
      </c>
      <c r="T27" s="2">
        <v>2.8683000000000001</v>
      </c>
      <c r="U27" s="2">
        <v>-49.058300000000003</v>
      </c>
      <c r="V27" s="147" t="s">
        <v>335</v>
      </c>
      <c r="W27" s="147" t="s">
        <v>336</v>
      </c>
      <c r="X27" s="148" t="s">
        <v>337</v>
      </c>
      <c r="Y27"/>
      <c r="Z27"/>
    </row>
    <row r="28" spans="1:26" ht="14" x14ac:dyDescent="0.2">
      <c r="A28" s="7" t="s">
        <v>236</v>
      </c>
      <c r="B28" s="2" t="s">
        <v>327</v>
      </c>
      <c r="C28" s="2" t="s">
        <v>347</v>
      </c>
      <c r="D28" s="2" t="s">
        <v>329</v>
      </c>
      <c r="G28" s="2">
        <v>2160</v>
      </c>
      <c r="H28" s="7" t="s">
        <v>348</v>
      </c>
      <c r="I28" s="2">
        <v>22</v>
      </c>
      <c r="J28" s="9">
        <v>50</v>
      </c>
      <c r="K28" s="2">
        <v>2555</v>
      </c>
      <c r="L28" s="2" t="s">
        <v>331</v>
      </c>
      <c r="M28" s="2" t="s">
        <v>332</v>
      </c>
      <c r="N28" s="2" t="s">
        <v>333</v>
      </c>
      <c r="O28" s="2">
        <v>2014</v>
      </c>
      <c r="P28" s="2" t="s">
        <v>334</v>
      </c>
      <c r="Q28" s="2">
        <v>10</v>
      </c>
      <c r="R28" s="2">
        <v>314</v>
      </c>
      <c r="S28" s="2">
        <v>2359</v>
      </c>
      <c r="T28" s="2">
        <v>3.3E-3</v>
      </c>
      <c r="U28" s="2">
        <v>-53.5167</v>
      </c>
      <c r="V28" s="147" t="s">
        <v>335</v>
      </c>
      <c r="W28" s="147" t="s">
        <v>336</v>
      </c>
      <c r="X28" s="148" t="s">
        <v>337</v>
      </c>
      <c r="Y28"/>
      <c r="Z28"/>
    </row>
    <row r="29" spans="1:26" ht="14" x14ac:dyDescent="0.2">
      <c r="A29" s="7" t="s">
        <v>237</v>
      </c>
      <c r="B29" s="2" t="s">
        <v>327</v>
      </c>
      <c r="C29" s="2" t="s">
        <v>349</v>
      </c>
      <c r="D29" s="2" t="s">
        <v>329</v>
      </c>
      <c r="F29" s="2" t="s">
        <v>350</v>
      </c>
      <c r="G29" s="2">
        <v>2160</v>
      </c>
      <c r="H29" s="7" t="s">
        <v>348</v>
      </c>
      <c r="I29" s="2">
        <v>23</v>
      </c>
      <c r="J29" s="9">
        <v>25</v>
      </c>
      <c r="K29" s="2">
        <v>2555</v>
      </c>
      <c r="L29" s="2" t="s">
        <v>331</v>
      </c>
      <c r="M29" s="2" t="s">
        <v>332</v>
      </c>
      <c r="N29" s="2" t="s">
        <v>333</v>
      </c>
      <c r="O29" s="2">
        <v>2014</v>
      </c>
      <c r="P29" s="2" t="s">
        <v>334</v>
      </c>
      <c r="Q29" s="2">
        <v>10</v>
      </c>
      <c r="R29" s="2">
        <v>314</v>
      </c>
      <c r="S29" s="2">
        <v>2359</v>
      </c>
      <c r="T29" s="2">
        <v>3.3E-3</v>
      </c>
      <c r="U29" s="2">
        <v>-53.5167</v>
      </c>
      <c r="V29" s="147" t="s">
        <v>335</v>
      </c>
      <c r="W29" s="147" t="s">
        <v>336</v>
      </c>
      <c r="X29" s="148" t="s">
        <v>337</v>
      </c>
      <c r="Y29"/>
      <c r="Z29"/>
    </row>
    <row r="30" spans="1:26" ht="14" x14ac:dyDescent="0.2">
      <c r="A30" s="7" t="s">
        <v>238</v>
      </c>
      <c r="B30" s="2" t="s">
        <v>327</v>
      </c>
      <c r="C30" s="2" t="s">
        <v>351</v>
      </c>
      <c r="D30" s="2" t="s">
        <v>329</v>
      </c>
      <c r="F30" s="2" t="s">
        <v>350</v>
      </c>
      <c r="G30" s="2">
        <v>2160</v>
      </c>
      <c r="H30" s="7" t="s">
        <v>348</v>
      </c>
      <c r="I30" s="2">
        <v>24</v>
      </c>
      <c r="J30" s="9">
        <v>25</v>
      </c>
      <c r="K30" s="2">
        <v>2555</v>
      </c>
      <c r="L30" s="2" t="s">
        <v>331</v>
      </c>
      <c r="M30" s="2" t="s">
        <v>332</v>
      </c>
      <c r="N30" s="2" t="s">
        <v>333</v>
      </c>
      <c r="O30" s="2">
        <v>2014</v>
      </c>
      <c r="P30" s="2" t="s">
        <v>334</v>
      </c>
      <c r="Q30" s="2">
        <v>10</v>
      </c>
      <c r="R30" s="2">
        <v>314</v>
      </c>
      <c r="S30" s="2">
        <v>2359</v>
      </c>
      <c r="T30" s="2">
        <v>3.3E-3</v>
      </c>
      <c r="U30" s="2">
        <v>-53.5167</v>
      </c>
      <c r="V30" s="147" t="s">
        <v>335</v>
      </c>
      <c r="W30" s="147" t="s">
        <v>336</v>
      </c>
      <c r="X30" s="148" t="s">
        <v>337</v>
      </c>
      <c r="Y30"/>
      <c r="Z30"/>
    </row>
    <row r="31" spans="1:26" ht="14" x14ac:dyDescent="0.2">
      <c r="A31" s="7" t="s">
        <v>239</v>
      </c>
      <c r="B31" s="2" t="s">
        <v>327</v>
      </c>
      <c r="C31" s="2" t="s">
        <v>354</v>
      </c>
      <c r="D31" s="2" t="s">
        <v>329</v>
      </c>
      <c r="F31" s="2" t="s">
        <v>350</v>
      </c>
      <c r="G31" s="2">
        <v>2160</v>
      </c>
      <c r="H31" s="7" t="s">
        <v>353</v>
      </c>
      <c r="I31" s="2">
        <v>23</v>
      </c>
      <c r="J31" s="9">
        <v>20</v>
      </c>
      <c r="K31" s="2">
        <v>3250</v>
      </c>
      <c r="L31" s="2" t="s">
        <v>331</v>
      </c>
      <c r="M31" s="2" t="s">
        <v>332</v>
      </c>
      <c r="N31" s="2" t="s">
        <v>333</v>
      </c>
      <c r="O31" s="2">
        <v>2014</v>
      </c>
      <c r="P31" s="2" t="s">
        <v>334</v>
      </c>
      <c r="Q31" s="2">
        <v>12</v>
      </c>
      <c r="R31" s="2">
        <v>316</v>
      </c>
      <c r="S31" s="2">
        <v>1200</v>
      </c>
      <c r="T31" s="2">
        <v>1.4999999999999999E-2</v>
      </c>
      <c r="U31" s="2">
        <v>-56.93</v>
      </c>
      <c r="V31" s="147" t="s">
        <v>335</v>
      </c>
      <c r="W31" s="147" t="s">
        <v>336</v>
      </c>
      <c r="X31" s="148" t="s">
        <v>337</v>
      </c>
      <c r="Y31"/>
      <c r="Z31"/>
    </row>
    <row r="32" spans="1:26" ht="14" x14ac:dyDescent="0.2">
      <c r="A32" s="7" t="s">
        <v>240</v>
      </c>
      <c r="B32" s="2" t="s">
        <v>327</v>
      </c>
      <c r="C32" s="2" t="s">
        <v>355</v>
      </c>
      <c r="D32" s="2" t="s">
        <v>329</v>
      </c>
      <c r="F32" s="2" t="s">
        <v>350</v>
      </c>
      <c r="G32" s="2">
        <v>2160</v>
      </c>
      <c r="H32" s="7" t="s">
        <v>353</v>
      </c>
      <c r="I32" s="2">
        <v>24</v>
      </c>
      <c r="J32" s="9">
        <v>20</v>
      </c>
      <c r="K32" s="2">
        <v>3250</v>
      </c>
      <c r="L32" s="2" t="s">
        <v>331</v>
      </c>
      <c r="M32" s="2" t="s">
        <v>332</v>
      </c>
      <c r="N32" s="2" t="s">
        <v>333</v>
      </c>
      <c r="O32" s="2">
        <v>2014</v>
      </c>
      <c r="P32" s="2" t="s">
        <v>334</v>
      </c>
      <c r="Q32" s="2">
        <v>12</v>
      </c>
      <c r="R32" s="2">
        <v>316</v>
      </c>
      <c r="S32" s="2">
        <v>1200</v>
      </c>
      <c r="T32" s="2">
        <v>1.4999999999999999E-2</v>
      </c>
      <c r="U32" s="2">
        <v>-56.93</v>
      </c>
      <c r="V32" s="147" t="s">
        <v>335</v>
      </c>
      <c r="W32" s="147" t="s">
        <v>336</v>
      </c>
      <c r="X32" s="148" t="s">
        <v>337</v>
      </c>
      <c r="Y32"/>
      <c r="Z32"/>
    </row>
    <row r="33" spans="1:26" ht="14" x14ac:dyDescent="0.2">
      <c r="A33" s="7" t="s">
        <v>241</v>
      </c>
      <c r="B33" s="2" t="s">
        <v>327</v>
      </c>
      <c r="C33" s="2" t="s">
        <v>356</v>
      </c>
      <c r="D33" s="2" t="s">
        <v>329</v>
      </c>
      <c r="G33" s="2">
        <v>2160</v>
      </c>
      <c r="H33" s="7" t="s">
        <v>357</v>
      </c>
      <c r="I33" s="2">
        <v>22</v>
      </c>
      <c r="J33" s="9">
        <v>25</v>
      </c>
      <c r="K33" s="2">
        <v>5330</v>
      </c>
      <c r="L33" s="2" t="s">
        <v>331</v>
      </c>
      <c r="M33" s="2" t="s">
        <v>332</v>
      </c>
      <c r="N33" s="2" t="s">
        <v>333</v>
      </c>
      <c r="O33" s="2">
        <v>2014</v>
      </c>
      <c r="P33" s="2" t="s">
        <v>334</v>
      </c>
      <c r="Q33" s="2">
        <v>14</v>
      </c>
      <c r="R33" s="2">
        <v>318</v>
      </c>
      <c r="S33" s="2">
        <v>630</v>
      </c>
      <c r="T33" s="2">
        <v>0</v>
      </c>
      <c r="U33" s="2">
        <v>-59.9833</v>
      </c>
      <c r="V33" s="147" t="s">
        <v>335</v>
      </c>
      <c r="W33" s="147" t="s">
        <v>336</v>
      </c>
      <c r="X33" s="148" t="s">
        <v>337</v>
      </c>
      <c r="Y33"/>
      <c r="Z33"/>
    </row>
    <row r="34" spans="1:26" ht="14" x14ac:dyDescent="0.2">
      <c r="A34" s="7" t="s">
        <v>242</v>
      </c>
      <c r="B34" s="2" t="s">
        <v>327</v>
      </c>
      <c r="C34" s="2" t="s">
        <v>358</v>
      </c>
      <c r="D34" s="2" t="s">
        <v>329</v>
      </c>
      <c r="F34" s="2" t="s">
        <v>350</v>
      </c>
      <c r="G34" s="2">
        <v>2160</v>
      </c>
      <c r="H34" s="7" t="s">
        <v>357</v>
      </c>
      <c r="I34" s="2">
        <v>23</v>
      </c>
      <c r="J34" s="9">
        <v>15</v>
      </c>
      <c r="K34" s="2">
        <v>5330</v>
      </c>
      <c r="L34" s="2" t="s">
        <v>331</v>
      </c>
      <c r="M34" s="2" t="s">
        <v>332</v>
      </c>
      <c r="N34" s="2" t="s">
        <v>333</v>
      </c>
      <c r="O34" s="2">
        <v>2014</v>
      </c>
      <c r="P34" s="2" t="s">
        <v>334</v>
      </c>
      <c r="Q34" s="2">
        <v>14</v>
      </c>
      <c r="R34" s="2">
        <v>318</v>
      </c>
      <c r="S34" s="2">
        <v>630</v>
      </c>
      <c r="T34" s="2">
        <v>0</v>
      </c>
      <c r="U34" s="2">
        <v>-59.9833</v>
      </c>
      <c r="V34" s="147" t="s">
        <v>335</v>
      </c>
      <c r="W34" s="147" t="s">
        <v>336</v>
      </c>
      <c r="X34" s="148" t="s">
        <v>337</v>
      </c>
      <c r="Y34"/>
      <c r="Z34"/>
    </row>
    <row r="35" spans="1:26" ht="14" x14ac:dyDescent="0.2">
      <c r="A35" s="7" t="s">
        <v>243</v>
      </c>
      <c r="B35" s="2" t="s">
        <v>327</v>
      </c>
      <c r="C35" s="2" t="s">
        <v>359</v>
      </c>
      <c r="D35" s="2" t="s">
        <v>329</v>
      </c>
      <c r="F35" s="2" t="s">
        <v>350</v>
      </c>
      <c r="G35" s="2">
        <v>2160</v>
      </c>
      <c r="H35" s="7" t="s">
        <v>357</v>
      </c>
      <c r="I35" s="2">
        <v>24</v>
      </c>
      <c r="J35" s="9">
        <v>15</v>
      </c>
      <c r="K35" s="2">
        <v>5330</v>
      </c>
      <c r="L35" s="2" t="s">
        <v>331</v>
      </c>
      <c r="M35" s="2" t="s">
        <v>332</v>
      </c>
      <c r="N35" s="2" t="s">
        <v>333</v>
      </c>
      <c r="O35" s="2">
        <v>2014</v>
      </c>
      <c r="P35" s="2" t="s">
        <v>334</v>
      </c>
      <c r="Q35" s="2">
        <v>14</v>
      </c>
      <c r="R35" s="2">
        <v>318</v>
      </c>
      <c r="S35" s="2">
        <v>630</v>
      </c>
      <c r="T35" s="2">
        <v>0</v>
      </c>
      <c r="U35" s="2">
        <v>-59.9833</v>
      </c>
      <c r="V35" s="147" t="s">
        <v>335</v>
      </c>
      <c r="W35" s="147" t="s">
        <v>336</v>
      </c>
      <c r="X35" s="148" t="s">
        <v>337</v>
      </c>
      <c r="Y35"/>
      <c r="Z35"/>
    </row>
    <row r="36" spans="1:26" ht="14" x14ac:dyDescent="0.2">
      <c r="A36" s="7" t="s">
        <v>244</v>
      </c>
      <c r="B36" s="149" t="s">
        <v>327</v>
      </c>
      <c r="C36" s="149" t="s">
        <v>388</v>
      </c>
      <c r="D36" s="149" t="s">
        <v>329</v>
      </c>
      <c r="G36" s="149">
        <v>2160</v>
      </c>
      <c r="H36" s="151" t="s">
        <v>391</v>
      </c>
      <c r="J36" s="153">
        <v>50</v>
      </c>
      <c r="L36" s="149" t="s">
        <v>331</v>
      </c>
      <c r="M36" s="149" t="s">
        <v>332</v>
      </c>
      <c r="N36" s="149" t="s">
        <v>333</v>
      </c>
      <c r="O36" s="149">
        <v>2014</v>
      </c>
      <c r="P36" s="149" t="s">
        <v>334</v>
      </c>
      <c r="Q36" s="149">
        <v>14</v>
      </c>
      <c r="R36" s="149">
        <v>318</v>
      </c>
      <c r="S36" s="149">
        <v>1300</v>
      </c>
      <c r="V36" s="152" t="s">
        <v>335</v>
      </c>
      <c r="W36" s="152" t="s">
        <v>336</v>
      </c>
      <c r="X36" s="148"/>
      <c r="Y36"/>
      <c r="Z36"/>
    </row>
    <row r="37" spans="1:26" ht="14" x14ac:dyDescent="0.2">
      <c r="A37" s="7" t="s">
        <v>245</v>
      </c>
      <c r="B37" s="149" t="s">
        <v>327</v>
      </c>
      <c r="C37" s="149" t="s">
        <v>389</v>
      </c>
      <c r="D37" s="149" t="s">
        <v>329</v>
      </c>
      <c r="F37" s="149" t="s">
        <v>350</v>
      </c>
      <c r="G37" s="149">
        <v>2160</v>
      </c>
      <c r="H37" s="151" t="s">
        <v>391</v>
      </c>
      <c r="J37" s="153">
        <v>14</v>
      </c>
      <c r="L37" s="149" t="s">
        <v>331</v>
      </c>
      <c r="M37" s="149" t="s">
        <v>332</v>
      </c>
      <c r="N37" s="149" t="s">
        <v>333</v>
      </c>
      <c r="O37" s="149">
        <v>2014</v>
      </c>
      <c r="P37" s="149" t="s">
        <v>334</v>
      </c>
      <c r="Q37" s="149">
        <v>14</v>
      </c>
      <c r="R37" s="149">
        <v>318</v>
      </c>
      <c r="S37" s="149">
        <v>1300</v>
      </c>
      <c r="V37" s="152" t="s">
        <v>335</v>
      </c>
      <c r="W37" s="152" t="s">
        <v>336</v>
      </c>
      <c r="X37" s="148"/>
      <c r="Y37"/>
      <c r="Z37"/>
    </row>
    <row r="38" spans="1:26" ht="14" x14ac:dyDescent="0.2">
      <c r="A38" s="7" t="s">
        <v>246</v>
      </c>
      <c r="B38" s="149" t="s">
        <v>327</v>
      </c>
      <c r="C38" s="149" t="s">
        <v>390</v>
      </c>
      <c r="D38" s="149" t="s">
        <v>329</v>
      </c>
      <c r="F38" s="149" t="s">
        <v>350</v>
      </c>
      <c r="G38" s="149">
        <v>2160</v>
      </c>
      <c r="H38" s="151" t="s">
        <v>391</v>
      </c>
      <c r="J38" s="153">
        <v>14</v>
      </c>
      <c r="L38" s="149" t="s">
        <v>331</v>
      </c>
      <c r="M38" s="149" t="s">
        <v>332</v>
      </c>
      <c r="N38" s="149" t="s">
        <v>333</v>
      </c>
      <c r="O38" s="149">
        <v>2014</v>
      </c>
      <c r="P38" s="149" t="s">
        <v>334</v>
      </c>
      <c r="Q38" s="149">
        <v>14</v>
      </c>
      <c r="R38" s="149">
        <v>318</v>
      </c>
      <c r="S38" s="149">
        <v>1300</v>
      </c>
      <c r="V38" s="152" t="s">
        <v>335</v>
      </c>
      <c r="W38" s="152" t="s">
        <v>336</v>
      </c>
      <c r="X38" s="148"/>
      <c r="Y38"/>
      <c r="Z38"/>
    </row>
    <row r="39" spans="1:26" ht="14" x14ac:dyDescent="0.2">
      <c r="A39" s="7" t="s">
        <v>247</v>
      </c>
      <c r="B39" s="2" t="s">
        <v>327</v>
      </c>
      <c r="C39" s="2" t="s">
        <v>360</v>
      </c>
      <c r="D39" s="2" t="s">
        <v>329</v>
      </c>
      <c r="G39" s="2">
        <v>2160</v>
      </c>
      <c r="H39" s="7" t="s">
        <v>361</v>
      </c>
      <c r="I39" s="2">
        <v>22</v>
      </c>
      <c r="J39" s="9">
        <v>35</v>
      </c>
      <c r="K39" s="2">
        <v>3678</v>
      </c>
      <c r="L39" s="2" t="s">
        <v>331</v>
      </c>
      <c r="M39" s="2" t="s">
        <v>332</v>
      </c>
      <c r="N39" s="2" t="s">
        <v>333</v>
      </c>
      <c r="O39" s="2">
        <v>2014</v>
      </c>
      <c r="P39" s="2" t="s">
        <v>334</v>
      </c>
      <c r="Q39" s="2">
        <v>18</v>
      </c>
      <c r="R39" s="2">
        <v>320</v>
      </c>
      <c r="S39" s="2">
        <v>430</v>
      </c>
      <c r="T39" s="2">
        <v>0</v>
      </c>
      <c r="U39" s="2">
        <v>-64.995000000000005</v>
      </c>
      <c r="V39" s="147" t="s">
        <v>335</v>
      </c>
      <c r="W39" s="147" t="s">
        <v>336</v>
      </c>
      <c r="X39" s="148" t="s">
        <v>337</v>
      </c>
      <c r="Y39"/>
      <c r="Z39"/>
    </row>
    <row r="40" spans="1:26" ht="14" x14ac:dyDescent="0.2">
      <c r="A40" s="7" t="s">
        <v>248</v>
      </c>
      <c r="B40" s="2" t="s">
        <v>327</v>
      </c>
      <c r="C40" s="2" t="s">
        <v>362</v>
      </c>
      <c r="D40" s="2" t="s">
        <v>329</v>
      </c>
      <c r="F40" s="2" t="s">
        <v>350</v>
      </c>
      <c r="G40" s="2">
        <v>1080</v>
      </c>
      <c r="H40" s="7" t="s">
        <v>361</v>
      </c>
      <c r="I40" s="2">
        <v>23</v>
      </c>
      <c r="J40" s="9">
        <v>14</v>
      </c>
      <c r="K40" s="2">
        <v>3678</v>
      </c>
      <c r="L40" s="2" t="s">
        <v>331</v>
      </c>
      <c r="M40" s="2" t="s">
        <v>332</v>
      </c>
      <c r="N40" s="2" t="s">
        <v>333</v>
      </c>
      <c r="O40" s="2">
        <v>2014</v>
      </c>
      <c r="P40" s="2" t="s">
        <v>334</v>
      </c>
      <c r="Q40" s="2">
        <v>18</v>
      </c>
      <c r="R40" s="2">
        <v>320</v>
      </c>
      <c r="S40" s="2">
        <v>430</v>
      </c>
      <c r="T40" s="2">
        <v>0</v>
      </c>
      <c r="U40" s="2">
        <v>-64.995000000000005</v>
      </c>
      <c r="V40" s="147" t="s">
        <v>335</v>
      </c>
      <c r="W40" s="147" t="s">
        <v>336</v>
      </c>
      <c r="X40" s="148" t="s">
        <v>337</v>
      </c>
      <c r="Y40"/>
      <c r="Z40"/>
    </row>
    <row r="41" spans="1:26" ht="14" x14ac:dyDescent="0.2">
      <c r="A41" s="7" t="s">
        <v>249</v>
      </c>
      <c r="B41" s="2" t="s">
        <v>327</v>
      </c>
      <c r="C41" s="2" t="s">
        <v>363</v>
      </c>
      <c r="D41" s="2" t="s">
        <v>329</v>
      </c>
      <c r="F41" s="2" t="s">
        <v>350</v>
      </c>
      <c r="G41" s="2">
        <v>1080</v>
      </c>
      <c r="H41" s="7" t="s">
        <v>361</v>
      </c>
      <c r="I41" s="2">
        <v>24</v>
      </c>
      <c r="J41" s="9">
        <v>14</v>
      </c>
      <c r="K41" s="2">
        <v>3678</v>
      </c>
      <c r="L41" s="2" t="s">
        <v>331</v>
      </c>
      <c r="M41" s="2" t="s">
        <v>332</v>
      </c>
      <c r="N41" s="2" t="s">
        <v>333</v>
      </c>
      <c r="O41" s="2">
        <v>2014</v>
      </c>
      <c r="P41" s="2" t="s">
        <v>334</v>
      </c>
      <c r="Q41" s="2">
        <v>18</v>
      </c>
      <c r="R41" s="2">
        <v>320</v>
      </c>
      <c r="S41" s="2">
        <v>430</v>
      </c>
      <c r="T41" s="2">
        <v>0</v>
      </c>
      <c r="U41" s="2">
        <v>-64.995000000000005</v>
      </c>
      <c r="V41" s="147" t="s">
        <v>335</v>
      </c>
      <c r="W41" s="147" t="s">
        <v>336</v>
      </c>
      <c r="X41" s="148" t="s">
        <v>337</v>
      </c>
      <c r="Y41"/>
      <c r="Z41"/>
    </row>
    <row r="42" spans="1:26" ht="14" x14ac:dyDescent="0.2">
      <c r="A42" s="7" t="s">
        <v>250</v>
      </c>
      <c r="B42" s="2" t="s">
        <v>327</v>
      </c>
      <c r="C42" s="2" t="s">
        <v>364</v>
      </c>
      <c r="D42" s="2" t="s">
        <v>329</v>
      </c>
      <c r="G42" s="2">
        <v>1080</v>
      </c>
      <c r="H42" s="7" t="s">
        <v>365</v>
      </c>
      <c r="I42" s="2">
        <v>22</v>
      </c>
      <c r="J42" s="9">
        <v>40</v>
      </c>
      <c r="K42" s="2">
        <v>4662</v>
      </c>
      <c r="L42" s="2" t="s">
        <v>366</v>
      </c>
      <c r="M42" s="2" t="s">
        <v>332</v>
      </c>
      <c r="N42" s="2" t="s">
        <v>333</v>
      </c>
      <c r="O42" s="2">
        <v>2014</v>
      </c>
      <c r="P42" s="2" t="s">
        <v>334</v>
      </c>
      <c r="Q42" s="2">
        <v>20</v>
      </c>
      <c r="R42" s="2">
        <v>322</v>
      </c>
      <c r="S42" s="2">
        <v>355</v>
      </c>
      <c r="T42" s="2">
        <v>0</v>
      </c>
      <c r="U42" s="2">
        <v>-66.978300000000004</v>
      </c>
      <c r="V42" s="147" t="s">
        <v>335</v>
      </c>
      <c r="W42" s="147" t="s">
        <v>336</v>
      </c>
      <c r="X42" s="148" t="s">
        <v>337</v>
      </c>
      <c r="Y42"/>
      <c r="Z42"/>
    </row>
    <row r="43" spans="1:26" ht="14" x14ac:dyDescent="0.2">
      <c r="A43" s="7" t="s">
        <v>251</v>
      </c>
      <c r="B43" s="2" t="s">
        <v>327</v>
      </c>
      <c r="C43" s="2" t="s">
        <v>367</v>
      </c>
      <c r="D43" s="2" t="s">
        <v>329</v>
      </c>
      <c r="F43" s="2" t="s">
        <v>350</v>
      </c>
      <c r="G43" s="2">
        <v>1080</v>
      </c>
      <c r="H43" s="7" t="s">
        <v>365</v>
      </c>
      <c r="I43" s="2">
        <v>23</v>
      </c>
      <c r="J43" s="9">
        <v>20</v>
      </c>
      <c r="K43" s="2">
        <v>4662</v>
      </c>
      <c r="L43" s="2" t="s">
        <v>366</v>
      </c>
      <c r="M43" s="2" t="s">
        <v>332</v>
      </c>
      <c r="N43" s="2" t="s">
        <v>333</v>
      </c>
      <c r="O43" s="2">
        <v>2014</v>
      </c>
      <c r="P43" s="2" t="s">
        <v>334</v>
      </c>
      <c r="Q43" s="2">
        <v>20</v>
      </c>
      <c r="R43" s="2">
        <v>322</v>
      </c>
      <c r="S43" s="2">
        <v>355</v>
      </c>
      <c r="T43" s="2">
        <v>0</v>
      </c>
      <c r="U43" s="2">
        <v>-66.978300000000004</v>
      </c>
      <c r="V43" s="147" t="s">
        <v>335</v>
      </c>
      <c r="W43" s="147" t="s">
        <v>336</v>
      </c>
      <c r="X43" s="148" t="s">
        <v>337</v>
      </c>
      <c r="Y43"/>
      <c r="Z43"/>
    </row>
    <row r="44" spans="1:26" ht="14" x14ac:dyDescent="0.2">
      <c r="A44" s="7" t="s">
        <v>252</v>
      </c>
      <c r="B44" s="2" t="s">
        <v>327</v>
      </c>
      <c r="C44" s="2" t="s">
        <v>368</v>
      </c>
      <c r="D44" s="2" t="s">
        <v>329</v>
      </c>
      <c r="F44" s="2" t="s">
        <v>350</v>
      </c>
      <c r="G44" s="2">
        <v>1080</v>
      </c>
      <c r="H44" s="7" t="s">
        <v>365</v>
      </c>
      <c r="I44" s="2">
        <v>24</v>
      </c>
      <c r="J44" s="9">
        <v>20</v>
      </c>
      <c r="K44" s="2">
        <v>4662</v>
      </c>
      <c r="L44" s="2" t="s">
        <v>366</v>
      </c>
      <c r="M44" s="2" t="s">
        <v>332</v>
      </c>
      <c r="N44" s="2" t="s">
        <v>333</v>
      </c>
      <c r="O44" s="2">
        <v>2014</v>
      </c>
      <c r="P44" s="2" t="s">
        <v>334</v>
      </c>
      <c r="Q44" s="2">
        <v>20</v>
      </c>
      <c r="R44" s="2">
        <v>322</v>
      </c>
      <c r="S44" s="2">
        <v>355</v>
      </c>
      <c r="T44" s="2">
        <v>0</v>
      </c>
      <c r="U44" s="2">
        <v>-66.978300000000004</v>
      </c>
      <c r="V44" s="147" t="s">
        <v>335</v>
      </c>
      <c r="W44" s="147" t="s">
        <v>336</v>
      </c>
      <c r="X44" s="148" t="s">
        <v>337</v>
      </c>
      <c r="Y44"/>
      <c r="Z44"/>
    </row>
    <row r="45" spans="1:26" ht="14" x14ac:dyDescent="0.2">
      <c r="A45" s="7" t="s">
        <v>253</v>
      </c>
      <c r="B45" s="2" t="s">
        <v>327</v>
      </c>
      <c r="C45" s="2" t="s">
        <v>369</v>
      </c>
      <c r="D45" s="2" t="s">
        <v>329</v>
      </c>
      <c r="G45" s="2">
        <v>2160</v>
      </c>
      <c r="H45" s="7" t="s">
        <v>370</v>
      </c>
      <c r="I45" s="2">
        <v>22</v>
      </c>
      <c r="J45" s="9">
        <v>25</v>
      </c>
      <c r="K45" s="2">
        <v>4454</v>
      </c>
      <c r="L45" s="2" t="s">
        <v>366</v>
      </c>
      <c r="M45" s="2" t="s">
        <v>332</v>
      </c>
      <c r="N45" s="2" t="s">
        <v>333</v>
      </c>
      <c r="O45" s="2">
        <v>2015</v>
      </c>
      <c r="P45" s="2" t="s">
        <v>371</v>
      </c>
      <c r="Q45" s="2">
        <v>18</v>
      </c>
      <c r="R45" s="2">
        <v>18</v>
      </c>
      <c r="S45" s="2">
        <v>725</v>
      </c>
      <c r="T45" s="2">
        <v>-1.7533000000000001</v>
      </c>
      <c r="U45" s="2">
        <v>-67.666700000000006</v>
      </c>
      <c r="V45" s="147" t="s">
        <v>335</v>
      </c>
      <c r="W45" s="147" t="s">
        <v>336</v>
      </c>
      <c r="X45" s="148" t="s">
        <v>337</v>
      </c>
      <c r="Y45"/>
      <c r="Z45"/>
    </row>
    <row r="46" spans="1:26" ht="14" x14ac:dyDescent="0.2">
      <c r="A46" s="7" t="s">
        <v>254</v>
      </c>
      <c r="B46" s="2" t="s">
        <v>327</v>
      </c>
      <c r="C46" s="2" t="s">
        <v>372</v>
      </c>
      <c r="D46" s="2" t="s">
        <v>329</v>
      </c>
      <c r="F46" s="2" t="s">
        <v>350</v>
      </c>
      <c r="G46" s="2">
        <v>2160</v>
      </c>
      <c r="H46" s="7" t="s">
        <v>370</v>
      </c>
      <c r="I46" s="2">
        <v>23</v>
      </c>
      <c r="J46" s="9">
        <v>15</v>
      </c>
      <c r="K46" s="2">
        <v>4454</v>
      </c>
      <c r="L46" s="2" t="s">
        <v>366</v>
      </c>
      <c r="M46" s="2" t="s">
        <v>332</v>
      </c>
      <c r="N46" s="2" t="s">
        <v>333</v>
      </c>
      <c r="O46" s="2">
        <v>2015</v>
      </c>
      <c r="P46" s="2" t="s">
        <v>371</v>
      </c>
      <c r="Q46" s="2">
        <v>18</v>
      </c>
      <c r="R46" s="2">
        <v>18</v>
      </c>
      <c r="S46" s="2">
        <v>725</v>
      </c>
      <c r="T46" s="2">
        <v>-1.7533000000000001</v>
      </c>
      <c r="U46" s="2">
        <v>-67.666700000000006</v>
      </c>
      <c r="V46" s="147" t="s">
        <v>335</v>
      </c>
      <c r="W46" s="147" t="s">
        <v>336</v>
      </c>
      <c r="X46" s="148" t="s">
        <v>337</v>
      </c>
      <c r="Y46"/>
      <c r="Z46"/>
    </row>
    <row r="47" spans="1:26" ht="14" x14ac:dyDescent="0.2">
      <c r="A47" s="7" t="s">
        <v>255</v>
      </c>
      <c r="B47" s="2" t="s">
        <v>327</v>
      </c>
      <c r="C47" s="2" t="s">
        <v>373</v>
      </c>
      <c r="D47" s="2" t="s">
        <v>329</v>
      </c>
      <c r="F47" s="2" t="s">
        <v>350</v>
      </c>
      <c r="G47" s="2">
        <v>2160</v>
      </c>
      <c r="H47" s="7" t="s">
        <v>370</v>
      </c>
      <c r="I47" s="2">
        <v>24</v>
      </c>
      <c r="J47" s="9">
        <v>15</v>
      </c>
      <c r="K47" s="2">
        <v>4454</v>
      </c>
      <c r="L47" s="2" t="s">
        <v>366</v>
      </c>
      <c r="M47" s="2" t="s">
        <v>332</v>
      </c>
      <c r="N47" s="2" t="s">
        <v>333</v>
      </c>
      <c r="O47" s="2">
        <v>2015</v>
      </c>
      <c r="P47" s="2" t="s">
        <v>371</v>
      </c>
      <c r="Q47" s="2">
        <v>18</v>
      </c>
      <c r="R47" s="2">
        <v>18</v>
      </c>
      <c r="S47" s="2">
        <v>725</v>
      </c>
      <c r="T47" s="2">
        <v>-1.7533000000000001</v>
      </c>
      <c r="U47" s="2">
        <v>-67.666700000000006</v>
      </c>
      <c r="V47" s="147" t="s">
        <v>335</v>
      </c>
      <c r="W47" s="147" t="s">
        <v>336</v>
      </c>
      <c r="X47" s="148" t="s">
        <v>337</v>
      </c>
      <c r="Y47"/>
      <c r="Z47"/>
    </row>
    <row r="48" spans="1:26" ht="14" x14ac:dyDescent="0.2">
      <c r="A48" s="7" t="s">
        <v>256</v>
      </c>
      <c r="B48" s="2" t="s">
        <v>327</v>
      </c>
      <c r="C48" s="2" t="s">
        <v>374</v>
      </c>
      <c r="D48" s="2" t="s">
        <v>329</v>
      </c>
      <c r="F48" s="2" t="s">
        <v>350</v>
      </c>
      <c r="G48" s="2">
        <v>1080</v>
      </c>
      <c r="H48" s="7" t="s">
        <v>375</v>
      </c>
      <c r="I48" s="2">
        <v>22</v>
      </c>
      <c r="J48" s="9">
        <v>20</v>
      </c>
      <c r="K48" s="2">
        <v>3569</v>
      </c>
      <c r="L48" s="2" t="s">
        <v>366</v>
      </c>
      <c r="M48" s="2" t="s">
        <v>332</v>
      </c>
      <c r="N48" s="2" t="s">
        <v>333</v>
      </c>
      <c r="O48" s="2">
        <v>2015</v>
      </c>
      <c r="P48" s="2" t="s">
        <v>371</v>
      </c>
      <c r="Q48" s="2">
        <v>19</v>
      </c>
      <c r="R48" s="2">
        <v>19</v>
      </c>
      <c r="S48" s="2">
        <v>815</v>
      </c>
      <c r="T48" s="2">
        <v>3.3300000000000003E-2</v>
      </c>
      <c r="U48" s="2">
        <v>-66.025000000000006</v>
      </c>
      <c r="V48" s="147" t="s">
        <v>335</v>
      </c>
      <c r="W48" s="147" t="s">
        <v>336</v>
      </c>
      <c r="X48" s="148" t="s">
        <v>337</v>
      </c>
      <c r="Y48"/>
      <c r="Z48"/>
    </row>
    <row r="49" spans="1:26" ht="14" x14ac:dyDescent="0.2">
      <c r="A49" s="7" t="s">
        <v>257</v>
      </c>
      <c r="B49" s="2" t="s">
        <v>327</v>
      </c>
      <c r="C49" s="2" t="s">
        <v>374</v>
      </c>
      <c r="D49" s="2" t="s">
        <v>329</v>
      </c>
      <c r="F49" s="2" t="s">
        <v>350</v>
      </c>
      <c r="G49" s="2">
        <v>1080</v>
      </c>
      <c r="H49" s="7" t="s">
        <v>375</v>
      </c>
      <c r="I49" s="2">
        <v>22</v>
      </c>
      <c r="J49" s="9">
        <v>20</v>
      </c>
      <c r="K49" s="2">
        <v>3569</v>
      </c>
      <c r="L49" s="2" t="s">
        <v>366</v>
      </c>
      <c r="M49" s="2" t="s">
        <v>332</v>
      </c>
      <c r="N49" s="2" t="s">
        <v>333</v>
      </c>
      <c r="O49" s="2">
        <v>2015</v>
      </c>
      <c r="P49" s="2" t="s">
        <v>371</v>
      </c>
      <c r="Q49" s="2">
        <v>19</v>
      </c>
      <c r="R49" s="2">
        <v>19</v>
      </c>
      <c r="S49" s="2">
        <v>815</v>
      </c>
      <c r="T49" s="2">
        <v>3.3300000000000003E-2</v>
      </c>
      <c r="U49" s="2">
        <v>-66.025000000000006</v>
      </c>
      <c r="V49" s="147" t="s">
        <v>335</v>
      </c>
      <c r="W49" s="147" t="s">
        <v>336</v>
      </c>
      <c r="X49" s="148" t="s">
        <v>337</v>
      </c>
      <c r="Y49"/>
      <c r="Z49"/>
    </row>
    <row r="50" spans="1:26" ht="14" x14ac:dyDescent="0.2">
      <c r="A50" s="7" t="s">
        <v>258</v>
      </c>
      <c r="B50" s="2" t="s">
        <v>327</v>
      </c>
      <c r="C50" s="2" t="s">
        <v>377</v>
      </c>
      <c r="D50" s="2" t="s">
        <v>329</v>
      </c>
      <c r="F50" s="2" t="s">
        <v>378</v>
      </c>
      <c r="G50" s="2">
        <v>1080</v>
      </c>
      <c r="H50" s="7" t="s">
        <v>375</v>
      </c>
      <c r="I50" s="2">
        <v>24</v>
      </c>
      <c r="J50" s="9">
        <v>15</v>
      </c>
      <c r="K50" s="2">
        <v>3569</v>
      </c>
      <c r="L50" s="2" t="s">
        <v>366</v>
      </c>
      <c r="M50" s="2" t="s">
        <v>332</v>
      </c>
      <c r="N50" s="2" t="s">
        <v>333</v>
      </c>
      <c r="O50" s="2">
        <v>2015</v>
      </c>
      <c r="P50" s="2" t="s">
        <v>371</v>
      </c>
      <c r="Q50" s="2">
        <v>19</v>
      </c>
      <c r="R50" s="2">
        <v>19</v>
      </c>
      <c r="S50" s="2">
        <v>815</v>
      </c>
      <c r="T50" s="2">
        <v>3.3300000000000003E-2</v>
      </c>
      <c r="U50" s="2">
        <v>-66.025000000000006</v>
      </c>
      <c r="V50" s="147" t="s">
        <v>335</v>
      </c>
      <c r="W50" s="147" t="s">
        <v>336</v>
      </c>
      <c r="X50" s="148" t="s">
        <v>337</v>
      </c>
      <c r="Y50"/>
      <c r="Z50"/>
    </row>
    <row r="51" spans="1:26" ht="14" x14ac:dyDescent="0.2">
      <c r="A51" s="7" t="s">
        <v>259</v>
      </c>
      <c r="B51" s="2" t="s">
        <v>327</v>
      </c>
      <c r="C51" s="2" t="s">
        <v>379</v>
      </c>
      <c r="D51" s="2" t="s">
        <v>329</v>
      </c>
      <c r="G51" s="2">
        <v>1080</v>
      </c>
      <c r="H51" s="7" t="s">
        <v>380</v>
      </c>
      <c r="I51" s="2">
        <v>22</v>
      </c>
      <c r="J51" s="9">
        <v>25</v>
      </c>
      <c r="K51" s="2">
        <v>5342</v>
      </c>
      <c r="L51" s="2" t="s">
        <v>366</v>
      </c>
      <c r="M51" s="2" t="s">
        <v>332</v>
      </c>
      <c r="N51" s="2" t="s">
        <v>333</v>
      </c>
      <c r="O51" s="2">
        <v>2015</v>
      </c>
      <c r="P51" s="2" t="s">
        <v>371</v>
      </c>
      <c r="Q51" s="2">
        <v>21</v>
      </c>
      <c r="R51" s="2">
        <v>21</v>
      </c>
      <c r="S51" s="2">
        <v>1545</v>
      </c>
      <c r="T51" s="2">
        <v>0</v>
      </c>
      <c r="U51" s="2">
        <v>-61.003300000000003</v>
      </c>
      <c r="V51" s="147" t="s">
        <v>335</v>
      </c>
      <c r="W51" s="147" t="s">
        <v>336</v>
      </c>
      <c r="X51" s="148" t="s">
        <v>337</v>
      </c>
      <c r="Y51"/>
      <c r="Z51"/>
    </row>
    <row r="52" spans="1:26" ht="14" x14ac:dyDescent="0.2">
      <c r="A52" s="7" t="s">
        <v>260</v>
      </c>
      <c r="B52" s="2" t="s">
        <v>327</v>
      </c>
      <c r="C52" s="2" t="s">
        <v>381</v>
      </c>
      <c r="D52" s="2" t="s">
        <v>329</v>
      </c>
      <c r="F52" s="2" t="s">
        <v>350</v>
      </c>
      <c r="G52" s="2">
        <v>1080</v>
      </c>
      <c r="H52" s="7" t="s">
        <v>380</v>
      </c>
      <c r="I52" s="2">
        <v>23</v>
      </c>
      <c r="J52" s="9">
        <v>15</v>
      </c>
      <c r="K52" s="2">
        <v>5342</v>
      </c>
      <c r="L52" s="2" t="s">
        <v>366</v>
      </c>
      <c r="M52" s="2" t="s">
        <v>332</v>
      </c>
      <c r="N52" s="2" t="s">
        <v>333</v>
      </c>
      <c r="O52" s="2">
        <v>2015</v>
      </c>
      <c r="P52" s="2" t="s">
        <v>371</v>
      </c>
      <c r="Q52" s="2">
        <v>21</v>
      </c>
      <c r="R52" s="2">
        <v>21</v>
      </c>
      <c r="S52" s="2">
        <v>1545</v>
      </c>
      <c r="T52" s="2">
        <v>0</v>
      </c>
      <c r="U52" s="2">
        <v>-61.003300000000003</v>
      </c>
      <c r="V52" s="147" t="s">
        <v>335</v>
      </c>
      <c r="W52" s="147" t="s">
        <v>336</v>
      </c>
      <c r="X52" s="148" t="s">
        <v>337</v>
      </c>
      <c r="Y52"/>
      <c r="Z52"/>
    </row>
    <row r="53" spans="1:26" ht="14" x14ac:dyDescent="0.2">
      <c r="A53" s="7" t="s">
        <v>261</v>
      </c>
      <c r="B53" s="2" t="s">
        <v>327</v>
      </c>
      <c r="C53" s="2" t="s">
        <v>382</v>
      </c>
      <c r="D53" s="2" t="s">
        <v>329</v>
      </c>
      <c r="F53" s="2" t="s">
        <v>350</v>
      </c>
      <c r="G53" s="2">
        <v>1080</v>
      </c>
      <c r="H53" s="7" t="s">
        <v>380</v>
      </c>
      <c r="I53" s="2">
        <v>24</v>
      </c>
      <c r="J53" s="9">
        <v>15</v>
      </c>
      <c r="K53" s="2">
        <v>5342</v>
      </c>
      <c r="L53" s="2" t="s">
        <v>366</v>
      </c>
      <c r="M53" s="2" t="s">
        <v>332</v>
      </c>
      <c r="N53" s="2" t="s">
        <v>333</v>
      </c>
      <c r="O53" s="2">
        <v>2015</v>
      </c>
      <c r="P53" s="2" t="s">
        <v>371</v>
      </c>
      <c r="Q53" s="2">
        <v>21</v>
      </c>
      <c r="R53" s="2">
        <v>21</v>
      </c>
      <c r="S53" s="2">
        <v>1545</v>
      </c>
      <c r="T53" s="2">
        <v>0</v>
      </c>
      <c r="U53" s="2">
        <v>-61.003300000000003</v>
      </c>
      <c r="V53" s="147" t="s">
        <v>335</v>
      </c>
      <c r="W53" s="147" t="s">
        <v>336</v>
      </c>
      <c r="X53" s="148" t="s">
        <v>337</v>
      </c>
      <c r="Y53"/>
      <c r="Z53"/>
    </row>
    <row r="54" spans="1:26" ht="14" x14ac:dyDescent="0.2">
      <c r="A54" s="7" t="s">
        <v>262</v>
      </c>
      <c r="B54" s="2" t="s">
        <v>327</v>
      </c>
      <c r="C54" s="2" t="s">
        <v>383</v>
      </c>
      <c r="D54" s="2" t="s">
        <v>329</v>
      </c>
      <c r="G54" s="2">
        <v>2160</v>
      </c>
      <c r="H54" s="7" t="s">
        <v>384</v>
      </c>
      <c r="I54" s="2">
        <v>22</v>
      </c>
      <c r="J54" s="9">
        <v>50</v>
      </c>
      <c r="K54" s="2">
        <v>2250</v>
      </c>
      <c r="L54" s="2" t="s">
        <v>331</v>
      </c>
      <c r="M54" s="2" t="s">
        <v>332</v>
      </c>
      <c r="N54" s="2" t="s">
        <v>333</v>
      </c>
      <c r="O54" s="2">
        <v>2015</v>
      </c>
      <c r="P54" s="2" t="s">
        <v>371</v>
      </c>
      <c r="Q54" s="2">
        <v>27</v>
      </c>
      <c r="R54" s="2">
        <v>27</v>
      </c>
      <c r="S54" s="2">
        <v>1815</v>
      </c>
      <c r="T54" s="2">
        <v>12.935</v>
      </c>
      <c r="U54" s="2">
        <v>-49.0017</v>
      </c>
      <c r="V54" s="147" t="s">
        <v>335</v>
      </c>
      <c r="W54" s="147" t="s">
        <v>336</v>
      </c>
      <c r="X54" s="148" t="s">
        <v>337</v>
      </c>
      <c r="Y54"/>
      <c r="Z54"/>
    </row>
    <row r="55" spans="1:26" ht="14" x14ac:dyDescent="0.2">
      <c r="A55" s="7" t="s">
        <v>263</v>
      </c>
      <c r="B55" s="2" t="s">
        <v>327</v>
      </c>
      <c r="C55" s="2" t="s">
        <v>385</v>
      </c>
      <c r="D55" s="2" t="s">
        <v>329</v>
      </c>
      <c r="F55" s="2" t="s">
        <v>350</v>
      </c>
      <c r="G55" s="2">
        <v>2160</v>
      </c>
      <c r="H55" s="7" t="s">
        <v>384</v>
      </c>
      <c r="I55" s="2">
        <v>23</v>
      </c>
      <c r="J55" s="9">
        <v>15</v>
      </c>
      <c r="K55" s="2">
        <v>2250</v>
      </c>
      <c r="L55" s="2" t="s">
        <v>331</v>
      </c>
      <c r="M55" s="2" t="s">
        <v>332</v>
      </c>
      <c r="N55" s="2" t="s">
        <v>333</v>
      </c>
      <c r="O55" s="2">
        <v>2015</v>
      </c>
      <c r="P55" s="2" t="s">
        <v>371</v>
      </c>
      <c r="Q55" s="2">
        <v>27</v>
      </c>
      <c r="R55" s="2">
        <v>27</v>
      </c>
      <c r="S55" s="2">
        <v>1815</v>
      </c>
      <c r="T55" s="2">
        <v>12.935</v>
      </c>
      <c r="U55" s="2">
        <v>-49.0017</v>
      </c>
      <c r="V55" s="147" t="s">
        <v>335</v>
      </c>
      <c r="W55" s="147" t="s">
        <v>336</v>
      </c>
      <c r="X55" s="148" t="s">
        <v>337</v>
      </c>
      <c r="Y55"/>
      <c r="Z55"/>
    </row>
    <row r="56" spans="1:26" ht="14" x14ac:dyDescent="0.2">
      <c r="A56" s="7" t="s">
        <v>264</v>
      </c>
      <c r="B56" s="2" t="s">
        <v>327</v>
      </c>
      <c r="C56" s="2" t="s">
        <v>386</v>
      </c>
      <c r="D56" s="2" t="s">
        <v>329</v>
      </c>
      <c r="F56" s="2" t="s">
        <v>350</v>
      </c>
      <c r="G56" s="2">
        <v>2160</v>
      </c>
      <c r="H56" s="7" t="s">
        <v>384</v>
      </c>
      <c r="I56" s="2">
        <v>24</v>
      </c>
      <c r="J56" s="9">
        <v>15</v>
      </c>
      <c r="K56" s="2">
        <v>2250</v>
      </c>
      <c r="L56" s="2" t="s">
        <v>331</v>
      </c>
      <c r="M56" s="2" t="s">
        <v>332</v>
      </c>
      <c r="N56" s="2" t="s">
        <v>333</v>
      </c>
      <c r="O56" s="2">
        <v>2015</v>
      </c>
      <c r="P56" s="2" t="s">
        <v>371</v>
      </c>
      <c r="Q56" s="2">
        <v>27</v>
      </c>
      <c r="R56" s="2">
        <v>27</v>
      </c>
      <c r="S56" s="2">
        <v>1815</v>
      </c>
      <c r="T56" s="2">
        <v>12.935</v>
      </c>
      <c r="U56" s="2">
        <v>-49.0017</v>
      </c>
      <c r="V56" s="147" t="s">
        <v>335</v>
      </c>
      <c r="W56" s="147" t="s">
        <v>336</v>
      </c>
      <c r="X56" s="148" t="s">
        <v>337</v>
      </c>
      <c r="Y56"/>
      <c r="Z56"/>
    </row>
    <row r="57" spans="1:26" ht="14" x14ac:dyDescent="0.2">
      <c r="A57" s="7" t="s">
        <v>265</v>
      </c>
      <c r="C57" s="149" t="s">
        <v>370</v>
      </c>
      <c r="D57" s="149"/>
      <c r="E57" s="149"/>
      <c r="F57" s="149"/>
      <c r="G57" s="149">
        <v>1</v>
      </c>
      <c r="H57" s="149" t="s">
        <v>370</v>
      </c>
      <c r="I57" s="149" t="s">
        <v>387</v>
      </c>
      <c r="V57" s="147"/>
      <c r="W57" s="147"/>
      <c r="X57" s="148"/>
      <c r="Y57"/>
      <c r="Z57"/>
    </row>
    <row r="58" spans="1:26" ht="14" x14ac:dyDescent="0.2">
      <c r="A58" s="7" t="s">
        <v>266</v>
      </c>
      <c r="C58" s="149" t="s">
        <v>375</v>
      </c>
      <c r="D58" s="149"/>
      <c r="E58" s="149"/>
      <c r="F58" s="149"/>
      <c r="G58" s="149">
        <v>1</v>
      </c>
      <c r="H58" s="149" t="s">
        <v>375</v>
      </c>
      <c r="I58" s="149" t="s">
        <v>387</v>
      </c>
      <c r="V58" s="147"/>
      <c r="W58" s="147"/>
      <c r="X58" s="148"/>
      <c r="Y58"/>
      <c r="Z58"/>
    </row>
    <row r="59" spans="1:26" ht="14" x14ac:dyDescent="0.2">
      <c r="A59" s="7" t="s">
        <v>267</v>
      </c>
      <c r="C59" s="149" t="s">
        <v>380</v>
      </c>
      <c r="D59" s="149"/>
      <c r="E59" s="149"/>
      <c r="F59" s="149"/>
      <c r="G59" s="149">
        <v>1</v>
      </c>
      <c r="H59" s="149" t="s">
        <v>380</v>
      </c>
      <c r="I59" s="149" t="s">
        <v>387</v>
      </c>
      <c r="V59" s="147"/>
      <c r="W59" s="147"/>
      <c r="X59" s="148"/>
      <c r="Y59"/>
      <c r="Z59"/>
    </row>
    <row r="60" spans="1:26" ht="14" x14ac:dyDescent="0.2">
      <c r="A60" s="7" t="s">
        <v>268</v>
      </c>
      <c r="C60" s="149" t="s">
        <v>384</v>
      </c>
      <c r="D60" s="149"/>
      <c r="E60" s="149"/>
      <c r="F60" s="149"/>
      <c r="G60" s="149">
        <v>1</v>
      </c>
      <c r="H60" s="149" t="s">
        <v>384</v>
      </c>
      <c r="I60" s="149" t="s">
        <v>387</v>
      </c>
      <c r="V60" s="147"/>
      <c r="W60" s="147"/>
      <c r="X60" s="148"/>
      <c r="Y60"/>
      <c r="Z60"/>
    </row>
    <row r="61" spans="1:26" ht="14" x14ac:dyDescent="0.2">
      <c r="A61" s="7" t="s">
        <v>269</v>
      </c>
      <c r="C61" s="150">
        <v>41978</v>
      </c>
      <c r="D61" s="149"/>
      <c r="E61" s="149"/>
      <c r="F61" s="149"/>
      <c r="G61" s="149">
        <v>1</v>
      </c>
      <c r="H61" s="151"/>
      <c r="I61" s="149" t="s">
        <v>387</v>
      </c>
      <c r="V61" s="147"/>
      <c r="W61" s="147"/>
      <c r="X61" s="148"/>
      <c r="Y61"/>
      <c r="Z61"/>
    </row>
    <row r="62" spans="1:26" ht="14" x14ac:dyDescent="0.2">
      <c r="V62" s="147"/>
      <c r="W62" s="147"/>
      <c r="X62" s="148"/>
      <c r="Y62"/>
      <c r="Z62"/>
    </row>
    <row r="63" spans="1:26" ht="14" x14ac:dyDescent="0.2">
      <c r="V63" s="147"/>
      <c r="W63" s="147"/>
      <c r="X63" s="148"/>
      <c r="Y63"/>
      <c r="Z63"/>
    </row>
    <row r="64" spans="1:26" ht="14" x14ac:dyDescent="0.2">
      <c r="V64" s="147"/>
      <c r="W64" s="147"/>
      <c r="X64" s="148"/>
      <c r="Y64"/>
      <c r="Z64"/>
    </row>
    <row r="65" spans="1:26" ht="14" x14ac:dyDescent="0.2">
      <c r="V65" s="147"/>
      <c r="W65" s="147"/>
      <c r="X65" s="148"/>
      <c r="Y65"/>
      <c r="Z65"/>
    </row>
    <row r="66" spans="1:26" ht="14" x14ac:dyDescent="0.2">
      <c r="V66" s="147"/>
      <c r="W66" s="147"/>
      <c r="X66" s="148"/>
      <c r="Y66"/>
      <c r="Z66"/>
    </row>
    <row r="67" spans="1:26" ht="14" x14ac:dyDescent="0.2">
      <c r="V67" s="147"/>
      <c r="W67" s="147"/>
      <c r="X67" s="148"/>
      <c r="Y67"/>
      <c r="Z67"/>
    </row>
    <row r="68" spans="1:26" ht="14" x14ac:dyDescent="0.2">
      <c r="V68" s="147"/>
      <c r="W68" s="147"/>
      <c r="X68" s="148"/>
      <c r="Y68"/>
      <c r="Z68"/>
    </row>
    <row r="69" spans="1:26" ht="14" x14ac:dyDescent="0.2">
      <c r="V69" s="147"/>
      <c r="W69" s="147"/>
      <c r="X69" s="148"/>
      <c r="Y69"/>
      <c r="Z69"/>
    </row>
    <row r="70" spans="1:26" ht="14" x14ac:dyDescent="0.2">
      <c r="A70"/>
      <c r="B70"/>
      <c r="C70"/>
      <c r="D70"/>
      <c r="E70"/>
      <c r="F70"/>
      <c r="G70"/>
      <c r="H70"/>
      <c r="I70"/>
      <c r="J70"/>
      <c r="K70"/>
      <c r="L70"/>
      <c r="M70"/>
      <c r="N70"/>
      <c r="O70"/>
      <c r="P70"/>
      <c r="Q70"/>
      <c r="R70"/>
      <c r="S70"/>
      <c r="T70"/>
      <c r="U70"/>
      <c r="V70" s="147"/>
      <c r="W70" s="147"/>
      <c r="X70" s="148"/>
      <c r="Y70"/>
      <c r="Z70"/>
    </row>
    <row r="71" spans="1:26" x14ac:dyDescent="0.15">
      <c r="A71"/>
      <c r="B71"/>
      <c r="C71"/>
      <c r="D71"/>
      <c r="E71"/>
      <c r="F71"/>
      <c r="G71"/>
      <c r="H71"/>
      <c r="I71"/>
      <c r="J71"/>
      <c r="K71"/>
      <c r="L71"/>
      <c r="M71"/>
      <c r="N71"/>
      <c r="O71"/>
      <c r="P71"/>
      <c r="Q71"/>
      <c r="R71"/>
      <c r="S71"/>
      <c r="T71"/>
      <c r="U71"/>
      <c r="Y71"/>
      <c r="Z71"/>
    </row>
    <row r="72" spans="1:26" x14ac:dyDescent="0.15">
      <c r="A72"/>
      <c r="B72"/>
      <c r="C72"/>
      <c r="D72"/>
      <c r="E72"/>
      <c r="F72"/>
      <c r="G72"/>
      <c r="H72"/>
      <c r="I72"/>
      <c r="J72"/>
      <c r="K72"/>
      <c r="L72"/>
      <c r="M72"/>
      <c r="N72"/>
      <c r="O72"/>
      <c r="P72"/>
      <c r="Q72"/>
      <c r="R72"/>
      <c r="S72"/>
      <c r="T72"/>
      <c r="U72"/>
      <c r="Y72"/>
      <c r="Z72"/>
    </row>
    <row r="73" spans="1:26" x14ac:dyDescent="0.15">
      <c r="A73"/>
      <c r="B73"/>
      <c r="C73"/>
      <c r="D73"/>
      <c r="E73"/>
      <c r="F73"/>
      <c r="G73"/>
      <c r="H73"/>
      <c r="I73"/>
      <c r="J73"/>
      <c r="K73"/>
      <c r="L73"/>
      <c r="M73"/>
      <c r="N73"/>
      <c r="O73"/>
      <c r="P73"/>
      <c r="Q73"/>
      <c r="R73"/>
      <c r="S73"/>
      <c r="T73"/>
      <c r="U73"/>
      <c r="Y73"/>
      <c r="Z73"/>
    </row>
    <row r="74" spans="1:26" x14ac:dyDescent="0.15">
      <c r="A74"/>
      <c r="B74"/>
      <c r="C74"/>
      <c r="D74"/>
      <c r="E74"/>
      <c r="F74"/>
      <c r="G74"/>
      <c r="H74"/>
      <c r="I74"/>
      <c r="J74"/>
      <c r="K74"/>
      <c r="L74"/>
      <c r="M74"/>
      <c r="N74"/>
      <c r="O74"/>
      <c r="P74"/>
      <c r="Q74"/>
      <c r="R74"/>
      <c r="S74"/>
      <c r="T74"/>
      <c r="U74"/>
      <c r="Y74"/>
      <c r="Z74"/>
    </row>
    <row r="75" spans="1:26" x14ac:dyDescent="0.15">
      <c r="A75"/>
      <c r="B75"/>
      <c r="C75"/>
      <c r="D75"/>
      <c r="E75"/>
      <c r="F75"/>
      <c r="G75"/>
      <c r="H75"/>
      <c r="I75"/>
      <c r="J75"/>
      <c r="K75"/>
      <c r="L75"/>
      <c r="M75"/>
      <c r="N75"/>
      <c r="O75"/>
      <c r="P75"/>
      <c r="Q75"/>
      <c r="R75"/>
      <c r="S75"/>
      <c r="T75"/>
      <c r="U75"/>
      <c r="Y75"/>
      <c r="Z75"/>
    </row>
    <row r="76" spans="1:26" x14ac:dyDescent="0.15">
      <c r="A76"/>
      <c r="B76"/>
      <c r="C76"/>
      <c r="D76"/>
      <c r="E76"/>
      <c r="F76"/>
      <c r="G76"/>
      <c r="H76"/>
      <c r="I76"/>
      <c r="J76"/>
      <c r="K76"/>
      <c r="L76"/>
      <c r="M76"/>
      <c r="N76"/>
      <c r="O76"/>
      <c r="P76"/>
      <c r="Q76"/>
      <c r="R76"/>
      <c r="S76"/>
      <c r="T76"/>
      <c r="U76"/>
      <c r="Y76"/>
      <c r="Z76"/>
    </row>
    <row r="77" spans="1:26" x14ac:dyDescent="0.15">
      <c r="A77"/>
      <c r="B77"/>
      <c r="C77"/>
      <c r="D77"/>
      <c r="E77"/>
      <c r="F77"/>
      <c r="G77"/>
      <c r="H77"/>
      <c r="I77"/>
      <c r="J77"/>
      <c r="K77"/>
      <c r="L77"/>
      <c r="M77"/>
      <c r="N77"/>
      <c r="O77"/>
      <c r="P77"/>
      <c r="Q77"/>
      <c r="R77"/>
      <c r="S77"/>
      <c r="T77"/>
      <c r="U77"/>
      <c r="Y77"/>
      <c r="Z77"/>
    </row>
    <row r="78" spans="1:26" x14ac:dyDescent="0.15">
      <c r="A78"/>
      <c r="B78"/>
      <c r="C78"/>
      <c r="D78"/>
      <c r="E78"/>
      <c r="F78"/>
      <c r="G78"/>
      <c r="H78"/>
      <c r="I78"/>
      <c r="J78"/>
      <c r="K78"/>
      <c r="L78"/>
      <c r="M78"/>
      <c r="N78"/>
      <c r="O78"/>
      <c r="P78"/>
      <c r="Q78"/>
      <c r="R78"/>
      <c r="S78"/>
      <c r="T78"/>
      <c r="U78"/>
      <c r="Y78"/>
      <c r="Z78"/>
    </row>
    <row r="79" spans="1:26" x14ac:dyDescent="0.15">
      <c r="A79"/>
      <c r="B79"/>
      <c r="C79"/>
      <c r="D79"/>
      <c r="E79"/>
      <c r="F79"/>
      <c r="G79"/>
      <c r="H79"/>
      <c r="I79"/>
      <c r="J79"/>
      <c r="K79"/>
      <c r="L79"/>
      <c r="M79"/>
      <c r="N79"/>
      <c r="O79"/>
      <c r="P79"/>
      <c r="Q79"/>
      <c r="R79"/>
      <c r="S79"/>
      <c r="T79"/>
      <c r="U79"/>
      <c r="Y79"/>
      <c r="Z79"/>
    </row>
    <row r="80" spans="1:26" x14ac:dyDescent="0.15">
      <c r="A80"/>
      <c r="B80"/>
      <c r="C80"/>
      <c r="D80"/>
      <c r="E80"/>
      <c r="F80"/>
      <c r="G80"/>
      <c r="H80"/>
      <c r="I80"/>
      <c r="J80"/>
      <c r="K80"/>
      <c r="L80"/>
      <c r="M80"/>
      <c r="N80"/>
      <c r="O80"/>
      <c r="P80"/>
      <c r="Q80"/>
      <c r="R80"/>
      <c r="S80"/>
      <c r="T80"/>
      <c r="U80"/>
      <c r="Y80"/>
      <c r="Z80"/>
    </row>
    <row r="81" spans="1:26" x14ac:dyDescent="0.15">
      <c r="A81"/>
      <c r="B81"/>
      <c r="C81"/>
      <c r="D81"/>
      <c r="E81"/>
      <c r="F81"/>
      <c r="G81"/>
      <c r="H81"/>
      <c r="I81"/>
      <c r="J81"/>
      <c r="K81"/>
      <c r="L81"/>
      <c r="M81"/>
      <c r="N81"/>
      <c r="O81"/>
      <c r="P81"/>
      <c r="Q81"/>
      <c r="R81"/>
      <c r="S81"/>
      <c r="T81"/>
      <c r="U81"/>
      <c r="Y81"/>
      <c r="Z81"/>
    </row>
    <row r="82" spans="1:26" x14ac:dyDescent="0.15">
      <c r="A82"/>
      <c r="B82"/>
      <c r="C82"/>
      <c r="D82"/>
      <c r="E82"/>
      <c r="F82"/>
      <c r="G82"/>
      <c r="H82"/>
      <c r="I82"/>
      <c r="J82"/>
      <c r="K82"/>
      <c r="L82"/>
      <c r="M82"/>
      <c r="N82"/>
      <c r="O82"/>
      <c r="P82"/>
      <c r="Q82"/>
      <c r="R82"/>
      <c r="S82"/>
      <c r="T82"/>
      <c r="U82"/>
      <c r="Y82"/>
      <c r="Z82"/>
    </row>
    <row r="83" spans="1:26" x14ac:dyDescent="0.15">
      <c r="A83"/>
      <c r="B83"/>
      <c r="C83"/>
      <c r="D83"/>
      <c r="E83"/>
      <c r="F83"/>
      <c r="G83"/>
      <c r="H83"/>
      <c r="I83"/>
      <c r="J83"/>
      <c r="K83"/>
      <c r="L83"/>
      <c r="M83"/>
      <c r="N83"/>
      <c r="O83"/>
      <c r="P83"/>
      <c r="Q83"/>
      <c r="R83"/>
      <c r="S83"/>
      <c r="T83"/>
      <c r="U83"/>
      <c r="Y83"/>
      <c r="Z83"/>
    </row>
    <row r="84" spans="1:26" x14ac:dyDescent="0.15">
      <c r="A84"/>
      <c r="B84"/>
      <c r="C84"/>
      <c r="D84"/>
      <c r="E84"/>
      <c r="F84"/>
      <c r="G84"/>
      <c r="H84"/>
      <c r="I84"/>
      <c r="J84"/>
      <c r="K84"/>
      <c r="L84"/>
      <c r="M84"/>
      <c r="N84"/>
      <c r="O84"/>
      <c r="P84"/>
      <c r="Q84"/>
      <c r="R84"/>
      <c r="S84"/>
      <c r="T84"/>
      <c r="U84"/>
      <c r="Y84"/>
      <c r="Z84"/>
    </row>
    <row r="85" spans="1:26" x14ac:dyDescent="0.15">
      <c r="A85"/>
      <c r="B85"/>
      <c r="C85"/>
      <c r="D85"/>
      <c r="E85"/>
      <c r="F85"/>
      <c r="G85"/>
      <c r="H85"/>
      <c r="I85"/>
      <c r="J85"/>
      <c r="K85"/>
      <c r="L85"/>
      <c r="M85"/>
      <c r="N85"/>
      <c r="O85"/>
      <c r="P85"/>
      <c r="Q85"/>
      <c r="R85"/>
      <c r="S85"/>
      <c r="T85"/>
      <c r="U85"/>
      <c r="Y85"/>
      <c r="Z85"/>
    </row>
    <row r="86" spans="1:26" x14ac:dyDescent="0.15">
      <c r="A86"/>
      <c r="B86"/>
      <c r="C86"/>
      <c r="D86"/>
      <c r="E86"/>
      <c r="F86"/>
      <c r="G86"/>
      <c r="H86"/>
      <c r="I86"/>
      <c r="J86"/>
      <c r="K86"/>
      <c r="L86"/>
      <c r="M86"/>
      <c r="N86"/>
      <c r="O86"/>
      <c r="P86"/>
      <c r="Q86"/>
      <c r="R86"/>
      <c r="S86"/>
      <c r="T86"/>
      <c r="U86"/>
      <c r="V86"/>
      <c r="W86"/>
      <c r="X86"/>
      <c r="Y86"/>
      <c r="Z86"/>
    </row>
    <row r="87" spans="1:26" x14ac:dyDescent="0.15">
      <c r="A87"/>
      <c r="B87"/>
      <c r="C87"/>
      <c r="D87"/>
      <c r="E87"/>
      <c r="F87"/>
      <c r="G87"/>
      <c r="H87"/>
      <c r="I87"/>
      <c r="J87"/>
      <c r="K87"/>
      <c r="L87"/>
      <c r="M87"/>
      <c r="N87"/>
      <c r="O87"/>
      <c r="P87"/>
      <c r="Q87"/>
      <c r="R87"/>
      <c r="S87"/>
      <c r="T87"/>
      <c r="U87"/>
      <c r="V87"/>
      <c r="W87"/>
      <c r="X87"/>
      <c r="Y87"/>
      <c r="Z87"/>
    </row>
    <row r="88" spans="1:26" x14ac:dyDescent="0.15">
      <c r="A88"/>
      <c r="B88"/>
      <c r="C88"/>
      <c r="D88"/>
      <c r="E88"/>
      <c r="F88"/>
      <c r="G88"/>
      <c r="H88"/>
      <c r="I88"/>
      <c r="J88"/>
      <c r="K88"/>
      <c r="L88"/>
      <c r="M88"/>
      <c r="N88"/>
      <c r="O88"/>
      <c r="P88"/>
      <c r="Q88"/>
      <c r="R88"/>
      <c r="S88"/>
      <c r="T88"/>
      <c r="U88"/>
      <c r="V88"/>
      <c r="W88"/>
      <c r="X88"/>
      <c r="Y88"/>
      <c r="Z88"/>
    </row>
    <row r="89" spans="1:26" x14ac:dyDescent="0.15">
      <c r="A89"/>
      <c r="B89"/>
      <c r="C89"/>
      <c r="D89"/>
      <c r="E89"/>
      <c r="F89"/>
      <c r="G89"/>
      <c r="H89"/>
      <c r="I89"/>
      <c r="J89"/>
      <c r="K89"/>
      <c r="L89"/>
      <c r="M89"/>
      <c r="N89"/>
      <c r="O89"/>
      <c r="P89"/>
      <c r="Q89"/>
      <c r="R89"/>
      <c r="S89"/>
      <c r="T89"/>
      <c r="U89"/>
      <c r="V89"/>
      <c r="W89"/>
      <c r="X89"/>
      <c r="Y89"/>
      <c r="Z89"/>
    </row>
    <row r="90" spans="1:26" x14ac:dyDescent="0.15">
      <c r="A90"/>
      <c r="B90"/>
      <c r="C90"/>
      <c r="D90"/>
      <c r="E90"/>
      <c r="F90"/>
      <c r="G90"/>
      <c r="H90"/>
      <c r="I90"/>
      <c r="J90"/>
      <c r="K90"/>
      <c r="L90"/>
      <c r="M90"/>
      <c r="N90"/>
      <c r="O90"/>
      <c r="P90"/>
      <c r="Q90"/>
      <c r="R90"/>
      <c r="S90"/>
      <c r="T90"/>
      <c r="U90"/>
      <c r="V90"/>
      <c r="W90"/>
      <c r="X90"/>
      <c r="Y90"/>
      <c r="Z90"/>
    </row>
    <row r="91" spans="1:26" x14ac:dyDescent="0.15">
      <c r="A91"/>
      <c r="B91"/>
      <c r="C91"/>
      <c r="D91"/>
      <c r="E91"/>
      <c r="F91"/>
      <c r="G91"/>
      <c r="H91"/>
      <c r="I91"/>
      <c r="J91"/>
      <c r="K91"/>
      <c r="L91"/>
      <c r="M91"/>
      <c r="N91"/>
      <c r="O91"/>
      <c r="P91"/>
      <c r="Q91"/>
      <c r="R91"/>
      <c r="S91"/>
      <c r="T91"/>
      <c r="U91"/>
      <c r="V91"/>
      <c r="W91"/>
      <c r="X91"/>
      <c r="Y91"/>
      <c r="Z91"/>
    </row>
    <row r="92" spans="1:26" x14ac:dyDescent="0.15">
      <c r="A92"/>
      <c r="B92"/>
      <c r="C92"/>
      <c r="D92"/>
      <c r="E92"/>
      <c r="F92"/>
      <c r="G92"/>
      <c r="H92"/>
      <c r="I92"/>
      <c r="J92"/>
      <c r="K92"/>
      <c r="L92"/>
      <c r="M92"/>
      <c r="N92"/>
      <c r="O92"/>
      <c r="P92"/>
      <c r="Q92"/>
      <c r="R92"/>
      <c r="S92"/>
      <c r="T92"/>
      <c r="U92"/>
      <c r="V92"/>
      <c r="W92"/>
      <c r="X92"/>
      <c r="Y92"/>
      <c r="Z92"/>
    </row>
    <row r="93" spans="1:26" x14ac:dyDescent="0.15">
      <c r="A93"/>
      <c r="B93"/>
      <c r="C93"/>
      <c r="D93"/>
      <c r="E93"/>
      <c r="F93"/>
      <c r="G93"/>
      <c r="H93"/>
      <c r="I93"/>
      <c r="J93"/>
      <c r="K93"/>
      <c r="L93"/>
      <c r="M93"/>
      <c r="N93"/>
      <c r="O93"/>
      <c r="P93"/>
      <c r="Q93"/>
      <c r="R93"/>
      <c r="S93"/>
      <c r="T93"/>
      <c r="U93"/>
      <c r="V93"/>
      <c r="W93"/>
      <c r="X93"/>
      <c r="Y93"/>
      <c r="Z93"/>
    </row>
    <row r="94" spans="1:26" x14ac:dyDescent="0.15">
      <c r="A94"/>
      <c r="B94"/>
      <c r="C94"/>
      <c r="D94"/>
      <c r="E94"/>
      <c r="F94"/>
      <c r="G94"/>
      <c r="H94"/>
      <c r="I94"/>
      <c r="J94"/>
      <c r="K94"/>
      <c r="L94"/>
      <c r="M94"/>
      <c r="N94"/>
      <c r="O94"/>
      <c r="P94"/>
      <c r="Q94"/>
      <c r="R94"/>
      <c r="S94"/>
      <c r="T94"/>
      <c r="U94"/>
      <c r="V94"/>
      <c r="W94"/>
      <c r="X94"/>
      <c r="Y94"/>
      <c r="Z94"/>
    </row>
    <row r="95" spans="1:26" x14ac:dyDescent="0.15">
      <c r="A95"/>
      <c r="B95"/>
      <c r="C95"/>
      <c r="D95"/>
      <c r="E95"/>
      <c r="F95"/>
      <c r="G95"/>
      <c r="H95"/>
      <c r="I95"/>
      <c r="J95"/>
      <c r="K95"/>
      <c r="L95"/>
      <c r="M95"/>
      <c r="N95"/>
      <c r="O95"/>
      <c r="P95"/>
      <c r="Q95"/>
      <c r="R95"/>
      <c r="S95"/>
      <c r="T95"/>
      <c r="U95"/>
      <c r="V95"/>
      <c r="W95"/>
      <c r="X95"/>
      <c r="Y95"/>
      <c r="Z95"/>
    </row>
    <row r="96" spans="1:26" x14ac:dyDescent="0.15">
      <c r="A96"/>
      <c r="B96"/>
      <c r="C96"/>
      <c r="D96"/>
      <c r="E96"/>
      <c r="F96"/>
      <c r="G96"/>
      <c r="H96"/>
      <c r="I96"/>
      <c r="J96"/>
      <c r="K96"/>
      <c r="L96"/>
      <c r="M96"/>
      <c r="N96"/>
      <c r="O96"/>
      <c r="P96"/>
      <c r="Q96"/>
      <c r="R96"/>
      <c r="S96"/>
      <c r="T96"/>
      <c r="U96"/>
      <c r="V96"/>
      <c r="W96"/>
      <c r="X96"/>
      <c r="Y96"/>
      <c r="Z96"/>
    </row>
    <row r="97" spans="1:26" x14ac:dyDescent="0.15">
      <c r="A97"/>
      <c r="B97"/>
      <c r="C97"/>
      <c r="D97"/>
      <c r="E97"/>
      <c r="F97"/>
      <c r="G97"/>
      <c r="H97"/>
      <c r="I97"/>
      <c r="J97"/>
      <c r="K97"/>
      <c r="L97"/>
      <c r="M97"/>
      <c r="N97"/>
      <c r="O97"/>
      <c r="P97"/>
      <c r="Q97"/>
      <c r="R97"/>
      <c r="S97"/>
      <c r="T97"/>
      <c r="U97"/>
      <c r="V97"/>
      <c r="W97"/>
      <c r="X97"/>
      <c r="Y97"/>
      <c r="Z97"/>
    </row>
    <row r="98" spans="1:26" x14ac:dyDescent="0.15">
      <c r="A98"/>
      <c r="B98"/>
      <c r="C98"/>
      <c r="D98"/>
      <c r="E98"/>
      <c r="F98"/>
      <c r="G98"/>
      <c r="H98"/>
      <c r="I98"/>
      <c r="J98"/>
      <c r="K98"/>
      <c r="L98"/>
      <c r="M98"/>
      <c r="N98"/>
      <c r="O98"/>
      <c r="P98"/>
      <c r="Q98"/>
      <c r="R98"/>
      <c r="S98"/>
      <c r="T98"/>
      <c r="U98"/>
      <c r="V98"/>
      <c r="W98"/>
      <c r="X98"/>
      <c r="Y98"/>
      <c r="Z98"/>
    </row>
    <row r="99" spans="1:26" x14ac:dyDescent="0.15">
      <c r="A99"/>
      <c r="B99"/>
      <c r="C99"/>
      <c r="D99"/>
      <c r="E99"/>
      <c r="F99"/>
      <c r="G99"/>
      <c r="H99"/>
      <c r="I99"/>
      <c r="J99"/>
      <c r="K99"/>
      <c r="L99"/>
      <c r="M99"/>
      <c r="N99"/>
      <c r="O99"/>
      <c r="P99"/>
      <c r="Q99"/>
      <c r="R99"/>
      <c r="S99"/>
      <c r="T99"/>
      <c r="U99"/>
      <c r="V99"/>
      <c r="W99"/>
      <c r="X99"/>
      <c r="Y99"/>
      <c r="Z99"/>
    </row>
    <row r="100" spans="1:26" x14ac:dyDescent="0.15">
      <c r="A100"/>
      <c r="B100"/>
      <c r="C100"/>
      <c r="D100"/>
      <c r="E100"/>
      <c r="F100"/>
      <c r="G100"/>
      <c r="H100"/>
      <c r="I100"/>
      <c r="J100"/>
      <c r="K100"/>
      <c r="L100"/>
      <c r="M100"/>
      <c r="N100"/>
      <c r="O100"/>
      <c r="P100"/>
      <c r="Q100"/>
      <c r="R100"/>
      <c r="S100"/>
      <c r="T100"/>
      <c r="U100"/>
      <c r="V100"/>
      <c r="W100"/>
      <c r="X100"/>
      <c r="Y100"/>
      <c r="Z100"/>
    </row>
    <row r="101" spans="1:26" x14ac:dyDescent="0.15">
      <c r="A101"/>
      <c r="B101"/>
      <c r="C101"/>
      <c r="D101"/>
      <c r="E101"/>
      <c r="F101"/>
      <c r="G101"/>
      <c r="H101"/>
      <c r="I101"/>
      <c r="J101"/>
      <c r="K101"/>
      <c r="L101"/>
      <c r="M101"/>
      <c r="N101"/>
      <c r="O101"/>
      <c r="P101"/>
      <c r="Q101"/>
      <c r="R101"/>
      <c r="S101"/>
      <c r="T101"/>
      <c r="U101"/>
      <c r="V101"/>
      <c r="W101"/>
      <c r="X101"/>
      <c r="Y101"/>
      <c r="Z101"/>
    </row>
    <row r="102" spans="1:26" x14ac:dyDescent="0.15">
      <c r="A102"/>
      <c r="B102"/>
      <c r="C102"/>
      <c r="D102"/>
      <c r="E102"/>
      <c r="F102"/>
      <c r="G102"/>
      <c r="H102"/>
      <c r="I102"/>
      <c r="J102"/>
      <c r="K102"/>
      <c r="L102"/>
      <c r="M102"/>
      <c r="N102"/>
      <c r="O102"/>
      <c r="P102"/>
      <c r="Q102"/>
      <c r="R102"/>
      <c r="S102"/>
      <c r="T102"/>
      <c r="U102"/>
      <c r="V102"/>
      <c r="W102"/>
      <c r="X102"/>
      <c r="Y102"/>
      <c r="Z102"/>
    </row>
    <row r="103" spans="1:26" x14ac:dyDescent="0.15">
      <c r="A103"/>
      <c r="B103"/>
      <c r="C103"/>
      <c r="D103"/>
      <c r="E103"/>
      <c r="F103"/>
      <c r="G103"/>
      <c r="H103"/>
      <c r="I103"/>
      <c r="J103"/>
      <c r="K103"/>
      <c r="L103"/>
      <c r="M103"/>
      <c r="N103"/>
      <c r="O103"/>
      <c r="P103"/>
      <c r="Q103"/>
      <c r="R103"/>
      <c r="S103"/>
      <c r="T103"/>
      <c r="U103"/>
      <c r="V103"/>
      <c r="W103"/>
      <c r="X103"/>
      <c r="Y103"/>
      <c r="Z103"/>
    </row>
    <row r="104" spans="1:26" x14ac:dyDescent="0.15">
      <c r="A104"/>
      <c r="B104"/>
      <c r="C104"/>
      <c r="D104"/>
      <c r="E104"/>
      <c r="F104"/>
      <c r="G104"/>
      <c r="H104"/>
      <c r="I104"/>
      <c r="J104"/>
      <c r="K104"/>
      <c r="L104"/>
      <c r="M104"/>
      <c r="N104"/>
      <c r="O104"/>
      <c r="P104"/>
      <c r="Q104"/>
      <c r="R104"/>
      <c r="S104"/>
      <c r="T104"/>
      <c r="U104"/>
      <c r="V104"/>
      <c r="W104"/>
      <c r="X104"/>
      <c r="Y104"/>
      <c r="Z104"/>
    </row>
    <row r="105" spans="1:26" x14ac:dyDescent="0.15">
      <c r="A105"/>
      <c r="B105"/>
      <c r="C105"/>
      <c r="D105"/>
      <c r="E105"/>
      <c r="F105"/>
      <c r="G105"/>
      <c r="H105"/>
      <c r="I105"/>
      <c r="J105"/>
      <c r="K105"/>
      <c r="L105"/>
      <c r="M105"/>
      <c r="N105"/>
      <c r="O105"/>
      <c r="P105"/>
      <c r="Q105"/>
      <c r="R105"/>
      <c r="S105"/>
      <c r="T105"/>
      <c r="U105"/>
      <c r="V105"/>
      <c r="W105"/>
      <c r="X105"/>
      <c r="Y105"/>
      <c r="Z105"/>
    </row>
    <row r="106" spans="1:26" x14ac:dyDescent="0.15">
      <c r="A106"/>
      <c r="B106"/>
      <c r="C106"/>
      <c r="D106"/>
      <c r="E106"/>
      <c r="F106"/>
      <c r="G106"/>
      <c r="H106"/>
      <c r="I106"/>
      <c r="J106"/>
      <c r="K106"/>
      <c r="L106"/>
      <c r="M106"/>
      <c r="N106"/>
      <c r="O106"/>
      <c r="P106"/>
      <c r="Q106"/>
      <c r="R106"/>
      <c r="S106"/>
      <c r="T106"/>
      <c r="U106"/>
      <c r="V106"/>
      <c r="W106"/>
      <c r="X106"/>
      <c r="Y106"/>
      <c r="Z106"/>
    </row>
    <row r="107" spans="1:26" x14ac:dyDescent="0.15">
      <c r="A107"/>
      <c r="B107"/>
      <c r="C107"/>
      <c r="D107"/>
      <c r="E107"/>
      <c r="F107"/>
      <c r="G107"/>
      <c r="H107"/>
      <c r="I107"/>
      <c r="J107"/>
      <c r="K107"/>
      <c r="L107"/>
      <c r="M107"/>
      <c r="N107"/>
      <c r="O107"/>
      <c r="P107"/>
      <c r="Q107"/>
      <c r="R107"/>
      <c r="S107"/>
      <c r="T107"/>
      <c r="U107"/>
      <c r="V107"/>
      <c r="W107"/>
      <c r="X107"/>
      <c r="Y107"/>
      <c r="Z107"/>
    </row>
    <row r="108" spans="1:26" x14ac:dyDescent="0.15">
      <c r="A108"/>
      <c r="B108"/>
      <c r="C108"/>
      <c r="D108"/>
      <c r="E108"/>
      <c r="F108"/>
      <c r="G108"/>
      <c r="H108"/>
      <c r="I108"/>
      <c r="J108"/>
      <c r="K108"/>
      <c r="L108"/>
      <c r="M108"/>
      <c r="N108"/>
      <c r="O108"/>
      <c r="P108"/>
      <c r="Q108"/>
      <c r="R108"/>
      <c r="S108"/>
      <c r="T108"/>
      <c r="U108"/>
      <c r="V108"/>
      <c r="W108"/>
      <c r="X108"/>
      <c r="Y108"/>
      <c r="Z108"/>
    </row>
    <row r="109" spans="1:26" x14ac:dyDescent="0.15">
      <c r="A109"/>
      <c r="B109"/>
      <c r="C109"/>
      <c r="D109"/>
      <c r="E109"/>
      <c r="F109"/>
      <c r="G109"/>
      <c r="H109"/>
      <c r="I109"/>
      <c r="J109"/>
      <c r="K109"/>
      <c r="L109"/>
      <c r="M109"/>
      <c r="N109"/>
      <c r="O109"/>
      <c r="P109"/>
      <c r="Q109"/>
      <c r="R109"/>
      <c r="S109"/>
      <c r="T109"/>
      <c r="U109"/>
      <c r="V109"/>
      <c r="W109"/>
      <c r="X109"/>
      <c r="Y109"/>
      <c r="Z109"/>
    </row>
    <row r="110" spans="1:26" x14ac:dyDescent="0.15">
      <c r="A110"/>
      <c r="B110"/>
      <c r="C110"/>
      <c r="D110"/>
      <c r="E110"/>
      <c r="F110"/>
      <c r="G110"/>
      <c r="H110"/>
      <c r="I110"/>
      <c r="J110"/>
      <c r="K110"/>
      <c r="L110"/>
      <c r="M110"/>
      <c r="N110"/>
      <c r="O110"/>
      <c r="P110"/>
      <c r="Q110"/>
      <c r="R110"/>
      <c r="S110"/>
      <c r="T110"/>
      <c r="U110"/>
      <c r="V110"/>
      <c r="W110"/>
      <c r="X110"/>
      <c r="Y110"/>
      <c r="Z110"/>
    </row>
    <row r="111" spans="1:26" x14ac:dyDescent="0.15">
      <c r="A111"/>
      <c r="B111"/>
      <c r="C111"/>
      <c r="D111"/>
      <c r="E111"/>
      <c r="F111"/>
      <c r="G111"/>
      <c r="H111"/>
      <c r="I111"/>
      <c r="J111"/>
      <c r="K111"/>
      <c r="L111"/>
      <c r="M111"/>
      <c r="N111"/>
      <c r="O111"/>
      <c r="P111"/>
      <c r="Q111"/>
      <c r="R111"/>
      <c r="S111"/>
      <c r="T111"/>
      <c r="U111"/>
      <c r="V111"/>
      <c r="W111"/>
      <c r="X111"/>
      <c r="Y111"/>
      <c r="Z111"/>
    </row>
    <row r="112" spans="1:26" x14ac:dyDescent="0.15">
      <c r="A112"/>
      <c r="B112"/>
      <c r="C112"/>
      <c r="D112"/>
      <c r="E112"/>
      <c r="F112"/>
      <c r="G112"/>
      <c r="H112"/>
      <c r="I112"/>
      <c r="J112"/>
      <c r="K112"/>
      <c r="L112"/>
      <c r="M112"/>
      <c r="N112"/>
      <c r="O112"/>
      <c r="P112"/>
      <c r="Q112"/>
      <c r="R112"/>
      <c r="S112"/>
      <c r="T112"/>
      <c r="U112"/>
      <c r="V112"/>
      <c r="W112"/>
      <c r="X112"/>
      <c r="Y112"/>
      <c r="Z112"/>
    </row>
    <row r="113" spans="1:26" x14ac:dyDescent="0.15">
      <c r="A113"/>
      <c r="B113"/>
      <c r="C113"/>
      <c r="D113"/>
      <c r="E113"/>
      <c r="F113"/>
      <c r="G113"/>
      <c r="H113"/>
      <c r="I113"/>
      <c r="J113"/>
      <c r="K113"/>
      <c r="L113"/>
      <c r="M113"/>
      <c r="N113"/>
      <c r="O113"/>
      <c r="P113"/>
      <c r="Q113"/>
      <c r="R113"/>
      <c r="S113"/>
      <c r="T113"/>
      <c r="U113"/>
      <c r="V113"/>
      <c r="W113"/>
      <c r="X113"/>
      <c r="Y113"/>
      <c r="Z113"/>
    </row>
    <row r="114" spans="1:26" x14ac:dyDescent="0.15">
      <c r="A114"/>
      <c r="B114"/>
      <c r="C114"/>
      <c r="D114"/>
      <c r="E114"/>
      <c r="F114"/>
      <c r="G114"/>
      <c r="H114"/>
      <c r="I114"/>
      <c r="J114"/>
      <c r="K114"/>
      <c r="L114"/>
      <c r="M114"/>
      <c r="N114"/>
      <c r="O114"/>
      <c r="P114"/>
      <c r="Q114"/>
      <c r="R114"/>
      <c r="S114"/>
      <c r="T114"/>
      <c r="U114"/>
      <c r="V114"/>
      <c r="W114"/>
      <c r="X114"/>
      <c r="Y114"/>
      <c r="Z114"/>
    </row>
    <row r="115" spans="1:26" x14ac:dyDescent="0.15">
      <c r="A115"/>
      <c r="B115"/>
      <c r="C115"/>
      <c r="D115"/>
      <c r="E115"/>
      <c r="F115"/>
      <c r="G115"/>
      <c r="H115"/>
      <c r="I115"/>
      <c r="J115"/>
      <c r="K115"/>
      <c r="L115"/>
      <c r="M115"/>
      <c r="N115"/>
      <c r="O115"/>
      <c r="P115"/>
      <c r="Q115"/>
      <c r="R115"/>
      <c r="S115"/>
      <c r="T115"/>
      <c r="U115"/>
      <c r="V115"/>
      <c r="W115"/>
      <c r="X115"/>
      <c r="Y115"/>
      <c r="Z115"/>
    </row>
    <row r="116" spans="1:26" x14ac:dyDescent="0.15">
      <c r="A116"/>
      <c r="B116"/>
      <c r="C116"/>
      <c r="D116"/>
      <c r="E116"/>
      <c r="F116"/>
      <c r="G116"/>
      <c r="H116"/>
      <c r="I116"/>
      <c r="J116"/>
      <c r="K116"/>
      <c r="L116"/>
      <c r="M116"/>
      <c r="N116"/>
      <c r="O116"/>
      <c r="P116"/>
      <c r="Q116"/>
      <c r="R116"/>
      <c r="S116"/>
      <c r="T116"/>
      <c r="U116"/>
      <c r="V116"/>
      <c r="W116"/>
      <c r="X116"/>
      <c r="Y116"/>
      <c r="Z116"/>
    </row>
    <row r="117" spans="1:26" x14ac:dyDescent="0.15">
      <c r="A117"/>
      <c r="B117"/>
      <c r="C117"/>
      <c r="D117"/>
      <c r="E117"/>
      <c r="F117"/>
      <c r="G117"/>
      <c r="H117"/>
      <c r="I117"/>
      <c r="J117"/>
      <c r="K117"/>
      <c r="L117"/>
      <c r="M117"/>
      <c r="N117"/>
      <c r="O117"/>
      <c r="P117"/>
      <c r="Q117"/>
      <c r="R117"/>
      <c r="S117"/>
      <c r="T117"/>
      <c r="U117"/>
      <c r="V117"/>
      <c r="W117"/>
      <c r="X117"/>
      <c r="Y117"/>
      <c r="Z117"/>
    </row>
    <row r="118" spans="1:26" x14ac:dyDescent="0.15">
      <c r="A118"/>
      <c r="B118"/>
      <c r="C118"/>
      <c r="D118"/>
      <c r="E118"/>
      <c r="F118"/>
      <c r="G118"/>
      <c r="H118"/>
      <c r="I118"/>
      <c r="J118"/>
      <c r="K118"/>
      <c r="L118"/>
      <c r="M118"/>
      <c r="N118"/>
      <c r="O118"/>
      <c r="P118"/>
      <c r="Q118"/>
      <c r="R118"/>
      <c r="S118"/>
      <c r="T118"/>
      <c r="U118"/>
      <c r="V118"/>
      <c r="W118"/>
      <c r="X118"/>
      <c r="Y118"/>
      <c r="Z118"/>
    </row>
    <row r="119" spans="1:26" x14ac:dyDescent="0.15">
      <c r="A119"/>
      <c r="B119"/>
      <c r="C119"/>
      <c r="D119"/>
      <c r="E119"/>
      <c r="F119"/>
      <c r="G119"/>
      <c r="H119"/>
      <c r="I119"/>
      <c r="J119"/>
      <c r="K119"/>
      <c r="L119"/>
      <c r="M119"/>
      <c r="N119"/>
      <c r="O119"/>
      <c r="P119"/>
      <c r="Q119"/>
      <c r="R119"/>
      <c r="S119"/>
      <c r="T119"/>
      <c r="U119"/>
      <c r="V119"/>
      <c r="W119"/>
      <c r="X119"/>
      <c r="Y119"/>
      <c r="Z119"/>
    </row>
    <row r="120" spans="1:26" x14ac:dyDescent="0.15">
      <c r="A120"/>
      <c r="B120"/>
      <c r="C120"/>
      <c r="D120"/>
      <c r="E120"/>
      <c r="F120"/>
      <c r="G120"/>
      <c r="H120"/>
      <c r="I120"/>
      <c r="J120"/>
      <c r="K120"/>
      <c r="L120"/>
      <c r="M120"/>
      <c r="N120"/>
      <c r="O120"/>
      <c r="P120"/>
      <c r="Q120"/>
      <c r="R120"/>
      <c r="S120"/>
      <c r="T120"/>
      <c r="U120"/>
      <c r="V120"/>
      <c r="W120"/>
      <c r="X120"/>
      <c r="Y120"/>
      <c r="Z120"/>
    </row>
    <row r="121" spans="1:26" x14ac:dyDescent="0.15">
      <c r="A121"/>
      <c r="B121"/>
      <c r="C121"/>
      <c r="D121"/>
      <c r="E121"/>
      <c r="F121"/>
      <c r="G121"/>
      <c r="H121"/>
      <c r="I121"/>
      <c r="J121"/>
      <c r="K121"/>
      <c r="L121"/>
      <c r="M121"/>
      <c r="N121"/>
      <c r="O121"/>
      <c r="P121"/>
      <c r="Q121"/>
      <c r="R121"/>
      <c r="S121"/>
      <c r="T121"/>
      <c r="U121"/>
      <c r="V121"/>
      <c r="W121"/>
      <c r="X121"/>
      <c r="Y121"/>
      <c r="Z121"/>
    </row>
    <row r="122" spans="1:26" x14ac:dyDescent="0.15">
      <c r="A122"/>
      <c r="B122"/>
      <c r="C122"/>
      <c r="D122"/>
      <c r="E122"/>
      <c r="F122"/>
      <c r="G122"/>
      <c r="H122"/>
      <c r="I122"/>
      <c r="J122"/>
      <c r="K122"/>
      <c r="L122"/>
      <c r="M122"/>
      <c r="N122"/>
      <c r="O122"/>
      <c r="P122"/>
      <c r="Q122"/>
      <c r="R122"/>
      <c r="S122"/>
      <c r="T122"/>
      <c r="U122"/>
      <c r="V122"/>
      <c r="W122"/>
      <c r="X122"/>
      <c r="Y122"/>
      <c r="Z122"/>
    </row>
    <row r="123" spans="1:26" x14ac:dyDescent="0.15">
      <c r="A123"/>
      <c r="B123"/>
      <c r="C123"/>
      <c r="D123"/>
      <c r="E123"/>
      <c r="F123"/>
      <c r="G123"/>
      <c r="H123"/>
      <c r="I123"/>
      <c r="J123"/>
      <c r="K123"/>
      <c r="L123"/>
      <c r="M123"/>
      <c r="N123"/>
      <c r="O123"/>
      <c r="P123"/>
      <c r="Q123"/>
      <c r="R123"/>
      <c r="S123"/>
      <c r="T123"/>
      <c r="U123"/>
      <c r="V123"/>
      <c r="W123"/>
      <c r="X123"/>
      <c r="Y123"/>
      <c r="Z123"/>
    </row>
    <row r="124" spans="1:26" x14ac:dyDescent="0.15">
      <c r="A124"/>
      <c r="B124"/>
      <c r="C124"/>
      <c r="D124"/>
      <c r="E124"/>
      <c r="F124"/>
      <c r="G124"/>
      <c r="H124"/>
      <c r="I124"/>
      <c r="J124"/>
      <c r="K124"/>
      <c r="L124"/>
      <c r="M124"/>
      <c r="N124"/>
      <c r="O124"/>
      <c r="P124"/>
      <c r="Q124"/>
      <c r="R124"/>
      <c r="S124"/>
      <c r="T124"/>
      <c r="U124"/>
      <c r="V124"/>
      <c r="W124"/>
      <c r="X124"/>
      <c r="Y124"/>
      <c r="Z124"/>
    </row>
    <row r="125" spans="1:26" x14ac:dyDescent="0.15">
      <c r="A125"/>
      <c r="B125"/>
      <c r="C125"/>
      <c r="D125"/>
      <c r="E125"/>
      <c r="F125"/>
      <c r="G125"/>
      <c r="H125"/>
      <c r="I125"/>
      <c r="J125"/>
      <c r="K125"/>
      <c r="L125"/>
      <c r="M125"/>
      <c r="N125"/>
      <c r="O125"/>
      <c r="P125"/>
      <c r="Q125"/>
      <c r="R125"/>
      <c r="S125"/>
      <c r="T125"/>
      <c r="U125"/>
      <c r="V125"/>
      <c r="W125"/>
      <c r="X125"/>
      <c r="Y125"/>
      <c r="Z125"/>
    </row>
    <row r="126" spans="1:26" x14ac:dyDescent="0.15">
      <c r="A126"/>
      <c r="B126"/>
      <c r="C126"/>
      <c r="D126"/>
      <c r="E126"/>
      <c r="F126"/>
      <c r="G126"/>
      <c r="H126"/>
      <c r="I126"/>
      <c r="J126"/>
      <c r="K126"/>
      <c r="L126"/>
      <c r="M126"/>
      <c r="N126"/>
      <c r="O126"/>
      <c r="P126"/>
      <c r="Q126"/>
      <c r="R126"/>
      <c r="S126"/>
      <c r="T126"/>
      <c r="U126"/>
      <c r="V126"/>
      <c r="W126"/>
      <c r="X126"/>
      <c r="Y126"/>
      <c r="Z126"/>
    </row>
    <row r="127" spans="1:26" x14ac:dyDescent="0.15">
      <c r="A127"/>
      <c r="B127"/>
      <c r="C127"/>
      <c r="D127"/>
      <c r="E127"/>
      <c r="F127"/>
      <c r="G127"/>
      <c r="H127"/>
      <c r="I127"/>
      <c r="J127"/>
      <c r="K127"/>
      <c r="L127"/>
      <c r="M127"/>
      <c r="N127"/>
      <c r="O127"/>
      <c r="P127"/>
      <c r="Q127"/>
      <c r="R127"/>
      <c r="S127"/>
      <c r="T127"/>
      <c r="U127"/>
      <c r="V127"/>
      <c r="W127"/>
      <c r="X127"/>
      <c r="Y127"/>
      <c r="Z127"/>
    </row>
    <row r="128" spans="1:26" x14ac:dyDescent="0.15">
      <c r="A128"/>
      <c r="B128"/>
      <c r="C128"/>
      <c r="D128"/>
      <c r="E128"/>
      <c r="F128"/>
      <c r="G128"/>
      <c r="H128"/>
      <c r="I128"/>
      <c r="J128"/>
      <c r="K128"/>
      <c r="L128"/>
      <c r="M128"/>
      <c r="N128"/>
      <c r="O128"/>
      <c r="P128"/>
      <c r="Q128"/>
      <c r="R128"/>
      <c r="S128"/>
      <c r="T128"/>
      <c r="U128"/>
      <c r="V128"/>
      <c r="W128"/>
      <c r="X128"/>
      <c r="Y128"/>
      <c r="Z128"/>
    </row>
    <row r="129" spans="1:26" x14ac:dyDescent="0.15">
      <c r="A129"/>
      <c r="B129"/>
      <c r="C129"/>
      <c r="D129"/>
      <c r="E129"/>
      <c r="F129"/>
      <c r="G129"/>
      <c r="H129"/>
      <c r="I129"/>
      <c r="J129"/>
      <c r="K129"/>
      <c r="L129"/>
      <c r="M129"/>
      <c r="N129"/>
      <c r="O129"/>
      <c r="P129"/>
      <c r="Q129"/>
      <c r="R129"/>
      <c r="S129"/>
      <c r="T129"/>
      <c r="U129"/>
      <c r="V129"/>
      <c r="W129"/>
      <c r="X129"/>
      <c r="Y129"/>
      <c r="Z129"/>
    </row>
    <row r="130" spans="1:26" x14ac:dyDescent="0.15">
      <c r="A130"/>
      <c r="B130"/>
      <c r="C130"/>
      <c r="D130"/>
      <c r="E130"/>
      <c r="F130"/>
      <c r="G130"/>
      <c r="H130"/>
      <c r="I130"/>
      <c r="J130"/>
      <c r="K130"/>
      <c r="L130"/>
      <c r="M130"/>
      <c r="N130"/>
      <c r="O130"/>
      <c r="P130"/>
      <c r="Q130"/>
      <c r="R130"/>
      <c r="S130"/>
      <c r="T130"/>
      <c r="U130"/>
      <c r="V130"/>
      <c r="W130"/>
      <c r="X130"/>
      <c r="Y130"/>
      <c r="Z130"/>
    </row>
    <row r="131" spans="1:26" x14ac:dyDescent="0.15">
      <c r="A131"/>
      <c r="B131"/>
      <c r="C131"/>
      <c r="D131"/>
      <c r="E131"/>
      <c r="F131"/>
      <c r="G131"/>
      <c r="H131"/>
      <c r="I131"/>
      <c r="J131"/>
      <c r="K131"/>
      <c r="L131"/>
      <c r="M131"/>
      <c r="N131"/>
      <c r="O131"/>
      <c r="P131"/>
      <c r="Q131"/>
      <c r="R131"/>
      <c r="S131"/>
      <c r="T131"/>
      <c r="U131"/>
      <c r="V131"/>
      <c r="W131"/>
      <c r="X131"/>
      <c r="Y131"/>
      <c r="Z131"/>
    </row>
    <row r="132" spans="1:26" x14ac:dyDescent="0.15">
      <c r="A132"/>
      <c r="B132"/>
      <c r="C132"/>
      <c r="D132"/>
      <c r="E132"/>
      <c r="F132"/>
      <c r="G132"/>
      <c r="H132"/>
      <c r="I132"/>
      <c r="J132"/>
      <c r="K132"/>
      <c r="L132"/>
      <c r="M132"/>
      <c r="N132"/>
      <c r="O132"/>
      <c r="P132"/>
      <c r="Q132"/>
      <c r="R132"/>
      <c r="S132"/>
      <c r="T132"/>
      <c r="U132"/>
      <c r="V132"/>
      <c r="W132"/>
      <c r="X132"/>
      <c r="Y132"/>
      <c r="Z132"/>
    </row>
    <row r="133" spans="1:26" x14ac:dyDescent="0.15">
      <c r="A133"/>
      <c r="B133"/>
      <c r="C133"/>
      <c r="D133"/>
      <c r="E133"/>
      <c r="F133"/>
      <c r="G133"/>
      <c r="H133"/>
      <c r="I133"/>
      <c r="J133"/>
      <c r="K133"/>
      <c r="L133"/>
      <c r="M133"/>
      <c r="N133"/>
      <c r="O133"/>
      <c r="P133"/>
      <c r="Q133"/>
      <c r="R133"/>
      <c r="S133"/>
      <c r="T133"/>
      <c r="U133"/>
      <c r="V133"/>
      <c r="W133"/>
      <c r="X133"/>
      <c r="Y133"/>
      <c r="Z133"/>
    </row>
    <row r="134" spans="1:26" x14ac:dyDescent="0.15">
      <c r="A134"/>
      <c r="B134"/>
      <c r="C134"/>
      <c r="D134"/>
      <c r="E134"/>
      <c r="F134"/>
      <c r="G134"/>
      <c r="H134"/>
      <c r="I134"/>
      <c r="J134"/>
      <c r="K134"/>
      <c r="L134"/>
      <c r="M134"/>
      <c r="N134"/>
      <c r="O134"/>
      <c r="P134"/>
      <c r="Q134"/>
      <c r="R134"/>
      <c r="S134"/>
      <c r="T134"/>
      <c r="U134"/>
      <c r="V134"/>
      <c r="W134"/>
      <c r="X134"/>
      <c r="Y134"/>
      <c r="Z134"/>
    </row>
    <row r="135" spans="1:26" x14ac:dyDescent="0.15">
      <c r="A135"/>
      <c r="B135"/>
      <c r="C135"/>
      <c r="D135"/>
      <c r="E135"/>
      <c r="F135"/>
      <c r="G135"/>
      <c r="H135"/>
      <c r="I135"/>
      <c r="J135"/>
      <c r="K135"/>
      <c r="L135"/>
      <c r="M135"/>
      <c r="N135"/>
      <c r="O135"/>
      <c r="P135"/>
      <c r="Q135"/>
      <c r="R135"/>
      <c r="S135"/>
      <c r="T135"/>
      <c r="U135"/>
      <c r="V135"/>
      <c r="W135"/>
      <c r="X135"/>
      <c r="Y135"/>
      <c r="Z135"/>
    </row>
    <row r="136" spans="1:26" x14ac:dyDescent="0.15">
      <c r="A136"/>
      <c r="B136"/>
      <c r="C136"/>
      <c r="D136"/>
      <c r="E136"/>
      <c r="F136"/>
      <c r="G136"/>
      <c r="H136"/>
      <c r="I136"/>
      <c r="J136"/>
      <c r="K136"/>
      <c r="L136"/>
      <c r="M136"/>
      <c r="N136"/>
      <c r="O136"/>
      <c r="P136"/>
      <c r="Q136"/>
      <c r="R136"/>
      <c r="S136"/>
      <c r="T136"/>
      <c r="U136"/>
      <c r="V136"/>
      <c r="W136"/>
      <c r="X136"/>
      <c r="Y136"/>
      <c r="Z136"/>
    </row>
    <row r="137" spans="1:26" x14ac:dyDescent="0.15">
      <c r="A137"/>
      <c r="B137"/>
      <c r="C137"/>
      <c r="D137"/>
      <c r="E137"/>
      <c r="F137"/>
      <c r="G137"/>
      <c r="H137"/>
      <c r="I137"/>
      <c r="J137"/>
      <c r="K137"/>
      <c r="L137"/>
      <c r="M137"/>
      <c r="N137"/>
      <c r="O137"/>
      <c r="P137"/>
      <c r="Q137"/>
      <c r="R137"/>
      <c r="S137"/>
      <c r="T137"/>
      <c r="U137"/>
      <c r="V137"/>
      <c r="W137"/>
      <c r="X137"/>
      <c r="Y137"/>
      <c r="Z137"/>
    </row>
    <row r="138" spans="1:26" x14ac:dyDescent="0.15">
      <c r="A138"/>
      <c r="B138"/>
      <c r="C138"/>
      <c r="D138"/>
      <c r="E138"/>
      <c r="F138"/>
      <c r="G138"/>
      <c r="H138"/>
      <c r="I138"/>
      <c r="J138"/>
      <c r="K138"/>
      <c r="L138"/>
      <c r="M138"/>
      <c r="N138"/>
      <c r="O138"/>
      <c r="P138"/>
      <c r="Q138"/>
      <c r="R138"/>
      <c r="S138"/>
      <c r="T138"/>
      <c r="U138"/>
      <c r="V138"/>
      <c r="W138"/>
      <c r="X138"/>
      <c r="Y138"/>
      <c r="Z138"/>
    </row>
    <row r="139" spans="1:26" x14ac:dyDescent="0.15">
      <c r="A139"/>
      <c r="B139"/>
      <c r="C139"/>
      <c r="D139"/>
      <c r="E139"/>
      <c r="F139"/>
      <c r="G139"/>
      <c r="H139"/>
      <c r="I139"/>
      <c r="J139"/>
      <c r="K139"/>
      <c r="L139"/>
      <c r="M139"/>
      <c r="N139"/>
      <c r="O139"/>
      <c r="P139"/>
      <c r="Q139"/>
      <c r="R139"/>
      <c r="S139"/>
      <c r="T139"/>
      <c r="U139"/>
      <c r="V139"/>
      <c r="W139"/>
      <c r="X139"/>
      <c r="Y139"/>
      <c r="Z139"/>
    </row>
    <row r="140" spans="1:26" x14ac:dyDescent="0.15">
      <c r="A140"/>
      <c r="B140"/>
      <c r="C140"/>
      <c r="D140"/>
      <c r="E140"/>
      <c r="F140"/>
      <c r="G140"/>
      <c r="H140"/>
      <c r="I140"/>
      <c r="J140"/>
      <c r="K140"/>
      <c r="L140"/>
      <c r="M140"/>
      <c r="N140"/>
      <c r="O140"/>
      <c r="P140"/>
      <c r="Q140"/>
      <c r="R140"/>
      <c r="S140"/>
      <c r="T140"/>
      <c r="U140"/>
      <c r="V140"/>
      <c r="W140"/>
      <c r="X140"/>
      <c r="Y140"/>
      <c r="Z140"/>
    </row>
    <row r="141" spans="1:26" x14ac:dyDescent="0.15">
      <c r="A141"/>
      <c r="B141"/>
      <c r="C141"/>
      <c r="D141"/>
      <c r="E141"/>
      <c r="F141"/>
      <c r="G141"/>
      <c r="H141"/>
      <c r="I141"/>
      <c r="J141"/>
      <c r="K141"/>
      <c r="L141"/>
      <c r="M141"/>
      <c r="N141"/>
      <c r="O141"/>
      <c r="P141"/>
      <c r="Q141"/>
      <c r="R141"/>
      <c r="S141"/>
      <c r="T141"/>
      <c r="U141"/>
      <c r="V141"/>
      <c r="W141"/>
      <c r="X141"/>
      <c r="Y141"/>
      <c r="Z141"/>
    </row>
    <row r="142" spans="1:26" x14ac:dyDescent="0.15">
      <c r="A142"/>
      <c r="B142"/>
      <c r="C142"/>
      <c r="D142"/>
      <c r="E142"/>
      <c r="F142"/>
      <c r="G142"/>
      <c r="H142"/>
      <c r="I142"/>
      <c r="J142"/>
      <c r="K142"/>
      <c r="L142"/>
      <c r="M142"/>
      <c r="N142"/>
      <c r="O142"/>
      <c r="P142"/>
      <c r="Q142"/>
      <c r="R142"/>
      <c r="S142"/>
      <c r="T142"/>
      <c r="U142"/>
      <c r="V142"/>
      <c r="W142"/>
      <c r="X142"/>
      <c r="Y142"/>
      <c r="Z142"/>
    </row>
    <row r="143" spans="1:26" x14ac:dyDescent="0.15">
      <c r="A143"/>
      <c r="B143"/>
      <c r="C143"/>
      <c r="D143"/>
      <c r="E143"/>
      <c r="F143"/>
      <c r="G143"/>
      <c r="H143"/>
      <c r="I143"/>
      <c r="J143"/>
      <c r="K143"/>
      <c r="L143"/>
      <c r="M143"/>
      <c r="N143"/>
      <c r="O143"/>
      <c r="P143"/>
      <c r="Q143"/>
      <c r="R143"/>
      <c r="S143"/>
      <c r="T143"/>
      <c r="U143"/>
      <c r="V143"/>
      <c r="W143"/>
      <c r="X143"/>
      <c r="Y143"/>
      <c r="Z143"/>
    </row>
    <row r="144" spans="1:26" x14ac:dyDescent="0.15">
      <c r="A144"/>
      <c r="B144"/>
      <c r="C144"/>
      <c r="D144"/>
      <c r="E144"/>
      <c r="F144"/>
      <c r="G144"/>
      <c r="H144"/>
      <c r="I144"/>
      <c r="J144"/>
      <c r="K144"/>
      <c r="L144"/>
      <c r="M144"/>
      <c r="N144"/>
      <c r="O144"/>
      <c r="P144"/>
      <c r="Q144"/>
      <c r="R144"/>
      <c r="S144"/>
      <c r="T144"/>
      <c r="U144"/>
      <c r="V144"/>
      <c r="W144"/>
      <c r="X144"/>
      <c r="Y144"/>
      <c r="Z144"/>
    </row>
    <row r="145" spans="1:26" x14ac:dyDescent="0.15">
      <c r="A145"/>
      <c r="B145"/>
      <c r="C145"/>
      <c r="D145"/>
      <c r="E145"/>
      <c r="F145"/>
      <c r="G145"/>
      <c r="H145"/>
      <c r="I145"/>
      <c r="J145"/>
      <c r="K145"/>
      <c r="L145"/>
      <c r="M145"/>
      <c r="N145"/>
      <c r="O145"/>
      <c r="P145"/>
      <c r="Q145"/>
      <c r="R145"/>
      <c r="S145"/>
      <c r="T145"/>
      <c r="U145"/>
      <c r="V145"/>
      <c r="W145"/>
      <c r="X145"/>
      <c r="Y145"/>
      <c r="Z145"/>
    </row>
    <row r="146" spans="1:26" x14ac:dyDescent="0.15">
      <c r="A146"/>
      <c r="B146"/>
      <c r="C146"/>
      <c r="D146"/>
      <c r="E146"/>
      <c r="F146"/>
      <c r="G146"/>
      <c r="H146"/>
      <c r="I146"/>
      <c r="J146"/>
      <c r="K146"/>
      <c r="L146"/>
      <c r="M146"/>
      <c r="N146"/>
      <c r="O146"/>
      <c r="P146"/>
      <c r="Q146"/>
      <c r="R146"/>
      <c r="S146"/>
      <c r="T146"/>
      <c r="U146"/>
      <c r="V146"/>
      <c r="W146"/>
      <c r="X146"/>
      <c r="Y146"/>
      <c r="Z146"/>
    </row>
    <row r="147" spans="1:26" x14ac:dyDescent="0.15">
      <c r="A147"/>
      <c r="B147"/>
      <c r="C147"/>
      <c r="D147"/>
      <c r="E147"/>
      <c r="F147"/>
      <c r="G147"/>
      <c r="H147"/>
      <c r="I147"/>
      <c r="J147"/>
      <c r="K147"/>
      <c r="L147"/>
      <c r="M147"/>
      <c r="N147"/>
      <c r="O147"/>
      <c r="P147"/>
      <c r="Q147"/>
      <c r="R147"/>
      <c r="S147"/>
      <c r="T147"/>
      <c r="U147"/>
      <c r="V147"/>
      <c r="W147"/>
      <c r="X147"/>
      <c r="Y147"/>
      <c r="Z147"/>
    </row>
    <row r="148" spans="1:26" x14ac:dyDescent="0.15">
      <c r="A148"/>
      <c r="B148"/>
      <c r="C148"/>
      <c r="D148"/>
      <c r="E148"/>
      <c r="F148"/>
      <c r="G148"/>
      <c r="H148"/>
      <c r="I148"/>
      <c r="J148"/>
      <c r="K148"/>
      <c r="L148"/>
      <c r="M148"/>
      <c r="N148"/>
      <c r="O148"/>
      <c r="P148"/>
      <c r="Q148"/>
      <c r="R148"/>
      <c r="S148"/>
      <c r="T148"/>
      <c r="U148"/>
      <c r="V148"/>
      <c r="W148"/>
      <c r="X148"/>
      <c r="Y148"/>
      <c r="Z148"/>
    </row>
    <row r="149" spans="1:26" x14ac:dyDescent="0.15">
      <c r="A149"/>
      <c r="B149"/>
      <c r="C149"/>
      <c r="D149"/>
      <c r="E149"/>
      <c r="F149"/>
      <c r="G149"/>
      <c r="H149"/>
      <c r="I149"/>
      <c r="J149"/>
      <c r="K149"/>
      <c r="L149"/>
      <c r="M149"/>
      <c r="N149"/>
      <c r="O149"/>
      <c r="P149"/>
      <c r="Q149"/>
      <c r="R149"/>
      <c r="S149"/>
      <c r="T149"/>
      <c r="U149"/>
      <c r="V149"/>
      <c r="W149"/>
      <c r="X149"/>
      <c r="Y149"/>
      <c r="Z149"/>
    </row>
    <row r="150" spans="1:26" x14ac:dyDescent="0.15">
      <c r="A150"/>
      <c r="B150"/>
      <c r="C150"/>
      <c r="D150"/>
      <c r="E150"/>
      <c r="F150"/>
      <c r="G150"/>
      <c r="H150"/>
      <c r="I150"/>
      <c r="J150"/>
      <c r="K150"/>
      <c r="L150"/>
      <c r="M150"/>
      <c r="N150"/>
      <c r="O150"/>
      <c r="P150"/>
      <c r="Q150"/>
      <c r="R150"/>
      <c r="S150"/>
      <c r="T150"/>
      <c r="U150"/>
      <c r="V150"/>
      <c r="W150"/>
      <c r="X150"/>
      <c r="Y150"/>
      <c r="Z150"/>
    </row>
    <row r="151" spans="1:26" x14ac:dyDescent="0.15">
      <c r="A151"/>
      <c r="B151"/>
      <c r="C151"/>
      <c r="D151"/>
      <c r="E151"/>
      <c r="F151"/>
      <c r="G151"/>
      <c r="H151"/>
      <c r="I151"/>
      <c r="J151"/>
      <c r="K151"/>
      <c r="L151"/>
      <c r="M151"/>
      <c r="N151"/>
      <c r="O151"/>
      <c r="P151"/>
      <c r="Q151"/>
      <c r="R151"/>
      <c r="S151"/>
      <c r="T151"/>
      <c r="U151"/>
      <c r="V151"/>
      <c r="W151"/>
      <c r="X151"/>
      <c r="Y151"/>
      <c r="Z151"/>
    </row>
    <row r="152" spans="1:26" x14ac:dyDescent="0.15">
      <c r="A152"/>
      <c r="B152"/>
      <c r="C152"/>
      <c r="D152"/>
      <c r="E152"/>
      <c r="F152"/>
      <c r="G152"/>
      <c r="H152"/>
      <c r="I152"/>
      <c r="J152"/>
      <c r="K152"/>
      <c r="L152"/>
      <c r="M152"/>
      <c r="N152"/>
      <c r="O152"/>
      <c r="P152"/>
      <c r="Q152"/>
      <c r="R152"/>
      <c r="S152"/>
      <c r="T152"/>
      <c r="U152"/>
      <c r="V152"/>
      <c r="W152"/>
      <c r="X152"/>
      <c r="Y152"/>
      <c r="Z152"/>
    </row>
    <row r="153" spans="1:26" x14ac:dyDescent="0.15">
      <c r="A153"/>
      <c r="B153"/>
      <c r="C153"/>
      <c r="D153"/>
      <c r="E153"/>
      <c r="F153"/>
      <c r="G153"/>
      <c r="H153"/>
      <c r="I153"/>
      <c r="J153"/>
      <c r="K153"/>
      <c r="L153"/>
      <c r="M153"/>
      <c r="N153"/>
      <c r="O153"/>
      <c r="P153"/>
      <c r="Q153"/>
      <c r="R153"/>
      <c r="S153"/>
      <c r="T153"/>
      <c r="U153"/>
      <c r="V153"/>
      <c r="W153"/>
      <c r="X153"/>
      <c r="Y153"/>
      <c r="Z153"/>
    </row>
    <row r="154" spans="1:26" x14ac:dyDescent="0.15">
      <c r="A154"/>
      <c r="B154"/>
      <c r="C154"/>
      <c r="D154"/>
      <c r="E154"/>
      <c r="F154"/>
      <c r="G154"/>
      <c r="H154"/>
      <c r="I154"/>
      <c r="J154"/>
      <c r="K154"/>
      <c r="L154"/>
      <c r="M154"/>
      <c r="N154"/>
      <c r="O154"/>
      <c r="P154"/>
      <c r="Q154"/>
      <c r="R154"/>
      <c r="S154"/>
      <c r="T154"/>
      <c r="U154"/>
      <c r="V154"/>
      <c r="W154"/>
      <c r="X154"/>
      <c r="Y154"/>
      <c r="Z154"/>
    </row>
    <row r="155" spans="1:26" x14ac:dyDescent="0.15">
      <c r="A155"/>
      <c r="B155"/>
      <c r="C155"/>
      <c r="D155"/>
      <c r="E155"/>
      <c r="F155"/>
      <c r="G155"/>
      <c r="H155"/>
      <c r="I155"/>
      <c r="J155"/>
      <c r="K155"/>
      <c r="L155"/>
      <c r="M155"/>
      <c r="N155"/>
      <c r="O155"/>
      <c r="P155"/>
      <c r="Q155"/>
      <c r="R155"/>
      <c r="S155"/>
      <c r="T155"/>
      <c r="U155"/>
      <c r="V155"/>
      <c r="W155"/>
      <c r="X155"/>
      <c r="Y155"/>
      <c r="Z155"/>
    </row>
    <row r="156" spans="1:26" x14ac:dyDescent="0.15">
      <c r="A156"/>
      <c r="B156"/>
      <c r="C156"/>
      <c r="D156"/>
      <c r="E156"/>
      <c r="F156"/>
      <c r="G156"/>
      <c r="H156"/>
      <c r="I156"/>
      <c r="J156"/>
      <c r="K156"/>
      <c r="L156"/>
      <c r="M156"/>
      <c r="N156"/>
      <c r="O156"/>
      <c r="P156"/>
      <c r="Q156"/>
      <c r="R156"/>
      <c r="S156"/>
      <c r="T156"/>
      <c r="U156"/>
      <c r="V156"/>
      <c r="W156"/>
      <c r="X156"/>
      <c r="Y156"/>
      <c r="Z156"/>
    </row>
    <row r="157" spans="1:26" x14ac:dyDescent="0.15">
      <c r="A157"/>
      <c r="B157"/>
      <c r="C157"/>
      <c r="D157"/>
      <c r="E157"/>
      <c r="F157"/>
      <c r="G157"/>
      <c r="H157"/>
      <c r="I157"/>
      <c r="J157"/>
      <c r="K157"/>
      <c r="L157"/>
      <c r="M157"/>
      <c r="N157"/>
      <c r="O157"/>
      <c r="P157"/>
      <c r="Q157"/>
      <c r="R157"/>
      <c r="S157"/>
      <c r="T157"/>
      <c r="U157"/>
      <c r="V157"/>
      <c r="W157"/>
      <c r="X157"/>
      <c r="Y157"/>
      <c r="Z157"/>
    </row>
    <row r="158" spans="1:26" x14ac:dyDescent="0.15">
      <c r="A158"/>
      <c r="B158"/>
      <c r="C158"/>
      <c r="D158"/>
      <c r="E158"/>
      <c r="F158"/>
      <c r="G158"/>
      <c r="H158"/>
      <c r="I158"/>
      <c r="J158"/>
      <c r="K158"/>
      <c r="L158"/>
      <c r="M158"/>
      <c r="N158"/>
      <c r="O158"/>
      <c r="P158"/>
      <c r="Q158"/>
      <c r="R158"/>
      <c r="S158"/>
      <c r="T158"/>
      <c r="U158"/>
      <c r="V158"/>
      <c r="W158"/>
      <c r="X158"/>
      <c r="Y158"/>
      <c r="Z158"/>
    </row>
    <row r="159" spans="1:26" x14ac:dyDescent="0.15">
      <c r="A159"/>
      <c r="B159"/>
      <c r="C159"/>
      <c r="D159"/>
      <c r="E159"/>
      <c r="F159"/>
      <c r="G159"/>
      <c r="H159"/>
      <c r="I159"/>
      <c r="J159"/>
      <c r="K159"/>
      <c r="L159"/>
      <c r="M159"/>
      <c r="N159"/>
      <c r="O159"/>
      <c r="P159"/>
      <c r="Q159"/>
      <c r="R159"/>
      <c r="S159"/>
      <c r="T159"/>
      <c r="U159"/>
      <c r="V159"/>
      <c r="W159"/>
      <c r="X159"/>
      <c r="Y159"/>
      <c r="Z159"/>
    </row>
    <row r="160" spans="1:26" x14ac:dyDescent="0.15">
      <c r="A160"/>
      <c r="B160"/>
      <c r="C160"/>
      <c r="D160"/>
      <c r="E160"/>
      <c r="F160"/>
      <c r="G160"/>
      <c r="H160"/>
      <c r="I160"/>
      <c r="J160"/>
      <c r="K160"/>
      <c r="L160"/>
      <c r="M160"/>
      <c r="N160"/>
      <c r="O160"/>
      <c r="P160"/>
      <c r="Q160"/>
      <c r="R160"/>
      <c r="S160"/>
      <c r="T160"/>
      <c r="U160"/>
      <c r="V160"/>
      <c r="W160"/>
      <c r="X160"/>
      <c r="Y160"/>
      <c r="Z160"/>
    </row>
    <row r="161" spans="1:26" x14ac:dyDescent="0.15">
      <c r="A161"/>
      <c r="B161"/>
      <c r="C161"/>
      <c r="D161"/>
      <c r="E161"/>
      <c r="F161"/>
      <c r="G161"/>
      <c r="H161"/>
      <c r="I161"/>
      <c r="J161"/>
      <c r="K161"/>
      <c r="L161"/>
      <c r="M161"/>
      <c r="N161"/>
      <c r="O161"/>
      <c r="P161"/>
      <c r="Q161"/>
      <c r="R161"/>
      <c r="S161"/>
      <c r="T161"/>
      <c r="U161"/>
      <c r="V161"/>
      <c r="W161"/>
      <c r="X161"/>
      <c r="Y161"/>
      <c r="Z161"/>
    </row>
    <row r="162" spans="1:26" x14ac:dyDescent="0.15">
      <c r="A162"/>
      <c r="B162"/>
      <c r="C162"/>
      <c r="D162"/>
      <c r="E162"/>
      <c r="F162"/>
      <c r="G162"/>
      <c r="H162"/>
      <c r="I162"/>
      <c r="J162"/>
      <c r="K162"/>
      <c r="L162"/>
      <c r="M162"/>
      <c r="N162"/>
      <c r="O162"/>
      <c r="P162"/>
      <c r="Q162"/>
      <c r="R162"/>
      <c r="S162"/>
      <c r="T162"/>
      <c r="U162"/>
      <c r="V162"/>
      <c r="W162"/>
      <c r="X162"/>
      <c r="Y162"/>
      <c r="Z162"/>
    </row>
    <row r="163" spans="1:26" x14ac:dyDescent="0.15">
      <c r="A163"/>
      <c r="B163"/>
      <c r="C163"/>
      <c r="D163"/>
      <c r="E163"/>
      <c r="F163"/>
      <c r="G163"/>
      <c r="H163"/>
      <c r="I163"/>
      <c r="J163"/>
      <c r="K163"/>
      <c r="L163"/>
      <c r="M163"/>
      <c r="N163"/>
      <c r="O163"/>
      <c r="P163"/>
      <c r="Q163"/>
      <c r="R163"/>
      <c r="S163"/>
      <c r="T163"/>
      <c r="U163"/>
      <c r="V163"/>
      <c r="W163"/>
      <c r="X163"/>
      <c r="Y163"/>
      <c r="Z163"/>
    </row>
    <row r="164" spans="1:26" x14ac:dyDescent="0.15">
      <c r="A164"/>
      <c r="B164"/>
      <c r="C164"/>
      <c r="D164"/>
      <c r="E164"/>
      <c r="F164"/>
      <c r="G164"/>
      <c r="H164"/>
      <c r="I164"/>
      <c r="J164"/>
      <c r="K164"/>
      <c r="L164"/>
      <c r="M164"/>
      <c r="N164"/>
      <c r="O164"/>
      <c r="P164"/>
      <c r="Q164"/>
      <c r="R164"/>
      <c r="S164"/>
      <c r="T164"/>
      <c r="U164"/>
      <c r="V164"/>
      <c r="W164"/>
      <c r="X164"/>
      <c r="Y164"/>
      <c r="Z164"/>
    </row>
    <row r="165" spans="1:26" x14ac:dyDescent="0.15">
      <c r="A165"/>
      <c r="B165"/>
      <c r="C165"/>
      <c r="D165"/>
      <c r="E165"/>
      <c r="F165"/>
      <c r="G165"/>
      <c r="H165"/>
      <c r="I165"/>
      <c r="J165"/>
      <c r="K165"/>
      <c r="L165"/>
      <c r="M165"/>
      <c r="N165"/>
      <c r="O165"/>
      <c r="P165"/>
      <c r="Q165"/>
      <c r="R165"/>
      <c r="S165"/>
      <c r="T165"/>
      <c r="U165"/>
      <c r="V165"/>
      <c r="W165"/>
      <c r="X165"/>
      <c r="Y165"/>
      <c r="Z165"/>
    </row>
    <row r="166" spans="1:26" x14ac:dyDescent="0.15">
      <c r="A166"/>
      <c r="B166"/>
      <c r="C166"/>
      <c r="D166"/>
      <c r="E166"/>
      <c r="F166"/>
      <c r="G166"/>
      <c r="H166"/>
      <c r="I166"/>
      <c r="J166"/>
      <c r="K166"/>
      <c r="L166"/>
      <c r="M166"/>
      <c r="N166"/>
      <c r="O166"/>
      <c r="P166"/>
      <c r="Q166"/>
      <c r="R166"/>
      <c r="S166"/>
      <c r="T166"/>
      <c r="U166"/>
      <c r="V166"/>
      <c r="W166"/>
      <c r="X166"/>
      <c r="Y166"/>
      <c r="Z166"/>
    </row>
    <row r="167" spans="1:26" x14ac:dyDescent="0.15">
      <c r="A167"/>
      <c r="B167"/>
      <c r="C167"/>
      <c r="D167"/>
      <c r="E167"/>
      <c r="F167"/>
      <c r="G167"/>
      <c r="H167"/>
      <c r="I167"/>
      <c r="J167"/>
      <c r="K167"/>
      <c r="L167"/>
      <c r="M167"/>
      <c r="N167"/>
      <c r="O167"/>
      <c r="P167"/>
      <c r="Q167"/>
      <c r="R167"/>
      <c r="S167"/>
      <c r="T167"/>
      <c r="U167"/>
      <c r="V167"/>
      <c r="W167"/>
      <c r="X167"/>
      <c r="Y167"/>
      <c r="Z167"/>
    </row>
    <row r="168" spans="1:26" x14ac:dyDescent="0.15">
      <c r="A168"/>
      <c r="B168"/>
      <c r="C168"/>
      <c r="D168"/>
      <c r="E168"/>
      <c r="F168"/>
      <c r="G168"/>
      <c r="H168"/>
      <c r="I168"/>
      <c r="J168"/>
      <c r="K168"/>
      <c r="L168"/>
      <c r="M168"/>
      <c r="N168"/>
      <c r="O168"/>
      <c r="P168"/>
      <c r="Q168"/>
      <c r="R168"/>
      <c r="S168"/>
      <c r="T168"/>
      <c r="U168"/>
      <c r="V168"/>
      <c r="W168"/>
      <c r="X168"/>
      <c r="Y168"/>
      <c r="Z168"/>
    </row>
    <row r="169" spans="1:26" x14ac:dyDescent="0.15">
      <c r="A169"/>
      <c r="B169"/>
      <c r="C169"/>
      <c r="D169"/>
      <c r="E169"/>
      <c r="F169"/>
      <c r="G169"/>
      <c r="H169"/>
      <c r="I169"/>
      <c r="J169"/>
      <c r="K169"/>
      <c r="L169"/>
      <c r="M169"/>
      <c r="N169"/>
      <c r="O169"/>
      <c r="P169"/>
      <c r="Q169"/>
      <c r="R169"/>
      <c r="S169"/>
      <c r="T169"/>
      <c r="U169"/>
      <c r="V169"/>
      <c r="W169"/>
      <c r="X169"/>
      <c r="Y169"/>
      <c r="Z169"/>
    </row>
    <row r="170" spans="1:26" x14ac:dyDescent="0.15">
      <c r="A170"/>
      <c r="B170"/>
      <c r="C170"/>
      <c r="D170"/>
      <c r="E170"/>
      <c r="F170"/>
      <c r="G170"/>
      <c r="H170"/>
      <c r="I170"/>
      <c r="J170"/>
      <c r="K170"/>
      <c r="L170"/>
      <c r="M170"/>
      <c r="N170"/>
      <c r="O170"/>
      <c r="P170"/>
      <c r="Q170"/>
      <c r="R170"/>
      <c r="S170"/>
      <c r="T170"/>
      <c r="U170"/>
      <c r="V170"/>
      <c r="W170"/>
      <c r="X170"/>
      <c r="Y170"/>
      <c r="Z170"/>
    </row>
    <row r="171" spans="1:26" x14ac:dyDescent="0.15">
      <c r="A171"/>
      <c r="B171"/>
      <c r="C171"/>
      <c r="D171"/>
      <c r="E171"/>
      <c r="F171"/>
      <c r="G171"/>
      <c r="H171"/>
      <c r="I171"/>
      <c r="J171"/>
      <c r="K171"/>
      <c r="L171"/>
      <c r="M171"/>
      <c r="N171"/>
      <c r="O171"/>
      <c r="P171"/>
      <c r="Q171"/>
      <c r="R171"/>
      <c r="S171"/>
      <c r="T171"/>
      <c r="U171"/>
      <c r="V171"/>
      <c r="W171"/>
      <c r="X171"/>
      <c r="Y171"/>
      <c r="Z171"/>
    </row>
    <row r="172" spans="1:26" x14ac:dyDescent="0.15">
      <c r="A172"/>
      <c r="B172"/>
      <c r="C172"/>
      <c r="D172"/>
      <c r="E172"/>
      <c r="F172"/>
      <c r="G172"/>
      <c r="H172"/>
      <c r="I172"/>
      <c r="J172"/>
      <c r="K172"/>
      <c r="L172"/>
      <c r="M172"/>
      <c r="N172"/>
      <c r="O172"/>
      <c r="P172"/>
      <c r="Q172"/>
      <c r="R172"/>
      <c r="S172"/>
      <c r="T172"/>
      <c r="U172"/>
      <c r="V172"/>
      <c r="W172"/>
      <c r="X172"/>
      <c r="Y172"/>
      <c r="Z172"/>
    </row>
    <row r="173" spans="1:26" x14ac:dyDescent="0.15">
      <c r="A173"/>
      <c r="B173"/>
      <c r="C173"/>
      <c r="D173"/>
      <c r="E173"/>
      <c r="F173"/>
      <c r="G173"/>
      <c r="H173"/>
      <c r="I173"/>
      <c r="J173"/>
      <c r="K173"/>
      <c r="L173"/>
      <c r="M173"/>
      <c r="N173"/>
      <c r="O173"/>
      <c r="P173"/>
      <c r="Q173"/>
      <c r="R173"/>
      <c r="S173"/>
      <c r="T173"/>
      <c r="U173"/>
      <c r="V173"/>
      <c r="W173"/>
      <c r="X173"/>
      <c r="Y173"/>
      <c r="Z173"/>
    </row>
    <row r="174" spans="1:26" x14ac:dyDescent="0.15">
      <c r="A174"/>
      <c r="B174"/>
      <c r="C174"/>
      <c r="D174"/>
      <c r="E174"/>
      <c r="F174"/>
      <c r="G174"/>
      <c r="H174"/>
      <c r="I174"/>
      <c r="J174"/>
      <c r="K174"/>
      <c r="L174"/>
      <c r="M174"/>
      <c r="N174"/>
      <c r="O174"/>
      <c r="P174"/>
      <c r="Q174"/>
      <c r="R174"/>
      <c r="S174"/>
      <c r="T174"/>
      <c r="U174"/>
      <c r="V174"/>
      <c r="W174"/>
      <c r="X174"/>
      <c r="Y174"/>
      <c r="Z174"/>
    </row>
    <row r="175" spans="1:26" x14ac:dyDescent="0.15">
      <c r="A175"/>
      <c r="B175"/>
      <c r="C175"/>
      <c r="D175"/>
      <c r="E175"/>
      <c r="F175"/>
      <c r="G175"/>
      <c r="H175"/>
      <c r="I175"/>
      <c r="J175"/>
      <c r="K175"/>
      <c r="L175"/>
      <c r="M175"/>
      <c r="N175"/>
      <c r="O175"/>
      <c r="P175"/>
      <c r="Q175"/>
      <c r="R175"/>
      <c r="S175"/>
      <c r="T175"/>
      <c r="U175"/>
      <c r="V175"/>
      <c r="W175"/>
      <c r="X175"/>
      <c r="Y175"/>
      <c r="Z175"/>
    </row>
    <row r="176" spans="1:26" x14ac:dyDescent="0.15">
      <c r="A176"/>
      <c r="B176"/>
      <c r="C176"/>
      <c r="D176"/>
      <c r="E176"/>
      <c r="F176"/>
      <c r="G176"/>
      <c r="H176"/>
      <c r="I176"/>
      <c r="J176"/>
      <c r="K176"/>
      <c r="L176"/>
      <c r="M176"/>
      <c r="N176"/>
      <c r="O176"/>
      <c r="P176"/>
      <c r="Q176"/>
      <c r="R176"/>
      <c r="S176"/>
      <c r="T176"/>
      <c r="U176"/>
      <c r="V176"/>
      <c r="W176"/>
      <c r="X176"/>
      <c r="Y176"/>
      <c r="Z176"/>
    </row>
    <row r="177" spans="1:26" x14ac:dyDescent="0.15">
      <c r="A177"/>
      <c r="B177"/>
      <c r="C177"/>
      <c r="D177"/>
      <c r="E177"/>
      <c r="F177"/>
      <c r="G177"/>
      <c r="H177"/>
      <c r="I177"/>
      <c r="J177"/>
      <c r="K177"/>
      <c r="L177"/>
      <c r="M177"/>
      <c r="N177"/>
      <c r="O177"/>
      <c r="P177"/>
      <c r="Q177"/>
      <c r="R177"/>
      <c r="S177"/>
      <c r="T177"/>
      <c r="U177"/>
      <c r="V177"/>
      <c r="W177"/>
      <c r="X177"/>
      <c r="Y177"/>
      <c r="Z177"/>
    </row>
    <row r="178" spans="1:26" x14ac:dyDescent="0.15">
      <c r="A178"/>
      <c r="B178"/>
      <c r="C178"/>
      <c r="D178"/>
      <c r="E178"/>
      <c r="F178"/>
      <c r="G178"/>
      <c r="H178"/>
      <c r="I178"/>
      <c r="J178"/>
      <c r="K178"/>
      <c r="L178"/>
      <c r="M178"/>
      <c r="N178"/>
      <c r="O178"/>
      <c r="P178"/>
      <c r="Q178"/>
      <c r="R178"/>
      <c r="S178"/>
      <c r="T178"/>
      <c r="U178"/>
      <c r="V178"/>
      <c r="W178"/>
      <c r="X178"/>
      <c r="Y178"/>
      <c r="Z178"/>
    </row>
    <row r="179" spans="1:26" x14ac:dyDescent="0.15">
      <c r="A179"/>
      <c r="B179"/>
      <c r="C179"/>
      <c r="D179"/>
      <c r="E179"/>
      <c r="F179"/>
      <c r="G179"/>
      <c r="H179"/>
      <c r="I179"/>
      <c r="J179"/>
      <c r="K179"/>
      <c r="L179"/>
      <c r="M179"/>
      <c r="N179"/>
      <c r="O179"/>
      <c r="P179"/>
      <c r="Q179"/>
      <c r="R179"/>
      <c r="S179"/>
      <c r="T179"/>
      <c r="U179"/>
      <c r="V179"/>
      <c r="W179"/>
      <c r="X179"/>
      <c r="Y179"/>
      <c r="Z179"/>
    </row>
    <row r="180" spans="1:26" x14ac:dyDescent="0.15">
      <c r="A180"/>
      <c r="B180"/>
      <c r="C180"/>
      <c r="D180"/>
      <c r="E180"/>
      <c r="F180"/>
      <c r="G180"/>
      <c r="H180"/>
      <c r="I180"/>
      <c r="J180"/>
      <c r="K180"/>
      <c r="L180"/>
      <c r="M180"/>
      <c r="N180"/>
      <c r="O180"/>
      <c r="P180"/>
      <c r="Q180"/>
      <c r="R180"/>
      <c r="S180"/>
      <c r="T180"/>
      <c r="U180"/>
      <c r="V180"/>
      <c r="W180"/>
      <c r="X180"/>
      <c r="Y180"/>
      <c r="Z180"/>
    </row>
    <row r="181" spans="1:26" x14ac:dyDescent="0.15">
      <c r="A181"/>
      <c r="B181"/>
      <c r="C181"/>
      <c r="D181"/>
      <c r="E181"/>
      <c r="F181"/>
      <c r="G181"/>
      <c r="H181"/>
      <c r="I181"/>
      <c r="J181"/>
      <c r="K181"/>
      <c r="L181"/>
      <c r="M181"/>
      <c r="N181"/>
      <c r="O181"/>
      <c r="P181"/>
      <c r="Q181"/>
      <c r="R181"/>
      <c r="S181"/>
      <c r="T181"/>
      <c r="U181"/>
      <c r="V181"/>
      <c r="W181"/>
      <c r="X181"/>
      <c r="Y181"/>
      <c r="Z181"/>
    </row>
    <row r="182" spans="1:26" x14ac:dyDescent="0.15">
      <c r="A182"/>
      <c r="B182"/>
      <c r="C182"/>
      <c r="D182"/>
      <c r="E182"/>
      <c r="F182"/>
      <c r="G182"/>
      <c r="H182"/>
      <c r="I182"/>
      <c r="J182"/>
      <c r="K182"/>
      <c r="L182"/>
      <c r="M182"/>
      <c r="N182"/>
      <c r="O182"/>
      <c r="P182"/>
      <c r="Q182"/>
      <c r="R182"/>
      <c r="S182"/>
      <c r="T182"/>
      <c r="U182"/>
      <c r="V182"/>
      <c r="W182"/>
      <c r="X182"/>
      <c r="Y182"/>
      <c r="Z182"/>
    </row>
    <row r="183" spans="1:26" x14ac:dyDescent="0.15">
      <c r="A183"/>
      <c r="B183"/>
      <c r="C183"/>
      <c r="D183"/>
      <c r="E183"/>
      <c r="F183"/>
      <c r="G183"/>
      <c r="H183"/>
      <c r="I183"/>
      <c r="J183"/>
      <c r="K183"/>
      <c r="L183"/>
      <c r="M183"/>
      <c r="N183"/>
      <c r="O183"/>
      <c r="P183"/>
      <c r="Q183"/>
      <c r="R183"/>
      <c r="S183"/>
      <c r="T183"/>
      <c r="U183"/>
      <c r="V183"/>
      <c r="W183"/>
      <c r="X183"/>
      <c r="Y183"/>
      <c r="Z183"/>
    </row>
    <row r="184" spans="1:26" x14ac:dyDescent="0.15">
      <c r="A184"/>
      <c r="B184"/>
      <c r="C184"/>
      <c r="D184"/>
      <c r="E184"/>
      <c r="F184"/>
      <c r="G184"/>
      <c r="H184"/>
      <c r="I184"/>
      <c r="J184"/>
      <c r="K184"/>
      <c r="L184"/>
      <c r="M184"/>
      <c r="N184"/>
      <c r="O184"/>
      <c r="P184"/>
      <c r="Q184"/>
      <c r="R184"/>
      <c r="S184"/>
      <c r="T184"/>
      <c r="U184"/>
      <c r="V184"/>
      <c r="W184"/>
      <c r="X184"/>
      <c r="Y184"/>
      <c r="Z184"/>
    </row>
    <row r="185" spans="1:26" x14ac:dyDescent="0.15">
      <c r="A185"/>
      <c r="B185"/>
      <c r="C185"/>
      <c r="D185"/>
      <c r="E185"/>
      <c r="F185"/>
      <c r="G185"/>
      <c r="H185"/>
      <c r="I185"/>
      <c r="J185"/>
      <c r="K185"/>
      <c r="L185"/>
      <c r="M185"/>
      <c r="N185"/>
      <c r="O185"/>
      <c r="P185"/>
      <c r="Q185"/>
      <c r="R185"/>
      <c r="S185"/>
      <c r="T185"/>
      <c r="U185"/>
      <c r="V185"/>
      <c r="W185"/>
      <c r="X185"/>
      <c r="Y185"/>
      <c r="Z185"/>
    </row>
    <row r="186" spans="1:26" x14ac:dyDescent="0.15">
      <c r="A186"/>
      <c r="B186"/>
      <c r="C186"/>
      <c r="D186"/>
      <c r="E186"/>
      <c r="F186"/>
      <c r="G186"/>
      <c r="H186"/>
      <c r="I186"/>
      <c r="J186"/>
      <c r="K186"/>
      <c r="L186"/>
      <c r="M186"/>
      <c r="N186"/>
      <c r="O186"/>
      <c r="P186"/>
      <c r="Q186"/>
      <c r="R186"/>
      <c r="S186"/>
      <c r="T186"/>
      <c r="U186"/>
      <c r="V186"/>
      <c r="W186"/>
      <c r="X186"/>
      <c r="Y186"/>
      <c r="Z186"/>
    </row>
    <row r="187" spans="1:26" x14ac:dyDescent="0.15">
      <c r="A187"/>
      <c r="B187"/>
      <c r="C187"/>
      <c r="D187"/>
      <c r="E187"/>
      <c r="F187"/>
      <c r="G187"/>
      <c r="H187"/>
      <c r="I187"/>
      <c r="J187"/>
      <c r="K187"/>
      <c r="L187"/>
      <c r="M187"/>
      <c r="N187"/>
      <c r="O187"/>
      <c r="P187"/>
      <c r="Q187"/>
      <c r="R187"/>
      <c r="S187"/>
      <c r="T187"/>
      <c r="U187"/>
      <c r="V187"/>
      <c r="W187"/>
      <c r="X187"/>
      <c r="Y187"/>
      <c r="Z187"/>
    </row>
    <row r="188" spans="1:26" x14ac:dyDescent="0.15">
      <c r="A188"/>
      <c r="B188"/>
      <c r="C188"/>
      <c r="D188"/>
      <c r="E188"/>
      <c r="F188"/>
      <c r="G188"/>
      <c r="H188"/>
      <c r="I188"/>
      <c r="J188"/>
      <c r="K188"/>
      <c r="L188"/>
      <c r="M188"/>
      <c r="N188"/>
      <c r="O188"/>
      <c r="P188"/>
      <c r="Q188"/>
      <c r="R188"/>
      <c r="S188"/>
      <c r="T188"/>
      <c r="U188"/>
      <c r="V188"/>
      <c r="W188"/>
      <c r="X188"/>
      <c r="Y188"/>
      <c r="Z188"/>
    </row>
    <row r="189" spans="1:26" x14ac:dyDescent="0.15">
      <c r="A189"/>
      <c r="B189"/>
      <c r="C189"/>
      <c r="D189"/>
      <c r="E189"/>
      <c r="F189"/>
      <c r="G189"/>
      <c r="H189"/>
      <c r="I189"/>
      <c r="J189"/>
      <c r="K189"/>
      <c r="L189"/>
      <c r="M189"/>
      <c r="N189"/>
      <c r="O189"/>
      <c r="P189"/>
      <c r="Q189"/>
      <c r="R189"/>
      <c r="S189"/>
      <c r="T189"/>
      <c r="U189"/>
      <c r="V189"/>
      <c r="W189"/>
      <c r="X189"/>
      <c r="Y189"/>
      <c r="Z189"/>
    </row>
    <row r="190" spans="1:26" x14ac:dyDescent="0.15">
      <c r="A190"/>
      <c r="B190"/>
      <c r="C190"/>
      <c r="D190"/>
      <c r="E190"/>
      <c r="F190"/>
      <c r="G190"/>
      <c r="H190"/>
      <c r="I190"/>
      <c r="J190"/>
      <c r="K190"/>
      <c r="L190"/>
      <c r="M190"/>
      <c r="N190"/>
      <c r="O190"/>
      <c r="P190"/>
      <c r="Q190"/>
      <c r="R190"/>
      <c r="S190"/>
      <c r="T190"/>
      <c r="U190"/>
      <c r="V190"/>
      <c r="W190"/>
      <c r="X190"/>
      <c r="Y190"/>
      <c r="Z190"/>
    </row>
    <row r="191" spans="1:26" x14ac:dyDescent="0.15">
      <c r="A191"/>
      <c r="B191"/>
      <c r="C191"/>
      <c r="D191"/>
      <c r="E191"/>
      <c r="F191"/>
      <c r="G191"/>
      <c r="H191"/>
      <c r="I191"/>
      <c r="J191"/>
      <c r="K191"/>
      <c r="L191"/>
      <c r="M191"/>
      <c r="N191"/>
      <c r="O191"/>
      <c r="P191"/>
      <c r="Q191"/>
      <c r="R191"/>
      <c r="S191"/>
      <c r="T191"/>
      <c r="U191"/>
      <c r="V191"/>
      <c r="W191"/>
      <c r="X191"/>
      <c r="Y191"/>
      <c r="Z191"/>
    </row>
    <row r="192" spans="1:26" x14ac:dyDescent="0.15">
      <c r="A192"/>
      <c r="B192"/>
      <c r="C192"/>
      <c r="D192"/>
      <c r="E192"/>
      <c r="F192"/>
      <c r="G192"/>
      <c r="H192"/>
      <c r="I192"/>
      <c r="J192"/>
      <c r="K192"/>
      <c r="L192"/>
      <c r="M192"/>
      <c r="N192"/>
      <c r="O192"/>
      <c r="P192"/>
      <c r="Q192"/>
      <c r="R192"/>
      <c r="S192"/>
      <c r="T192"/>
      <c r="U192"/>
      <c r="V192"/>
      <c r="W192"/>
      <c r="X192"/>
      <c r="Y192"/>
      <c r="Z192"/>
    </row>
    <row r="193" spans="1:26" x14ac:dyDescent="0.15">
      <c r="A193"/>
      <c r="B193"/>
      <c r="C193"/>
      <c r="D193"/>
      <c r="E193"/>
      <c r="F193"/>
      <c r="G193"/>
      <c r="H193"/>
      <c r="I193"/>
      <c r="J193"/>
      <c r="K193"/>
      <c r="L193"/>
      <c r="M193"/>
      <c r="N193"/>
      <c r="O193"/>
      <c r="P193"/>
      <c r="Q193"/>
      <c r="R193"/>
      <c r="S193"/>
      <c r="T193"/>
      <c r="U193"/>
      <c r="V193"/>
      <c r="W193"/>
      <c r="X193"/>
      <c r="Y193"/>
      <c r="Z193"/>
    </row>
    <row r="194" spans="1:26" x14ac:dyDescent="0.15">
      <c r="A194"/>
      <c r="B194"/>
      <c r="C194"/>
      <c r="D194"/>
      <c r="E194"/>
      <c r="F194"/>
      <c r="G194"/>
      <c r="H194"/>
      <c r="I194"/>
      <c r="J194"/>
      <c r="K194"/>
      <c r="L194"/>
      <c r="M194"/>
      <c r="N194"/>
      <c r="O194"/>
      <c r="P194"/>
      <c r="Q194"/>
      <c r="R194"/>
      <c r="S194"/>
      <c r="T194"/>
      <c r="U194"/>
      <c r="V194"/>
      <c r="W194"/>
      <c r="X194"/>
      <c r="Y194"/>
      <c r="Z194"/>
    </row>
    <row r="195" spans="1:26" x14ac:dyDescent="0.15">
      <c r="A195"/>
      <c r="B195"/>
      <c r="C195"/>
      <c r="D195"/>
      <c r="E195"/>
      <c r="F195"/>
      <c r="G195"/>
      <c r="H195"/>
      <c r="I195"/>
      <c r="J195"/>
      <c r="K195"/>
      <c r="L195"/>
      <c r="M195"/>
      <c r="N195"/>
      <c r="O195"/>
      <c r="P195"/>
      <c r="Q195"/>
      <c r="R195"/>
      <c r="S195"/>
      <c r="T195"/>
      <c r="U195"/>
      <c r="V195"/>
      <c r="W195"/>
      <c r="X195"/>
      <c r="Y195"/>
      <c r="Z195"/>
    </row>
    <row r="196" spans="1:26" x14ac:dyDescent="0.15">
      <c r="A196"/>
      <c r="B196"/>
      <c r="C196"/>
      <c r="D196"/>
      <c r="E196"/>
      <c r="F196"/>
      <c r="G196"/>
      <c r="H196"/>
      <c r="I196"/>
      <c r="J196"/>
      <c r="K196"/>
      <c r="L196"/>
      <c r="M196"/>
      <c r="N196"/>
      <c r="O196"/>
      <c r="P196"/>
      <c r="Q196"/>
      <c r="R196"/>
      <c r="S196"/>
      <c r="T196"/>
      <c r="U196"/>
      <c r="V196"/>
      <c r="W196"/>
      <c r="X196"/>
      <c r="Y196"/>
      <c r="Z196"/>
    </row>
    <row r="197" spans="1:26" x14ac:dyDescent="0.15">
      <c r="A197"/>
      <c r="B197"/>
      <c r="C197"/>
      <c r="D197"/>
      <c r="E197"/>
      <c r="F197"/>
      <c r="G197"/>
      <c r="H197"/>
      <c r="I197"/>
      <c r="J197"/>
      <c r="K197"/>
      <c r="L197"/>
      <c r="M197"/>
      <c r="N197"/>
      <c r="O197"/>
      <c r="P197"/>
      <c r="Q197"/>
      <c r="R197"/>
      <c r="S197"/>
      <c r="T197"/>
      <c r="U197"/>
      <c r="V197"/>
      <c r="W197"/>
      <c r="X197"/>
      <c r="Y197"/>
      <c r="Z197"/>
    </row>
    <row r="198" spans="1:26" x14ac:dyDescent="0.15">
      <c r="A198"/>
      <c r="B198"/>
      <c r="C198"/>
      <c r="D198"/>
      <c r="E198"/>
      <c r="F198"/>
      <c r="G198"/>
      <c r="H198"/>
      <c r="I198"/>
      <c r="J198"/>
      <c r="K198"/>
      <c r="L198"/>
      <c r="M198"/>
      <c r="N198"/>
      <c r="O198"/>
      <c r="P198"/>
      <c r="Q198"/>
      <c r="R198"/>
      <c r="S198"/>
      <c r="T198"/>
      <c r="U198"/>
      <c r="V198"/>
      <c r="W198"/>
      <c r="X198"/>
      <c r="Y198"/>
      <c r="Z198"/>
    </row>
    <row r="199" spans="1:26" x14ac:dyDescent="0.15">
      <c r="A199"/>
      <c r="B199"/>
      <c r="C199"/>
      <c r="D199"/>
      <c r="E199"/>
      <c r="F199"/>
      <c r="G199"/>
      <c r="H199"/>
      <c r="I199"/>
      <c r="J199"/>
      <c r="K199"/>
      <c r="L199"/>
      <c r="M199"/>
      <c r="N199"/>
      <c r="O199"/>
      <c r="P199"/>
      <c r="Q199"/>
      <c r="R199"/>
      <c r="S199"/>
      <c r="T199"/>
      <c r="U199"/>
      <c r="V199"/>
      <c r="W199"/>
      <c r="X199"/>
      <c r="Y199"/>
      <c r="Z199"/>
    </row>
    <row r="200" spans="1:26" x14ac:dyDescent="0.15">
      <c r="A200"/>
      <c r="B200"/>
      <c r="C200"/>
      <c r="D200"/>
      <c r="E200"/>
      <c r="F200"/>
      <c r="G200"/>
      <c r="H200"/>
      <c r="I200"/>
      <c r="J200"/>
      <c r="K200"/>
      <c r="L200"/>
      <c r="M200"/>
      <c r="N200"/>
      <c r="O200"/>
      <c r="P200"/>
      <c r="Q200"/>
      <c r="R200"/>
      <c r="S200"/>
      <c r="T200"/>
      <c r="U200"/>
      <c r="V200"/>
      <c r="W200"/>
      <c r="X200"/>
      <c r="Y200"/>
      <c r="Z200"/>
    </row>
    <row r="201" spans="1:26" x14ac:dyDescent="0.15">
      <c r="A201"/>
      <c r="B201"/>
      <c r="C201"/>
      <c r="D201"/>
      <c r="E201"/>
      <c r="F201"/>
      <c r="G201"/>
      <c r="H201"/>
      <c r="I201"/>
      <c r="J201"/>
      <c r="K201"/>
      <c r="L201"/>
      <c r="M201"/>
      <c r="N201"/>
      <c r="O201"/>
      <c r="P201"/>
      <c r="Q201"/>
      <c r="R201"/>
      <c r="S201"/>
      <c r="T201"/>
      <c r="U201"/>
      <c r="V201"/>
      <c r="W201"/>
      <c r="X201"/>
      <c r="Y201"/>
      <c r="Z201"/>
    </row>
    <row r="202" spans="1:26" x14ac:dyDescent="0.15">
      <c r="A202"/>
      <c r="B202"/>
      <c r="C202"/>
      <c r="D202"/>
      <c r="E202"/>
      <c r="F202"/>
      <c r="G202"/>
      <c r="H202"/>
      <c r="I202"/>
      <c r="J202"/>
      <c r="K202"/>
      <c r="L202"/>
      <c r="M202"/>
      <c r="N202"/>
      <c r="O202"/>
      <c r="P202"/>
      <c r="Q202"/>
      <c r="R202"/>
      <c r="S202"/>
      <c r="T202"/>
      <c r="U202"/>
      <c r="V202"/>
      <c r="W202"/>
      <c r="X202"/>
      <c r="Y202"/>
      <c r="Z202"/>
    </row>
    <row r="203" spans="1:26" x14ac:dyDescent="0.15">
      <c r="A203"/>
      <c r="B203"/>
      <c r="C203"/>
      <c r="D203"/>
      <c r="E203"/>
      <c r="F203"/>
      <c r="G203"/>
      <c r="H203"/>
      <c r="I203"/>
      <c r="J203"/>
      <c r="K203"/>
      <c r="L203"/>
      <c r="M203"/>
      <c r="N203"/>
      <c r="O203"/>
      <c r="P203"/>
      <c r="Q203"/>
      <c r="R203"/>
      <c r="S203"/>
      <c r="T203"/>
      <c r="U203"/>
      <c r="V203"/>
      <c r="W203"/>
      <c r="X203"/>
      <c r="Y203"/>
      <c r="Z203"/>
    </row>
    <row r="204" spans="1:26" x14ac:dyDescent="0.15">
      <c r="A204"/>
      <c r="B204"/>
      <c r="C204"/>
      <c r="D204"/>
      <c r="E204"/>
      <c r="F204"/>
      <c r="G204"/>
      <c r="H204"/>
      <c r="I204"/>
      <c r="J204"/>
      <c r="K204"/>
      <c r="L204"/>
      <c r="M204"/>
      <c r="N204"/>
      <c r="O204"/>
      <c r="P204"/>
      <c r="Q204"/>
      <c r="R204"/>
      <c r="S204"/>
      <c r="T204"/>
      <c r="U204"/>
      <c r="V204"/>
      <c r="W204"/>
      <c r="X204"/>
      <c r="Y204"/>
      <c r="Z204"/>
    </row>
    <row r="205" spans="1:26" x14ac:dyDescent="0.15">
      <c r="A205"/>
      <c r="B205"/>
      <c r="C205"/>
      <c r="D205"/>
      <c r="E205"/>
      <c r="F205"/>
      <c r="G205"/>
      <c r="H205"/>
      <c r="I205"/>
      <c r="J205"/>
      <c r="K205"/>
      <c r="L205"/>
      <c r="M205"/>
      <c r="N205"/>
      <c r="O205"/>
      <c r="P205"/>
      <c r="Q205"/>
      <c r="R205"/>
      <c r="S205"/>
      <c r="T205"/>
      <c r="U205"/>
      <c r="V205"/>
      <c r="W205"/>
      <c r="X205"/>
      <c r="Y205"/>
      <c r="Z205"/>
    </row>
    <row r="206" spans="1:26" x14ac:dyDescent="0.15">
      <c r="A206"/>
      <c r="B206"/>
      <c r="C206"/>
      <c r="D206"/>
      <c r="E206"/>
      <c r="F206"/>
      <c r="G206"/>
      <c r="H206"/>
      <c r="I206"/>
      <c r="J206"/>
      <c r="K206"/>
      <c r="L206"/>
      <c r="M206"/>
      <c r="N206"/>
      <c r="O206"/>
      <c r="P206"/>
      <c r="Q206"/>
      <c r="R206"/>
      <c r="S206"/>
      <c r="T206"/>
      <c r="U206"/>
      <c r="V206"/>
      <c r="W206"/>
      <c r="X206"/>
      <c r="Y206"/>
      <c r="Z206"/>
    </row>
    <row r="207" spans="1:26" x14ac:dyDescent="0.15">
      <c r="A207"/>
      <c r="B207"/>
      <c r="C207"/>
      <c r="D207"/>
      <c r="E207"/>
      <c r="F207"/>
      <c r="G207"/>
      <c r="H207"/>
      <c r="I207"/>
      <c r="J207"/>
      <c r="K207"/>
      <c r="L207"/>
      <c r="M207"/>
      <c r="N207"/>
      <c r="O207"/>
      <c r="P207"/>
      <c r="Q207"/>
      <c r="R207"/>
      <c r="S207"/>
      <c r="T207"/>
      <c r="U207"/>
      <c r="V207"/>
      <c r="W207"/>
      <c r="X207"/>
      <c r="Y207"/>
      <c r="Z207"/>
    </row>
    <row r="208" spans="1:26" x14ac:dyDescent="0.15">
      <c r="A208"/>
      <c r="B208"/>
      <c r="C208"/>
      <c r="D208"/>
      <c r="E208"/>
      <c r="F208"/>
      <c r="G208"/>
      <c r="H208"/>
      <c r="I208"/>
      <c r="J208"/>
      <c r="K208"/>
      <c r="L208"/>
      <c r="M208"/>
      <c r="N208"/>
      <c r="O208"/>
      <c r="P208"/>
      <c r="Q208"/>
      <c r="R208"/>
      <c r="S208"/>
      <c r="T208"/>
      <c r="U208"/>
      <c r="V208"/>
      <c r="W208"/>
      <c r="X208"/>
      <c r="Y208"/>
      <c r="Z208"/>
    </row>
    <row r="209" spans="1:26" x14ac:dyDescent="0.15">
      <c r="A209"/>
      <c r="B209"/>
      <c r="C209"/>
      <c r="D209"/>
      <c r="E209"/>
      <c r="F209"/>
      <c r="G209"/>
      <c r="H209"/>
      <c r="I209"/>
      <c r="J209"/>
      <c r="K209"/>
      <c r="L209"/>
      <c r="M209"/>
      <c r="N209"/>
      <c r="O209"/>
      <c r="P209"/>
      <c r="Q209"/>
      <c r="R209"/>
      <c r="S209"/>
      <c r="T209"/>
      <c r="U209"/>
      <c r="V209"/>
      <c r="W209"/>
      <c r="X209"/>
      <c r="Y209"/>
      <c r="Z209"/>
    </row>
    <row r="210" spans="1:26" x14ac:dyDescent="0.15">
      <c r="A210"/>
      <c r="B210"/>
      <c r="C210"/>
      <c r="D210"/>
      <c r="E210"/>
      <c r="F210"/>
      <c r="G210"/>
      <c r="H210"/>
      <c r="I210"/>
      <c r="J210"/>
      <c r="K210"/>
      <c r="L210"/>
      <c r="M210"/>
      <c r="N210"/>
      <c r="O210"/>
      <c r="P210"/>
      <c r="Q210"/>
      <c r="R210"/>
      <c r="S210"/>
      <c r="T210"/>
      <c r="U210"/>
      <c r="V210"/>
      <c r="W210"/>
      <c r="X210"/>
      <c r="Y210"/>
      <c r="Z210"/>
    </row>
    <row r="211" spans="1:26" x14ac:dyDescent="0.15">
      <c r="A211"/>
      <c r="B211"/>
      <c r="C211"/>
      <c r="D211"/>
      <c r="E211"/>
      <c r="F211"/>
      <c r="G211"/>
      <c r="H211"/>
      <c r="I211"/>
      <c r="J211"/>
      <c r="K211"/>
      <c r="L211"/>
      <c r="M211"/>
      <c r="N211"/>
      <c r="O211"/>
      <c r="P211"/>
      <c r="Q211"/>
      <c r="R211"/>
      <c r="S211"/>
      <c r="T211"/>
      <c r="U211"/>
      <c r="V211"/>
      <c r="W211"/>
      <c r="X211"/>
      <c r="Y211"/>
      <c r="Z211"/>
    </row>
    <row r="212" spans="1:26" x14ac:dyDescent="0.15">
      <c r="A212"/>
      <c r="B212"/>
      <c r="C212"/>
      <c r="D212"/>
      <c r="E212"/>
      <c r="F212"/>
      <c r="G212"/>
      <c r="H212"/>
      <c r="I212"/>
      <c r="J212"/>
      <c r="K212"/>
      <c r="L212"/>
      <c r="M212"/>
      <c r="N212"/>
      <c r="O212"/>
      <c r="P212"/>
      <c r="Q212"/>
      <c r="R212"/>
      <c r="S212"/>
      <c r="T212"/>
      <c r="U212"/>
      <c r="V212"/>
      <c r="W212"/>
      <c r="X212"/>
      <c r="Y212"/>
      <c r="Z212"/>
    </row>
    <row r="213" spans="1:26" x14ac:dyDescent="0.15">
      <c r="A213"/>
      <c r="B213"/>
      <c r="C213"/>
      <c r="D213"/>
      <c r="E213"/>
      <c r="F213"/>
      <c r="G213"/>
      <c r="H213"/>
      <c r="I213"/>
      <c r="J213"/>
      <c r="K213"/>
      <c r="L213"/>
      <c r="M213"/>
      <c r="N213"/>
      <c r="O213"/>
      <c r="P213"/>
      <c r="Q213"/>
      <c r="R213"/>
      <c r="S213"/>
      <c r="T213"/>
      <c r="U213"/>
      <c r="V213"/>
      <c r="W213"/>
      <c r="X213"/>
      <c r="Y213"/>
      <c r="Z213"/>
    </row>
    <row r="214" spans="1:26" x14ac:dyDescent="0.15">
      <c r="A214"/>
      <c r="B214"/>
      <c r="C214"/>
      <c r="D214"/>
      <c r="E214"/>
      <c r="F214"/>
      <c r="G214"/>
      <c r="H214"/>
      <c r="I214"/>
      <c r="J214"/>
      <c r="K214"/>
      <c r="L214"/>
      <c r="M214"/>
      <c r="N214"/>
      <c r="O214"/>
      <c r="P214"/>
      <c r="Q214"/>
      <c r="R214"/>
      <c r="S214"/>
      <c r="T214"/>
      <c r="U214"/>
      <c r="V214"/>
      <c r="W214"/>
      <c r="X214"/>
      <c r="Y214"/>
      <c r="Z214"/>
    </row>
    <row r="215" spans="1:26" x14ac:dyDescent="0.15">
      <c r="A215"/>
      <c r="B215"/>
      <c r="C215"/>
      <c r="D215"/>
      <c r="E215"/>
      <c r="F215"/>
      <c r="G215"/>
      <c r="H215"/>
      <c r="I215"/>
      <c r="J215"/>
      <c r="K215"/>
      <c r="L215"/>
      <c r="M215"/>
      <c r="N215"/>
      <c r="O215"/>
      <c r="P215"/>
      <c r="Q215"/>
      <c r="R215"/>
      <c r="S215"/>
      <c r="T215"/>
      <c r="U215"/>
      <c r="V215"/>
      <c r="W215"/>
      <c r="X215"/>
      <c r="Y215"/>
      <c r="Z215"/>
    </row>
    <row r="216" spans="1:26" x14ac:dyDescent="0.15">
      <c r="A216"/>
      <c r="B216"/>
      <c r="C216"/>
      <c r="D216"/>
      <c r="E216"/>
      <c r="F216"/>
      <c r="G216"/>
      <c r="H216"/>
      <c r="I216"/>
      <c r="J216"/>
      <c r="K216"/>
      <c r="L216"/>
      <c r="M216"/>
      <c r="N216"/>
      <c r="O216"/>
      <c r="P216"/>
      <c r="Q216"/>
      <c r="R216"/>
      <c r="S216"/>
      <c r="T216"/>
      <c r="U216"/>
      <c r="V216"/>
      <c r="W216"/>
      <c r="X216"/>
      <c r="Y216"/>
      <c r="Z216"/>
    </row>
    <row r="217" spans="1:26" x14ac:dyDescent="0.15">
      <c r="A217"/>
      <c r="B217"/>
      <c r="C217"/>
      <c r="D217"/>
      <c r="E217"/>
      <c r="F217"/>
      <c r="G217"/>
      <c r="H217"/>
      <c r="I217"/>
      <c r="J217"/>
      <c r="K217"/>
      <c r="L217"/>
      <c r="M217"/>
      <c r="N217"/>
      <c r="O217"/>
      <c r="P217"/>
      <c r="Q217"/>
      <c r="R217"/>
      <c r="S217"/>
      <c r="T217"/>
      <c r="U217"/>
      <c r="V217"/>
      <c r="W217"/>
      <c r="X217"/>
      <c r="Y217"/>
      <c r="Z217"/>
    </row>
    <row r="218" spans="1:26" x14ac:dyDescent="0.15">
      <c r="A218"/>
      <c r="B218"/>
      <c r="C218"/>
      <c r="D218"/>
      <c r="E218"/>
      <c r="F218"/>
      <c r="G218"/>
      <c r="H218"/>
      <c r="I218"/>
      <c r="J218"/>
      <c r="K218"/>
      <c r="L218"/>
      <c r="M218"/>
      <c r="N218"/>
      <c r="O218"/>
      <c r="P218"/>
      <c r="Q218"/>
      <c r="R218"/>
      <c r="S218"/>
      <c r="T218"/>
      <c r="U218"/>
      <c r="V218"/>
      <c r="W218"/>
      <c r="X218"/>
      <c r="Y218"/>
      <c r="Z218"/>
    </row>
    <row r="219" spans="1:26" x14ac:dyDescent="0.15">
      <c r="A219"/>
      <c r="B219"/>
      <c r="C219"/>
      <c r="D219"/>
      <c r="E219"/>
      <c r="F219"/>
      <c r="G219"/>
      <c r="H219"/>
      <c r="I219"/>
      <c r="J219"/>
      <c r="K219"/>
      <c r="L219"/>
      <c r="M219"/>
      <c r="N219"/>
      <c r="O219"/>
      <c r="P219"/>
      <c r="Q219"/>
      <c r="R219"/>
      <c r="S219"/>
      <c r="T219"/>
      <c r="U219"/>
      <c r="V219"/>
      <c r="W219"/>
      <c r="X219"/>
      <c r="Y219"/>
      <c r="Z219"/>
    </row>
    <row r="220" spans="1:26" x14ac:dyDescent="0.15">
      <c r="A220"/>
      <c r="B220"/>
      <c r="C220"/>
      <c r="D220"/>
      <c r="E220"/>
      <c r="F220"/>
      <c r="G220"/>
      <c r="H220"/>
      <c r="I220"/>
      <c r="J220"/>
      <c r="K220"/>
      <c r="L220"/>
      <c r="M220"/>
      <c r="N220"/>
      <c r="O220"/>
      <c r="P220"/>
      <c r="Q220"/>
      <c r="R220"/>
      <c r="S220"/>
      <c r="T220"/>
      <c r="U220"/>
      <c r="V220"/>
      <c r="W220"/>
      <c r="X220"/>
      <c r="Y220"/>
      <c r="Z220"/>
    </row>
    <row r="221" spans="1:26" x14ac:dyDescent="0.15">
      <c r="A221"/>
      <c r="B221"/>
      <c r="C221"/>
      <c r="D221"/>
      <c r="E221"/>
      <c r="F221"/>
      <c r="G221"/>
      <c r="H221"/>
      <c r="I221"/>
      <c r="J221"/>
      <c r="K221"/>
      <c r="L221"/>
      <c r="M221"/>
      <c r="N221"/>
      <c r="O221"/>
      <c r="P221"/>
      <c r="Q221"/>
      <c r="R221"/>
      <c r="S221"/>
      <c r="T221"/>
      <c r="U221"/>
      <c r="V221"/>
      <c r="W221"/>
      <c r="X221"/>
      <c r="Y221"/>
      <c r="Z221"/>
    </row>
    <row r="222" spans="1:26" x14ac:dyDescent="0.15">
      <c r="A222"/>
      <c r="B222"/>
      <c r="C222"/>
      <c r="D222"/>
      <c r="E222"/>
      <c r="F222"/>
      <c r="G222"/>
      <c r="H222"/>
      <c r="I222"/>
      <c r="J222"/>
      <c r="K222"/>
      <c r="L222"/>
      <c r="M222"/>
      <c r="N222"/>
      <c r="O222"/>
      <c r="P222"/>
      <c r="Q222"/>
      <c r="R222"/>
      <c r="S222"/>
      <c r="T222"/>
      <c r="U222"/>
      <c r="V222"/>
      <c r="W222"/>
      <c r="X222"/>
      <c r="Y222"/>
      <c r="Z222"/>
    </row>
    <row r="223" spans="1:26" x14ac:dyDescent="0.15">
      <c r="A223"/>
      <c r="B223"/>
      <c r="C223"/>
      <c r="D223"/>
      <c r="E223"/>
      <c r="F223"/>
      <c r="G223"/>
      <c r="H223"/>
      <c r="I223"/>
      <c r="J223"/>
      <c r="K223"/>
      <c r="L223"/>
      <c r="M223"/>
      <c r="N223"/>
      <c r="O223"/>
      <c r="P223"/>
      <c r="Q223"/>
      <c r="R223"/>
      <c r="S223"/>
      <c r="T223"/>
      <c r="U223"/>
      <c r="V223"/>
      <c r="W223"/>
      <c r="X223"/>
      <c r="Y223"/>
      <c r="Z223"/>
    </row>
    <row r="224" spans="1:26" x14ac:dyDescent="0.15">
      <c r="A224"/>
      <c r="B224"/>
      <c r="C224"/>
      <c r="D224"/>
      <c r="E224"/>
      <c r="F224"/>
      <c r="G224"/>
      <c r="H224"/>
      <c r="I224"/>
      <c r="J224"/>
      <c r="K224"/>
      <c r="L224"/>
      <c r="M224"/>
      <c r="N224"/>
      <c r="O224"/>
      <c r="P224"/>
      <c r="Q224"/>
      <c r="R224"/>
      <c r="S224"/>
      <c r="T224"/>
      <c r="U224"/>
      <c r="V224"/>
      <c r="W224"/>
      <c r="X224"/>
      <c r="Y224"/>
      <c r="Z224"/>
    </row>
    <row r="225" spans="1:26" x14ac:dyDescent="0.15">
      <c r="A225"/>
      <c r="B225"/>
      <c r="C225"/>
      <c r="D225"/>
      <c r="E225"/>
      <c r="F225"/>
      <c r="G225"/>
      <c r="H225"/>
      <c r="I225"/>
      <c r="J225"/>
      <c r="K225"/>
      <c r="L225"/>
      <c r="M225"/>
      <c r="N225"/>
      <c r="O225"/>
      <c r="P225"/>
      <c r="Q225"/>
      <c r="R225"/>
      <c r="S225"/>
      <c r="T225"/>
      <c r="U225"/>
      <c r="V225"/>
      <c r="W225"/>
      <c r="X225"/>
      <c r="Y225"/>
      <c r="Z225"/>
    </row>
    <row r="226" spans="1:26" x14ac:dyDescent="0.15">
      <c r="A226"/>
      <c r="B226"/>
      <c r="C226"/>
      <c r="D226"/>
      <c r="E226"/>
      <c r="F226"/>
      <c r="G226"/>
      <c r="H226"/>
      <c r="I226"/>
      <c r="J226"/>
      <c r="K226"/>
      <c r="L226"/>
      <c r="M226"/>
      <c r="N226"/>
      <c r="O226"/>
      <c r="P226"/>
      <c r="Q226"/>
      <c r="R226"/>
      <c r="S226"/>
      <c r="T226"/>
      <c r="U226"/>
      <c r="V226"/>
      <c r="W226"/>
      <c r="X226"/>
      <c r="Y226"/>
      <c r="Z226"/>
    </row>
    <row r="227" spans="1:26" x14ac:dyDescent="0.15">
      <c r="A227"/>
      <c r="B227"/>
      <c r="C227"/>
      <c r="D227"/>
      <c r="E227"/>
      <c r="F227"/>
      <c r="G227"/>
      <c r="H227"/>
      <c r="I227"/>
      <c r="J227"/>
      <c r="K227"/>
      <c r="L227"/>
      <c r="M227"/>
      <c r="N227"/>
      <c r="O227"/>
      <c r="P227"/>
      <c r="Q227"/>
      <c r="R227"/>
      <c r="S227"/>
      <c r="T227"/>
      <c r="U227"/>
      <c r="V227"/>
      <c r="W227"/>
      <c r="X227"/>
      <c r="Y227"/>
      <c r="Z227"/>
    </row>
    <row r="228" spans="1:26" x14ac:dyDescent="0.15">
      <c r="A228"/>
      <c r="B228"/>
      <c r="C228"/>
      <c r="D228"/>
      <c r="E228"/>
      <c r="F228"/>
      <c r="G228"/>
      <c r="H228"/>
      <c r="I228"/>
      <c r="J228"/>
      <c r="K228"/>
      <c r="L228"/>
      <c r="M228"/>
      <c r="N228"/>
      <c r="O228"/>
      <c r="P228"/>
      <c r="Q228"/>
      <c r="R228"/>
      <c r="S228"/>
      <c r="T228"/>
      <c r="U228"/>
      <c r="V228"/>
      <c r="W228"/>
      <c r="X228"/>
      <c r="Y228"/>
      <c r="Z228"/>
    </row>
    <row r="229" spans="1:26" x14ac:dyDescent="0.15">
      <c r="A229"/>
      <c r="B229"/>
      <c r="C229"/>
      <c r="D229"/>
      <c r="E229"/>
      <c r="F229"/>
      <c r="G229"/>
      <c r="H229"/>
      <c r="I229"/>
      <c r="J229"/>
      <c r="K229"/>
      <c r="L229"/>
      <c r="M229"/>
      <c r="N229"/>
      <c r="O229"/>
      <c r="P229"/>
      <c r="Q229"/>
      <c r="R229"/>
      <c r="S229"/>
      <c r="T229"/>
      <c r="U229"/>
      <c r="V229"/>
      <c r="W229"/>
      <c r="X229"/>
      <c r="Y229"/>
      <c r="Z229"/>
    </row>
    <row r="230" spans="1:26" x14ac:dyDescent="0.15">
      <c r="A230"/>
      <c r="B230"/>
      <c r="C230"/>
      <c r="D230"/>
      <c r="E230"/>
      <c r="F230"/>
      <c r="G230"/>
      <c r="H230"/>
      <c r="I230"/>
      <c r="J230"/>
      <c r="K230"/>
      <c r="L230"/>
      <c r="M230"/>
      <c r="N230"/>
      <c r="O230"/>
      <c r="P230"/>
      <c r="Q230"/>
      <c r="R230"/>
      <c r="S230"/>
      <c r="T230"/>
      <c r="U230"/>
      <c r="V230"/>
      <c r="W230"/>
      <c r="X230"/>
      <c r="Y230"/>
      <c r="Z230"/>
    </row>
    <row r="231" spans="1:26" x14ac:dyDescent="0.15">
      <c r="A231"/>
      <c r="B231"/>
      <c r="C231"/>
      <c r="D231"/>
      <c r="E231"/>
      <c r="F231"/>
      <c r="G231"/>
      <c r="H231"/>
      <c r="I231"/>
      <c r="J231"/>
      <c r="K231"/>
      <c r="L231"/>
      <c r="M231"/>
      <c r="N231"/>
      <c r="O231"/>
      <c r="P231"/>
      <c r="Q231"/>
      <c r="R231"/>
      <c r="S231"/>
      <c r="T231"/>
      <c r="U231"/>
      <c r="V231"/>
      <c r="W231"/>
      <c r="X231"/>
      <c r="Y231"/>
      <c r="Z231"/>
    </row>
    <row r="232" spans="1:26" x14ac:dyDescent="0.15">
      <c r="A232"/>
      <c r="B232"/>
      <c r="C232"/>
      <c r="D232"/>
      <c r="E232"/>
      <c r="F232"/>
      <c r="G232"/>
      <c r="H232"/>
      <c r="I232"/>
      <c r="J232"/>
      <c r="K232"/>
      <c r="L232"/>
      <c r="M232"/>
      <c r="N232"/>
      <c r="O232"/>
      <c r="P232"/>
      <c r="Q232"/>
      <c r="R232"/>
      <c r="S232"/>
      <c r="T232"/>
      <c r="U232"/>
      <c r="V232"/>
      <c r="W232"/>
      <c r="X232"/>
      <c r="Y232"/>
      <c r="Z232"/>
    </row>
    <row r="233" spans="1:26" x14ac:dyDescent="0.15">
      <c r="A233"/>
      <c r="B233"/>
      <c r="C233"/>
      <c r="D233"/>
      <c r="E233"/>
      <c r="F233"/>
      <c r="G233"/>
      <c r="H233"/>
      <c r="I233"/>
      <c r="J233"/>
      <c r="K233"/>
      <c r="L233"/>
      <c r="M233"/>
      <c r="N233"/>
      <c r="O233"/>
      <c r="P233"/>
      <c r="Q233"/>
      <c r="R233"/>
      <c r="S233"/>
      <c r="T233"/>
      <c r="U233"/>
      <c r="V233"/>
      <c r="W233"/>
      <c r="X233"/>
      <c r="Y233"/>
      <c r="Z233"/>
    </row>
    <row r="234" spans="1:26" x14ac:dyDescent="0.15">
      <c r="A234"/>
      <c r="B234"/>
      <c r="C234"/>
      <c r="D234"/>
      <c r="E234"/>
      <c r="F234"/>
      <c r="G234"/>
      <c r="H234"/>
      <c r="I234"/>
      <c r="J234"/>
      <c r="K234"/>
      <c r="L234"/>
      <c r="M234"/>
      <c r="N234"/>
      <c r="O234"/>
      <c r="P234"/>
      <c r="Q234"/>
      <c r="R234"/>
      <c r="S234"/>
      <c r="T234"/>
      <c r="U234"/>
      <c r="V234"/>
      <c r="W234"/>
      <c r="X234"/>
      <c r="Y234"/>
      <c r="Z234"/>
    </row>
    <row r="235" spans="1:26" x14ac:dyDescent="0.15">
      <c r="A235"/>
      <c r="B235"/>
      <c r="C235"/>
      <c r="D235"/>
      <c r="E235"/>
      <c r="F235"/>
      <c r="G235"/>
      <c r="H235"/>
      <c r="I235"/>
      <c r="J235"/>
      <c r="K235"/>
      <c r="L235"/>
      <c r="M235"/>
      <c r="N235"/>
      <c r="O235"/>
      <c r="P235"/>
      <c r="Q235"/>
      <c r="R235"/>
      <c r="S235"/>
      <c r="T235"/>
      <c r="U235"/>
      <c r="V235"/>
      <c r="W235"/>
      <c r="X235"/>
      <c r="Y235"/>
      <c r="Z235"/>
    </row>
    <row r="236" spans="1:26" x14ac:dyDescent="0.15">
      <c r="A236"/>
      <c r="B236"/>
      <c r="C236"/>
      <c r="D236"/>
      <c r="E236"/>
      <c r="F236"/>
      <c r="G236"/>
      <c r="H236"/>
      <c r="I236"/>
      <c r="J236"/>
      <c r="K236"/>
      <c r="L236"/>
      <c r="M236"/>
      <c r="N236"/>
      <c r="O236"/>
      <c r="P236"/>
      <c r="Q236"/>
      <c r="R236"/>
      <c r="S236"/>
      <c r="T236"/>
      <c r="U236"/>
      <c r="V236"/>
      <c r="W236"/>
      <c r="X236"/>
      <c r="Y236"/>
      <c r="Z236"/>
    </row>
    <row r="237" spans="1:26" x14ac:dyDescent="0.15">
      <c r="A237"/>
      <c r="B237"/>
      <c r="C237"/>
      <c r="D237"/>
      <c r="E237"/>
      <c r="F237"/>
      <c r="G237"/>
      <c r="H237"/>
      <c r="I237"/>
      <c r="J237"/>
      <c r="K237"/>
      <c r="L237"/>
      <c r="M237"/>
      <c r="N237"/>
      <c r="O237"/>
      <c r="P237"/>
      <c r="Q237"/>
      <c r="R237"/>
      <c r="S237"/>
      <c r="T237"/>
      <c r="U237"/>
      <c r="V237"/>
      <c r="W237"/>
      <c r="X237"/>
      <c r="Y237"/>
      <c r="Z237"/>
    </row>
    <row r="238" spans="1:26" x14ac:dyDescent="0.15">
      <c r="A238"/>
      <c r="B238"/>
      <c r="C238"/>
      <c r="D238"/>
      <c r="E238"/>
      <c r="F238"/>
      <c r="G238"/>
      <c r="H238"/>
      <c r="I238"/>
      <c r="J238"/>
      <c r="K238"/>
      <c r="L238"/>
      <c r="M238"/>
      <c r="N238"/>
      <c r="O238"/>
      <c r="P238"/>
      <c r="Q238"/>
      <c r="R238"/>
      <c r="S238"/>
      <c r="T238"/>
      <c r="U238"/>
      <c r="V238"/>
      <c r="W238"/>
      <c r="X238"/>
      <c r="Y238"/>
      <c r="Z238"/>
    </row>
    <row r="239" spans="1:26" x14ac:dyDescent="0.15">
      <c r="A239"/>
      <c r="B239"/>
      <c r="C239"/>
      <c r="D239"/>
      <c r="E239"/>
      <c r="F239"/>
      <c r="G239"/>
      <c r="H239"/>
      <c r="I239"/>
      <c r="J239"/>
      <c r="K239"/>
      <c r="L239"/>
      <c r="M239"/>
      <c r="N239"/>
      <c r="O239"/>
      <c r="P239"/>
      <c r="Q239"/>
      <c r="R239"/>
      <c r="S239"/>
      <c r="T239"/>
      <c r="U239"/>
      <c r="V239"/>
      <c r="W239"/>
      <c r="X239"/>
      <c r="Y239"/>
      <c r="Z239"/>
    </row>
    <row r="240" spans="1:26" x14ac:dyDescent="0.15">
      <c r="A240"/>
      <c r="B240"/>
      <c r="C240"/>
      <c r="D240"/>
      <c r="E240"/>
      <c r="F240"/>
      <c r="G240"/>
      <c r="H240"/>
      <c r="I240"/>
      <c r="J240"/>
      <c r="K240"/>
      <c r="L240"/>
      <c r="M240"/>
      <c r="N240"/>
      <c r="O240"/>
      <c r="P240"/>
      <c r="Q240"/>
      <c r="R240"/>
      <c r="S240"/>
      <c r="T240"/>
      <c r="U240"/>
      <c r="V240"/>
      <c r="W240"/>
      <c r="X240"/>
      <c r="Y240"/>
      <c r="Z240"/>
    </row>
    <row r="241" spans="1:26" x14ac:dyDescent="0.15">
      <c r="A241"/>
      <c r="B241"/>
      <c r="C241"/>
      <c r="D241"/>
      <c r="E241"/>
      <c r="F241"/>
      <c r="G241"/>
      <c r="H241"/>
      <c r="I241"/>
      <c r="J241"/>
      <c r="K241"/>
      <c r="L241"/>
      <c r="M241"/>
      <c r="N241"/>
      <c r="O241"/>
      <c r="P241"/>
      <c r="Q241"/>
      <c r="R241"/>
      <c r="S241"/>
      <c r="T241"/>
      <c r="U241"/>
      <c r="V241"/>
      <c r="W241"/>
      <c r="X241"/>
      <c r="Y241"/>
      <c r="Z241"/>
    </row>
    <row r="242" spans="1:26" x14ac:dyDescent="0.15">
      <c r="A242"/>
      <c r="B242"/>
      <c r="C242"/>
      <c r="D242"/>
      <c r="E242"/>
      <c r="F242"/>
      <c r="G242"/>
      <c r="H242"/>
      <c r="I242"/>
      <c r="J242"/>
      <c r="K242"/>
      <c r="L242"/>
      <c r="M242"/>
      <c r="N242"/>
      <c r="O242"/>
      <c r="P242"/>
      <c r="Q242"/>
      <c r="R242"/>
      <c r="S242"/>
      <c r="T242"/>
      <c r="U242"/>
      <c r="V242"/>
      <c r="W242"/>
      <c r="X242"/>
      <c r="Y242"/>
      <c r="Z242"/>
    </row>
    <row r="243" spans="1:26" x14ac:dyDescent="0.15">
      <c r="A243"/>
      <c r="B243"/>
      <c r="C243"/>
      <c r="D243"/>
      <c r="E243"/>
      <c r="F243"/>
      <c r="G243"/>
      <c r="H243"/>
      <c r="I243"/>
      <c r="J243"/>
      <c r="K243"/>
      <c r="L243"/>
      <c r="M243"/>
      <c r="N243"/>
      <c r="O243"/>
      <c r="P243"/>
      <c r="Q243"/>
      <c r="R243"/>
      <c r="S243"/>
      <c r="T243"/>
      <c r="U243"/>
      <c r="V243"/>
      <c r="W243"/>
      <c r="X243"/>
      <c r="Y243"/>
      <c r="Z243"/>
    </row>
    <row r="244" spans="1:26" x14ac:dyDescent="0.15">
      <c r="A244"/>
      <c r="B244"/>
      <c r="C244"/>
      <c r="D244"/>
      <c r="E244"/>
      <c r="F244"/>
      <c r="G244"/>
      <c r="H244"/>
      <c r="I244"/>
      <c r="J244"/>
      <c r="K244"/>
      <c r="L244"/>
      <c r="M244"/>
      <c r="N244"/>
      <c r="O244"/>
      <c r="P244"/>
      <c r="Q244"/>
      <c r="R244"/>
      <c r="S244"/>
      <c r="T244"/>
      <c r="U244"/>
      <c r="V244"/>
      <c r="W244"/>
      <c r="X244"/>
      <c r="Y244"/>
      <c r="Z244"/>
    </row>
    <row r="245" spans="1:26" x14ac:dyDescent="0.15">
      <c r="A245"/>
      <c r="B245"/>
      <c r="C245"/>
      <c r="D245"/>
      <c r="E245"/>
      <c r="F245"/>
      <c r="G245"/>
      <c r="H245"/>
      <c r="I245"/>
      <c r="J245"/>
      <c r="K245"/>
      <c r="L245"/>
      <c r="M245"/>
      <c r="N245"/>
      <c r="O245"/>
      <c r="P245"/>
      <c r="Q245"/>
      <c r="R245"/>
      <c r="S245"/>
      <c r="T245"/>
      <c r="U245"/>
      <c r="V245"/>
      <c r="W245"/>
      <c r="X245"/>
      <c r="Y245"/>
      <c r="Z245"/>
    </row>
    <row r="246" spans="1:26" x14ac:dyDescent="0.15">
      <c r="A246"/>
      <c r="B246"/>
      <c r="C246"/>
      <c r="D246"/>
      <c r="E246"/>
      <c r="F246"/>
      <c r="G246"/>
      <c r="H246"/>
      <c r="I246"/>
      <c r="J246"/>
      <c r="K246"/>
      <c r="L246"/>
      <c r="M246"/>
      <c r="N246"/>
      <c r="O246"/>
      <c r="P246"/>
      <c r="Q246"/>
      <c r="R246"/>
      <c r="S246"/>
      <c r="T246"/>
      <c r="U246"/>
      <c r="V246"/>
      <c r="W246"/>
      <c r="X246"/>
      <c r="Y246"/>
      <c r="Z246"/>
    </row>
    <row r="247" spans="1:26" x14ac:dyDescent="0.15">
      <c r="A247"/>
      <c r="B247"/>
      <c r="C247"/>
      <c r="D247"/>
      <c r="E247"/>
      <c r="F247"/>
      <c r="G247"/>
      <c r="H247"/>
      <c r="I247"/>
      <c r="J247"/>
      <c r="K247"/>
      <c r="L247"/>
      <c r="M247"/>
      <c r="N247"/>
      <c r="O247"/>
      <c r="P247"/>
      <c r="Q247"/>
      <c r="R247"/>
      <c r="S247"/>
      <c r="T247"/>
      <c r="U247"/>
      <c r="V247"/>
      <c r="W247"/>
      <c r="X247"/>
      <c r="Y247"/>
      <c r="Z247"/>
    </row>
    <row r="248" spans="1:26" x14ac:dyDescent="0.15">
      <c r="A248"/>
      <c r="B248"/>
      <c r="C248"/>
      <c r="D248"/>
      <c r="E248"/>
      <c r="F248"/>
      <c r="G248"/>
      <c r="H248"/>
      <c r="I248"/>
      <c r="J248"/>
      <c r="K248"/>
      <c r="L248"/>
      <c r="M248"/>
      <c r="N248"/>
      <c r="O248"/>
      <c r="P248"/>
      <c r="Q248"/>
      <c r="R248"/>
      <c r="S248"/>
      <c r="T248"/>
      <c r="U248"/>
      <c r="V248"/>
      <c r="W248"/>
      <c r="X248"/>
      <c r="Y248"/>
      <c r="Z248"/>
    </row>
    <row r="249" spans="1:26" x14ac:dyDescent="0.15">
      <c r="A249"/>
      <c r="B249"/>
      <c r="C249"/>
      <c r="D249"/>
      <c r="E249"/>
      <c r="F249"/>
      <c r="G249"/>
      <c r="H249"/>
      <c r="I249"/>
      <c r="J249"/>
      <c r="K249"/>
      <c r="L249"/>
      <c r="M249"/>
      <c r="N249"/>
      <c r="O249"/>
      <c r="P249"/>
      <c r="Q249"/>
      <c r="R249"/>
      <c r="S249"/>
      <c r="T249"/>
      <c r="U249"/>
      <c r="V249"/>
      <c r="W249"/>
      <c r="X249"/>
      <c r="Y249"/>
      <c r="Z249"/>
    </row>
    <row r="250" spans="1:26" x14ac:dyDescent="0.15">
      <c r="A250"/>
      <c r="B250"/>
      <c r="C250"/>
      <c r="D250"/>
      <c r="E250"/>
      <c r="F250"/>
      <c r="G250"/>
      <c r="H250"/>
      <c r="I250"/>
      <c r="J250"/>
      <c r="K250"/>
      <c r="L250"/>
      <c r="M250"/>
      <c r="N250"/>
      <c r="O250"/>
      <c r="P250"/>
      <c r="Q250"/>
      <c r="R250"/>
      <c r="S250"/>
      <c r="T250"/>
      <c r="U250"/>
      <c r="V250"/>
      <c r="W250"/>
      <c r="X250"/>
      <c r="Y250"/>
      <c r="Z250"/>
    </row>
    <row r="251" spans="1:26" x14ac:dyDescent="0.15">
      <c r="A251"/>
      <c r="B251"/>
      <c r="C251"/>
      <c r="D251"/>
      <c r="E251"/>
      <c r="F251"/>
      <c r="G251"/>
      <c r="H251"/>
      <c r="I251"/>
      <c r="J251"/>
      <c r="K251"/>
      <c r="L251"/>
      <c r="M251"/>
      <c r="N251"/>
      <c r="O251"/>
      <c r="P251"/>
      <c r="Q251"/>
      <c r="R251"/>
      <c r="S251"/>
      <c r="T251"/>
      <c r="U251"/>
      <c r="V251"/>
      <c r="W251"/>
      <c r="X251"/>
      <c r="Y251"/>
      <c r="Z251"/>
    </row>
    <row r="252" spans="1:26" x14ac:dyDescent="0.15">
      <c r="A252"/>
      <c r="B252"/>
      <c r="C252"/>
      <c r="D252"/>
      <c r="E252"/>
      <c r="F252"/>
      <c r="G252"/>
      <c r="H252"/>
      <c r="I252"/>
      <c r="J252"/>
      <c r="K252"/>
      <c r="L252"/>
      <c r="M252"/>
      <c r="N252"/>
      <c r="O252"/>
      <c r="P252"/>
      <c r="Q252"/>
      <c r="R252"/>
      <c r="S252"/>
      <c r="T252"/>
      <c r="U252"/>
      <c r="V252"/>
      <c r="W252"/>
      <c r="X252"/>
      <c r="Y252"/>
      <c r="Z252"/>
    </row>
    <row r="253" spans="1:26" x14ac:dyDescent="0.15">
      <c r="A253"/>
      <c r="B253"/>
      <c r="C253"/>
      <c r="D253"/>
      <c r="E253"/>
      <c r="F253"/>
      <c r="G253"/>
      <c r="H253"/>
      <c r="I253"/>
      <c r="J253"/>
      <c r="K253"/>
      <c r="L253"/>
      <c r="M253"/>
      <c r="N253"/>
      <c r="O253"/>
      <c r="P253"/>
      <c r="Q253"/>
      <c r="R253"/>
      <c r="S253"/>
      <c r="T253"/>
      <c r="U253"/>
      <c r="V253"/>
      <c r="W253"/>
      <c r="X253"/>
      <c r="Y253"/>
      <c r="Z253"/>
    </row>
    <row r="254" spans="1:26" x14ac:dyDescent="0.15">
      <c r="A254"/>
      <c r="B254"/>
      <c r="C254"/>
      <c r="D254"/>
      <c r="E254"/>
      <c r="F254"/>
      <c r="G254"/>
      <c r="H254"/>
      <c r="I254"/>
      <c r="J254"/>
      <c r="K254"/>
      <c r="L254"/>
      <c r="M254"/>
      <c r="N254"/>
      <c r="O254"/>
      <c r="P254"/>
      <c r="Q254"/>
      <c r="R254"/>
      <c r="S254"/>
      <c r="T254"/>
      <c r="U254"/>
      <c r="V254"/>
      <c r="W254"/>
      <c r="X254"/>
      <c r="Y254"/>
      <c r="Z254"/>
    </row>
    <row r="255" spans="1:26" x14ac:dyDescent="0.15">
      <c r="A255"/>
      <c r="B255"/>
      <c r="C255"/>
      <c r="D255"/>
      <c r="E255"/>
      <c r="F255"/>
      <c r="G255"/>
      <c r="H255"/>
      <c r="I255"/>
      <c r="J255"/>
      <c r="K255"/>
      <c r="L255"/>
      <c r="M255"/>
      <c r="N255"/>
      <c r="O255"/>
      <c r="P255"/>
      <c r="Q255"/>
      <c r="R255"/>
      <c r="S255"/>
      <c r="T255"/>
      <c r="U255"/>
      <c r="V255"/>
      <c r="W255"/>
      <c r="X255"/>
      <c r="Y255"/>
      <c r="Z255"/>
    </row>
    <row r="256" spans="1:26" x14ac:dyDescent="0.15">
      <c r="A256"/>
      <c r="B256"/>
      <c r="C256"/>
      <c r="D256"/>
      <c r="E256"/>
      <c r="F256"/>
      <c r="G256"/>
      <c r="H256"/>
      <c r="I256"/>
      <c r="J256"/>
      <c r="K256"/>
      <c r="L256"/>
      <c r="M256"/>
      <c r="N256"/>
      <c r="O256"/>
      <c r="P256"/>
      <c r="Q256"/>
      <c r="R256"/>
      <c r="S256"/>
      <c r="T256"/>
      <c r="U256"/>
      <c r="V256"/>
      <c r="W256"/>
      <c r="X256"/>
      <c r="Y256"/>
      <c r="Z256"/>
    </row>
    <row r="257" spans="1:26" x14ac:dyDescent="0.15">
      <c r="A257"/>
      <c r="B257"/>
      <c r="C257"/>
      <c r="D257"/>
      <c r="E257"/>
      <c r="F257"/>
      <c r="G257"/>
      <c r="H257"/>
      <c r="I257"/>
      <c r="J257"/>
      <c r="K257"/>
      <c r="L257"/>
      <c r="M257"/>
      <c r="N257"/>
      <c r="O257"/>
      <c r="P257"/>
      <c r="Q257"/>
      <c r="R257"/>
      <c r="S257"/>
      <c r="T257"/>
      <c r="U257"/>
      <c r="V257"/>
      <c r="W257"/>
      <c r="X257"/>
      <c r="Y257"/>
      <c r="Z257"/>
    </row>
    <row r="258" spans="1:26" x14ac:dyDescent="0.15">
      <c r="A258"/>
      <c r="B258"/>
      <c r="C258"/>
      <c r="D258"/>
      <c r="E258"/>
      <c r="F258"/>
      <c r="G258"/>
      <c r="H258"/>
      <c r="I258"/>
      <c r="J258"/>
      <c r="K258"/>
      <c r="L258"/>
      <c r="M258"/>
      <c r="N258"/>
      <c r="O258"/>
      <c r="P258"/>
      <c r="Q258"/>
      <c r="R258"/>
      <c r="S258"/>
      <c r="T258"/>
      <c r="U258"/>
      <c r="V258"/>
      <c r="W258"/>
      <c r="X258"/>
      <c r="Y258"/>
      <c r="Z258"/>
    </row>
    <row r="259" spans="1:26" x14ac:dyDescent="0.15">
      <c r="A259"/>
      <c r="B259"/>
      <c r="C259"/>
      <c r="D259"/>
      <c r="E259"/>
      <c r="F259"/>
      <c r="G259"/>
      <c r="H259"/>
      <c r="I259"/>
      <c r="J259"/>
      <c r="K259"/>
      <c r="L259"/>
      <c r="M259"/>
      <c r="N259"/>
      <c r="O259"/>
      <c r="P259"/>
      <c r="Q259"/>
      <c r="R259"/>
      <c r="S259"/>
      <c r="T259"/>
      <c r="U259"/>
      <c r="V259"/>
      <c r="W259"/>
      <c r="X259"/>
      <c r="Y259"/>
      <c r="Z259"/>
    </row>
    <row r="260" spans="1:26" x14ac:dyDescent="0.15">
      <c r="A260"/>
      <c r="B260"/>
      <c r="C260"/>
      <c r="D260"/>
      <c r="E260"/>
      <c r="F260"/>
      <c r="G260"/>
      <c r="H260"/>
      <c r="I260"/>
      <c r="J260"/>
      <c r="K260"/>
      <c r="L260"/>
      <c r="M260"/>
      <c r="N260"/>
      <c r="O260"/>
      <c r="P260"/>
      <c r="Q260"/>
      <c r="R260"/>
      <c r="S260"/>
      <c r="T260"/>
      <c r="U260"/>
      <c r="V260"/>
      <c r="W260"/>
      <c r="X260"/>
      <c r="Y260"/>
      <c r="Z260"/>
    </row>
    <row r="261" spans="1:26" x14ac:dyDescent="0.15">
      <c r="A261"/>
      <c r="B261"/>
      <c r="C261"/>
      <c r="D261"/>
      <c r="E261"/>
      <c r="F261"/>
      <c r="G261"/>
      <c r="H261"/>
      <c r="I261"/>
      <c r="J261"/>
      <c r="K261"/>
      <c r="L261"/>
      <c r="M261"/>
      <c r="N261"/>
      <c r="O261"/>
      <c r="P261"/>
      <c r="Q261"/>
      <c r="R261"/>
      <c r="S261"/>
      <c r="T261"/>
      <c r="U261"/>
      <c r="V261"/>
      <c r="W261"/>
      <c r="X261"/>
      <c r="Y261"/>
      <c r="Z261"/>
    </row>
    <row r="262" spans="1:26" x14ac:dyDescent="0.15">
      <c r="A262"/>
      <c r="B262"/>
      <c r="C262"/>
      <c r="D262"/>
      <c r="E262"/>
      <c r="F262"/>
      <c r="G262"/>
      <c r="H262"/>
      <c r="I262"/>
      <c r="J262"/>
      <c r="K262"/>
      <c r="L262"/>
      <c r="M262"/>
      <c r="N262"/>
      <c r="O262"/>
      <c r="P262"/>
      <c r="Q262"/>
      <c r="R262"/>
      <c r="S262"/>
      <c r="T262"/>
      <c r="U262"/>
      <c r="V262"/>
      <c r="W262"/>
      <c r="X262"/>
      <c r="Y262"/>
      <c r="Z262"/>
    </row>
    <row r="263" spans="1:26" x14ac:dyDescent="0.15">
      <c r="A263"/>
      <c r="B263"/>
      <c r="C263"/>
      <c r="D263"/>
      <c r="E263"/>
      <c r="F263"/>
      <c r="G263"/>
      <c r="H263"/>
      <c r="I263"/>
      <c r="J263"/>
      <c r="K263"/>
      <c r="L263"/>
      <c r="M263"/>
      <c r="N263"/>
      <c r="O263"/>
      <c r="P263"/>
      <c r="Q263"/>
      <c r="R263"/>
      <c r="S263"/>
      <c r="T263"/>
      <c r="U263"/>
      <c r="V263"/>
      <c r="W263"/>
      <c r="X263"/>
      <c r="Y263"/>
      <c r="Z263"/>
    </row>
    <row r="264" spans="1:26" x14ac:dyDescent="0.15">
      <c r="A264"/>
      <c r="B264"/>
      <c r="C264"/>
      <c r="D264"/>
      <c r="E264"/>
      <c r="F264"/>
      <c r="G264"/>
      <c r="H264"/>
      <c r="I264"/>
      <c r="J264"/>
      <c r="K264"/>
      <c r="L264"/>
      <c r="M264"/>
      <c r="N264"/>
      <c r="O264"/>
      <c r="P264"/>
      <c r="Q264"/>
      <c r="R264"/>
      <c r="S264"/>
      <c r="T264"/>
      <c r="U264"/>
      <c r="V264"/>
      <c r="W264"/>
      <c r="X264"/>
      <c r="Y264"/>
      <c r="Z264"/>
    </row>
    <row r="265" spans="1:26" x14ac:dyDescent="0.15">
      <c r="A265"/>
      <c r="B265"/>
      <c r="C265"/>
      <c r="D265"/>
      <c r="E265"/>
      <c r="F265"/>
      <c r="G265"/>
      <c r="H265"/>
      <c r="I265"/>
      <c r="J265"/>
      <c r="K265"/>
      <c r="L265"/>
      <c r="M265"/>
      <c r="N265"/>
      <c r="O265"/>
      <c r="P265"/>
      <c r="Q265"/>
      <c r="R265"/>
      <c r="S265"/>
      <c r="T265"/>
      <c r="U265"/>
      <c r="V265"/>
      <c r="W265"/>
      <c r="X265"/>
      <c r="Y265"/>
      <c r="Z265"/>
    </row>
    <row r="266" spans="1:26" x14ac:dyDescent="0.15">
      <c r="A266"/>
      <c r="B266"/>
      <c r="C266"/>
      <c r="D266"/>
      <c r="E266"/>
      <c r="F266"/>
      <c r="G266"/>
      <c r="H266"/>
      <c r="I266"/>
      <c r="J266"/>
      <c r="K266"/>
      <c r="L266"/>
      <c r="M266"/>
      <c r="N266"/>
      <c r="O266"/>
      <c r="P266"/>
      <c r="Q266"/>
      <c r="R266"/>
      <c r="S266"/>
      <c r="T266"/>
      <c r="U266"/>
      <c r="V266"/>
      <c r="W266"/>
      <c r="X266"/>
      <c r="Y266"/>
      <c r="Z266"/>
    </row>
    <row r="267" spans="1:26" x14ac:dyDescent="0.15">
      <c r="A267"/>
      <c r="B267"/>
      <c r="C267"/>
      <c r="D267"/>
      <c r="E267"/>
      <c r="F267"/>
      <c r="G267"/>
      <c r="H267"/>
      <c r="I267"/>
      <c r="J267"/>
      <c r="K267"/>
      <c r="L267"/>
      <c r="M267"/>
      <c r="N267"/>
      <c r="O267"/>
      <c r="P267"/>
      <c r="Q267"/>
      <c r="R267"/>
      <c r="S267"/>
      <c r="T267"/>
      <c r="U267"/>
      <c r="V267"/>
      <c r="W267"/>
      <c r="X267"/>
      <c r="Y267"/>
      <c r="Z267"/>
    </row>
    <row r="268" spans="1:26" x14ac:dyDescent="0.15">
      <c r="A268"/>
      <c r="B268"/>
      <c r="C268"/>
      <c r="D268"/>
      <c r="E268"/>
      <c r="F268"/>
      <c r="G268"/>
      <c r="H268"/>
      <c r="I268"/>
      <c r="J268"/>
      <c r="K268"/>
      <c r="L268"/>
      <c r="M268"/>
      <c r="N268"/>
      <c r="O268"/>
      <c r="P268"/>
      <c r="Q268"/>
      <c r="R268"/>
      <c r="S268"/>
      <c r="T268"/>
      <c r="U268"/>
      <c r="V268"/>
      <c r="W268"/>
      <c r="X268"/>
      <c r="Y268"/>
      <c r="Z268"/>
    </row>
    <row r="269" spans="1:26" x14ac:dyDescent="0.15">
      <c r="A269"/>
      <c r="B269"/>
      <c r="C269"/>
      <c r="D269"/>
      <c r="E269"/>
      <c r="F269"/>
      <c r="G269"/>
      <c r="H269"/>
      <c r="I269"/>
      <c r="J269"/>
      <c r="K269"/>
      <c r="L269"/>
      <c r="M269"/>
      <c r="N269"/>
      <c r="O269"/>
      <c r="P269"/>
      <c r="Q269"/>
      <c r="R269"/>
      <c r="S269"/>
      <c r="T269"/>
      <c r="U269"/>
      <c r="V269"/>
      <c r="W269"/>
      <c r="X269"/>
      <c r="Y269"/>
      <c r="Z269"/>
    </row>
    <row r="270" spans="1:26" x14ac:dyDescent="0.15">
      <c r="A270"/>
      <c r="B270"/>
      <c r="C270"/>
      <c r="D270"/>
      <c r="E270"/>
      <c r="F270"/>
      <c r="G270"/>
      <c r="H270"/>
      <c r="I270"/>
      <c r="J270"/>
      <c r="K270"/>
      <c r="L270"/>
      <c r="M270"/>
      <c r="N270"/>
      <c r="O270"/>
      <c r="P270"/>
      <c r="Q270"/>
      <c r="R270"/>
      <c r="S270"/>
      <c r="T270"/>
      <c r="U270"/>
      <c r="V270"/>
      <c r="W270"/>
      <c r="X270"/>
      <c r="Y270"/>
      <c r="Z270"/>
    </row>
    <row r="271" spans="1:26" x14ac:dyDescent="0.15">
      <c r="A271"/>
      <c r="B271"/>
      <c r="C271"/>
      <c r="D271"/>
      <c r="E271"/>
      <c r="F271"/>
      <c r="G271"/>
      <c r="H271"/>
      <c r="I271"/>
      <c r="J271"/>
      <c r="K271"/>
      <c r="L271"/>
      <c r="M271"/>
      <c r="N271"/>
      <c r="O271"/>
      <c r="P271"/>
      <c r="Q271"/>
      <c r="R271"/>
      <c r="S271"/>
      <c r="T271"/>
      <c r="U271"/>
      <c r="V271"/>
      <c r="W271"/>
      <c r="X271"/>
      <c r="Y271"/>
      <c r="Z271"/>
    </row>
    <row r="272" spans="1:26" x14ac:dyDescent="0.15">
      <c r="A272"/>
      <c r="B272"/>
      <c r="C272"/>
      <c r="D272"/>
      <c r="E272"/>
      <c r="F272"/>
      <c r="G272"/>
      <c r="H272"/>
      <c r="I272"/>
      <c r="J272"/>
      <c r="K272"/>
      <c r="L272"/>
      <c r="M272"/>
      <c r="N272"/>
      <c r="O272"/>
      <c r="P272"/>
      <c r="Q272"/>
      <c r="R272"/>
      <c r="S272"/>
      <c r="T272"/>
      <c r="U272"/>
      <c r="V272"/>
      <c r="W272"/>
      <c r="X272"/>
      <c r="Y272"/>
      <c r="Z272"/>
    </row>
    <row r="273" spans="1:26" x14ac:dyDescent="0.15">
      <c r="A273"/>
      <c r="B273"/>
      <c r="C273"/>
      <c r="D273"/>
      <c r="E273"/>
      <c r="F273"/>
      <c r="G273"/>
      <c r="H273"/>
      <c r="I273"/>
      <c r="J273"/>
      <c r="K273"/>
      <c r="L273"/>
      <c r="M273"/>
      <c r="N273"/>
      <c r="O273"/>
      <c r="P273"/>
      <c r="Q273"/>
      <c r="R273"/>
      <c r="S273"/>
      <c r="T273"/>
      <c r="U273"/>
      <c r="V273"/>
      <c r="W273"/>
      <c r="X273"/>
      <c r="Y273"/>
      <c r="Z273"/>
    </row>
    <row r="274" spans="1:26" x14ac:dyDescent="0.15">
      <c r="A274"/>
      <c r="B274"/>
      <c r="C274"/>
      <c r="D274"/>
      <c r="E274"/>
      <c r="F274"/>
      <c r="G274"/>
      <c r="H274"/>
      <c r="I274"/>
      <c r="J274"/>
      <c r="K274"/>
      <c r="L274"/>
      <c r="M274"/>
      <c r="N274"/>
      <c r="O274"/>
      <c r="P274"/>
      <c r="Q274"/>
      <c r="R274"/>
      <c r="S274"/>
      <c r="T274"/>
      <c r="U274"/>
      <c r="V274"/>
      <c r="W274"/>
      <c r="X274"/>
      <c r="Y274"/>
      <c r="Z274"/>
    </row>
    <row r="275" spans="1:26" x14ac:dyDescent="0.15">
      <c r="A275"/>
      <c r="B275"/>
      <c r="C275"/>
      <c r="D275"/>
      <c r="E275"/>
      <c r="F275"/>
      <c r="G275"/>
      <c r="H275"/>
      <c r="I275"/>
      <c r="J275"/>
      <c r="K275"/>
      <c r="L275"/>
      <c r="M275"/>
      <c r="N275"/>
      <c r="O275"/>
      <c r="P275"/>
      <c r="Q275"/>
      <c r="R275"/>
      <c r="S275"/>
      <c r="T275"/>
      <c r="U275"/>
      <c r="V275"/>
      <c r="W275"/>
      <c r="X275"/>
      <c r="Y275"/>
      <c r="Z275"/>
    </row>
    <row r="276" spans="1:26" x14ac:dyDescent="0.15">
      <c r="A276"/>
      <c r="B276"/>
      <c r="C276"/>
      <c r="D276"/>
      <c r="E276"/>
      <c r="F276"/>
      <c r="G276"/>
      <c r="H276"/>
      <c r="I276"/>
      <c r="J276"/>
      <c r="K276"/>
      <c r="L276"/>
      <c r="M276"/>
      <c r="N276"/>
      <c r="O276"/>
      <c r="P276"/>
      <c r="Q276"/>
      <c r="R276"/>
      <c r="S276"/>
      <c r="T276"/>
      <c r="U276"/>
      <c r="V276"/>
      <c r="W276"/>
      <c r="X276"/>
      <c r="Y276"/>
      <c r="Z276"/>
    </row>
    <row r="277" spans="1:26" x14ac:dyDescent="0.15">
      <c r="A277"/>
      <c r="B277"/>
      <c r="C277"/>
      <c r="D277"/>
      <c r="E277"/>
      <c r="F277"/>
      <c r="G277"/>
      <c r="H277"/>
      <c r="I277"/>
      <c r="J277"/>
      <c r="K277"/>
      <c r="L277"/>
      <c r="M277"/>
      <c r="N277"/>
      <c r="O277"/>
      <c r="P277"/>
      <c r="Q277"/>
      <c r="R277"/>
      <c r="S277"/>
      <c r="T277"/>
      <c r="U277"/>
      <c r="V277"/>
      <c r="W277"/>
      <c r="X277"/>
      <c r="Y277"/>
      <c r="Z277"/>
    </row>
    <row r="278" spans="1:26" x14ac:dyDescent="0.15">
      <c r="A278"/>
      <c r="B278"/>
      <c r="C278"/>
      <c r="D278"/>
      <c r="E278"/>
      <c r="F278"/>
      <c r="G278"/>
      <c r="H278"/>
      <c r="I278"/>
      <c r="J278"/>
      <c r="K278"/>
      <c r="L278"/>
      <c r="M278"/>
      <c r="N278"/>
      <c r="O278"/>
      <c r="P278"/>
      <c r="Q278"/>
      <c r="R278"/>
      <c r="S278"/>
      <c r="T278"/>
      <c r="U278"/>
      <c r="V278"/>
      <c r="W278"/>
      <c r="X278"/>
      <c r="Y278"/>
      <c r="Z278"/>
    </row>
    <row r="279" spans="1:26" x14ac:dyDescent="0.15">
      <c r="A279"/>
      <c r="B279"/>
      <c r="C279"/>
      <c r="D279"/>
      <c r="E279"/>
      <c r="F279"/>
      <c r="G279"/>
      <c r="H279"/>
      <c r="I279"/>
      <c r="J279"/>
      <c r="K279"/>
      <c r="L279"/>
      <c r="M279"/>
      <c r="N279"/>
      <c r="O279"/>
      <c r="P279"/>
      <c r="Q279"/>
      <c r="R279"/>
      <c r="S279"/>
      <c r="T279"/>
      <c r="U279"/>
      <c r="V279"/>
      <c r="W279"/>
      <c r="X279"/>
      <c r="Y279"/>
      <c r="Z279"/>
    </row>
    <row r="280" spans="1:26" x14ac:dyDescent="0.15">
      <c r="A280"/>
      <c r="B280"/>
      <c r="C280"/>
      <c r="D280"/>
      <c r="E280"/>
      <c r="F280"/>
      <c r="G280"/>
      <c r="H280"/>
      <c r="I280"/>
      <c r="J280"/>
      <c r="K280"/>
      <c r="L280"/>
      <c r="M280"/>
      <c r="N280"/>
      <c r="O280"/>
      <c r="P280"/>
      <c r="Q280"/>
      <c r="R280"/>
      <c r="S280"/>
      <c r="T280"/>
      <c r="U280"/>
      <c r="V280"/>
      <c r="W280"/>
      <c r="X280"/>
      <c r="Y280"/>
      <c r="Z280"/>
    </row>
    <row r="281" spans="1:26" x14ac:dyDescent="0.15">
      <c r="A281"/>
      <c r="B281"/>
      <c r="C281"/>
      <c r="D281"/>
      <c r="E281"/>
      <c r="F281"/>
      <c r="G281"/>
      <c r="H281"/>
      <c r="I281"/>
      <c r="J281"/>
      <c r="K281"/>
      <c r="L281"/>
      <c r="M281"/>
      <c r="N281"/>
      <c r="O281"/>
      <c r="P281"/>
      <c r="Q281"/>
      <c r="R281"/>
      <c r="S281"/>
      <c r="T281"/>
      <c r="U281"/>
      <c r="V281"/>
      <c r="W281"/>
      <c r="X281"/>
      <c r="Y281"/>
      <c r="Z281"/>
    </row>
    <row r="282" spans="1:26" x14ac:dyDescent="0.15">
      <c r="A282"/>
      <c r="B282"/>
      <c r="C282"/>
      <c r="D282"/>
      <c r="E282"/>
      <c r="F282"/>
      <c r="G282"/>
      <c r="H282"/>
      <c r="I282"/>
      <c r="J282"/>
      <c r="K282"/>
      <c r="L282"/>
      <c r="M282"/>
      <c r="N282"/>
      <c r="O282"/>
      <c r="P282"/>
      <c r="Q282"/>
      <c r="R282"/>
      <c r="S282"/>
      <c r="T282"/>
      <c r="U282"/>
      <c r="V282"/>
      <c r="W282"/>
      <c r="X282"/>
      <c r="Y282"/>
      <c r="Z282"/>
    </row>
    <row r="283" spans="1:26" x14ac:dyDescent="0.15">
      <c r="A283"/>
      <c r="B283"/>
      <c r="C283"/>
      <c r="D283"/>
      <c r="E283"/>
      <c r="F283"/>
      <c r="G283"/>
      <c r="H283"/>
      <c r="I283"/>
      <c r="J283"/>
      <c r="K283"/>
      <c r="L283"/>
      <c r="M283"/>
      <c r="N283"/>
      <c r="O283"/>
      <c r="P283"/>
      <c r="Q283"/>
      <c r="R283"/>
      <c r="S283"/>
      <c r="T283"/>
      <c r="U283"/>
      <c r="V283"/>
      <c r="W283"/>
      <c r="X283"/>
      <c r="Y283"/>
      <c r="Z283"/>
    </row>
    <row r="284" spans="1:26" x14ac:dyDescent="0.15">
      <c r="A284"/>
      <c r="B284"/>
      <c r="C284"/>
      <c r="D284"/>
      <c r="E284"/>
      <c r="F284"/>
      <c r="G284"/>
      <c r="H284"/>
      <c r="I284"/>
      <c r="J284"/>
      <c r="K284"/>
      <c r="L284"/>
      <c r="M284"/>
      <c r="N284"/>
      <c r="O284"/>
      <c r="P284"/>
      <c r="Q284"/>
      <c r="R284"/>
      <c r="S284"/>
      <c r="T284"/>
      <c r="U284"/>
      <c r="V284"/>
      <c r="W284"/>
      <c r="X284"/>
      <c r="Y284"/>
      <c r="Z284"/>
    </row>
    <row r="285" spans="1:26" x14ac:dyDescent="0.15">
      <c r="A285"/>
      <c r="B285"/>
      <c r="C285"/>
      <c r="D285"/>
      <c r="E285"/>
      <c r="F285"/>
      <c r="G285"/>
      <c r="H285"/>
      <c r="I285"/>
      <c r="J285"/>
      <c r="K285"/>
      <c r="L285"/>
      <c r="M285"/>
      <c r="N285"/>
      <c r="O285"/>
      <c r="P285"/>
      <c r="Q285"/>
      <c r="R285"/>
      <c r="S285"/>
      <c r="T285"/>
      <c r="U285"/>
      <c r="V285"/>
      <c r="W285"/>
      <c r="X285"/>
      <c r="Y285"/>
      <c r="Z285"/>
    </row>
    <row r="286" spans="1:26" x14ac:dyDescent="0.15">
      <c r="A286"/>
      <c r="B286"/>
      <c r="C286"/>
      <c r="D286"/>
      <c r="E286"/>
      <c r="F286"/>
      <c r="G286"/>
      <c r="H286"/>
      <c r="I286"/>
      <c r="J286"/>
      <c r="K286"/>
      <c r="L286"/>
      <c r="M286"/>
      <c r="N286"/>
      <c r="O286"/>
      <c r="P286"/>
      <c r="Q286"/>
      <c r="R286"/>
      <c r="S286"/>
      <c r="T286"/>
      <c r="U286"/>
      <c r="V286"/>
      <c r="W286"/>
      <c r="X286"/>
      <c r="Y286"/>
      <c r="Z286"/>
    </row>
    <row r="287" spans="1:26" x14ac:dyDescent="0.15">
      <c r="A287"/>
      <c r="B287"/>
      <c r="C287"/>
      <c r="D287"/>
      <c r="E287"/>
      <c r="F287"/>
      <c r="G287"/>
      <c r="H287"/>
      <c r="I287"/>
      <c r="J287"/>
      <c r="K287"/>
      <c r="L287"/>
      <c r="M287"/>
      <c r="N287"/>
      <c r="O287"/>
      <c r="P287"/>
      <c r="Q287"/>
      <c r="R287"/>
      <c r="S287"/>
      <c r="T287"/>
      <c r="U287"/>
      <c r="V287"/>
      <c r="W287"/>
      <c r="X287"/>
      <c r="Y287"/>
      <c r="Z287"/>
    </row>
    <row r="288" spans="1:26" x14ac:dyDescent="0.15">
      <c r="A288"/>
      <c r="B288"/>
      <c r="C288"/>
      <c r="D288"/>
      <c r="E288"/>
      <c r="F288"/>
      <c r="G288"/>
      <c r="H288"/>
      <c r="I288"/>
      <c r="J288"/>
      <c r="K288"/>
      <c r="L288"/>
      <c r="M288"/>
      <c r="N288"/>
      <c r="O288"/>
      <c r="P288"/>
      <c r="Q288"/>
      <c r="R288"/>
      <c r="S288"/>
      <c r="T288"/>
      <c r="U288"/>
      <c r="V288"/>
      <c r="W288"/>
      <c r="X288"/>
      <c r="Y288"/>
      <c r="Z288"/>
    </row>
    <row r="289" spans="1:26" x14ac:dyDescent="0.15">
      <c r="A289"/>
      <c r="B289"/>
      <c r="C289"/>
      <c r="D289"/>
      <c r="E289"/>
      <c r="F289"/>
      <c r="G289"/>
      <c r="H289"/>
      <c r="I289"/>
      <c r="J289"/>
      <c r="K289"/>
      <c r="L289"/>
      <c r="M289"/>
      <c r="N289"/>
      <c r="O289"/>
      <c r="P289"/>
      <c r="Q289"/>
      <c r="R289"/>
      <c r="S289"/>
      <c r="T289"/>
      <c r="U289"/>
      <c r="V289"/>
      <c r="W289"/>
      <c r="X289"/>
      <c r="Y289"/>
      <c r="Z289"/>
    </row>
    <row r="290" spans="1:26" x14ac:dyDescent="0.15">
      <c r="A290"/>
      <c r="B290"/>
      <c r="C290"/>
      <c r="D290"/>
      <c r="E290"/>
      <c r="F290"/>
      <c r="G290"/>
      <c r="H290"/>
      <c r="I290"/>
      <c r="J290"/>
      <c r="K290"/>
      <c r="L290"/>
      <c r="M290"/>
      <c r="N290"/>
      <c r="O290"/>
      <c r="P290"/>
      <c r="Q290"/>
      <c r="R290"/>
      <c r="S290"/>
      <c r="T290"/>
      <c r="U290"/>
      <c r="V290"/>
      <c r="W290"/>
      <c r="X290"/>
      <c r="Y290"/>
      <c r="Z290"/>
    </row>
    <row r="291" spans="1:26" x14ac:dyDescent="0.15">
      <c r="A291"/>
      <c r="B291"/>
      <c r="C291"/>
      <c r="D291"/>
      <c r="E291"/>
      <c r="F291"/>
      <c r="G291"/>
      <c r="H291"/>
      <c r="I291"/>
      <c r="J291"/>
      <c r="K291"/>
      <c r="L291"/>
      <c r="M291"/>
      <c r="N291"/>
      <c r="O291"/>
      <c r="P291"/>
      <c r="Q291"/>
      <c r="R291"/>
      <c r="S291"/>
      <c r="T291"/>
      <c r="U291"/>
      <c r="V291"/>
      <c r="W291"/>
      <c r="X291"/>
      <c r="Y291"/>
      <c r="Z291"/>
    </row>
    <row r="292" spans="1:26" x14ac:dyDescent="0.15">
      <c r="A292"/>
      <c r="B292"/>
      <c r="C292"/>
      <c r="D292"/>
      <c r="E292"/>
      <c r="F292"/>
      <c r="G292"/>
      <c r="H292"/>
      <c r="I292"/>
      <c r="J292"/>
      <c r="K292"/>
      <c r="L292"/>
      <c r="M292"/>
      <c r="N292"/>
      <c r="O292"/>
      <c r="P292"/>
      <c r="Q292"/>
      <c r="R292"/>
      <c r="S292"/>
      <c r="T292"/>
      <c r="U292"/>
      <c r="V292"/>
      <c r="W292"/>
      <c r="X292"/>
      <c r="Y292"/>
      <c r="Z292"/>
    </row>
    <row r="293" spans="1:26" x14ac:dyDescent="0.15">
      <c r="A293"/>
      <c r="B293"/>
      <c r="C293"/>
      <c r="D293"/>
      <c r="E293"/>
      <c r="F293"/>
      <c r="G293"/>
      <c r="H293"/>
      <c r="I293"/>
      <c r="J293"/>
      <c r="K293"/>
      <c r="L293"/>
      <c r="M293"/>
      <c r="N293"/>
      <c r="O293"/>
      <c r="P293"/>
      <c r="Q293"/>
      <c r="R293"/>
      <c r="S293"/>
      <c r="T293"/>
      <c r="U293"/>
      <c r="V293"/>
      <c r="W293"/>
      <c r="X293"/>
      <c r="Y293"/>
      <c r="Z293"/>
    </row>
    <row r="294" spans="1:26" x14ac:dyDescent="0.15">
      <c r="A294"/>
      <c r="B294"/>
      <c r="C294"/>
      <c r="D294"/>
      <c r="E294"/>
      <c r="F294"/>
      <c r="G294"/>
      <c r="H294"/>
      <c r="I294"/>
      <c r="J294"/>
      <c r="K294"/>
      <c r="L294"/>
      <c r="M294"/>
      <c r="N294"/>
      <c r="O294"/>
      <c r="P294"/>
      <c r="Q294"/>
      <c r="R294"/>
      <c r="S294"/>
      <c r="T294"/>
      <c r="U294"/>
      <c r="V294"/>
      <c r="W294"/>
      <c r="X294"/>
      <c r="Y294"/>
      <c r="Z294"/>
    </row>
    <row r="295" spans="1:26" x14ac:dyDescent="0.15">
      <c r="A295"/>
      <c r="B295"/>
      <c r="C295"/>
      <c r="D295"/>
      <c r="E295"/>
      <c r="F295"/>
      <c r="G295"/>
      <c r="H295"/>
      <c r="I295"/>
      <c r="J295"/>
      <c r="K295"/>
      <c r="L295"/>
      <c r="M295"/>
      <c r="N295"/>
      <c r="O295"/>
      <c r="P295"/>
      <c r="Q295"/>
      <c r="R295"/>
      <c r="S295"/>
      <c r="T295"/>
      <c r="U295"/>
      <c r="V295"/>
      <c r="W295"/>
      <c r="X295"/>
      <c r="Y295"/>
      <c r="Z295"/>
    </row>
    <row r="296" spans="1:26" x14ac:dyDescent="0.15">
      <c r="A296"/>
      <c r="B296"/>
      <c r="C296"/>
      <c r="D296"/>
      <c r="E296"/>
      <c r="F296"/>
      <c r="G296"/>
      <c r="H296"/>
      <c r="I296"/>
      <c r="J296"/>
      <c r="K296"/>
      <c r="L296"/>
      <c r="M296"/>
      <c r="N296"/>
      <c r="O296"/>
      <c r="P296"/>
      <c r="Q296"/>
      <c r="R296"/>
      <c r="S296"/>
      <c r="T296"/>
      <c r="U296"/>
      <c r="V296"/>
      <c r="W296"/>
      <c r="X296"/>
      <c r="Y296"/>
      <c r="Z296"/>
    </row>
    <row r="297" spans="1:26" x14ac:dyDescent="0.15">
      <c r="A297"/>
      <c r="B297"/>
      <c r="C297"/>
      <c r="D297"/>
      <c r="E297"/>
      <c r="F297"/>
      <c r="G297"/>
      <c r="H297"/>
      <c r="I297"/>
      <c r="J297"/>
      <c r="K297"/>
      <c r="L297"/>
      <c r="M297"/>
      <c r="N297"/>
      <c r="O297"/>
      <c r="P297"/>
      <c r="Q297"/>
      <c r="R297"/>
      <c r="S297"/>
      <c r="T297"/>
      <c r="U297"/>
      <c r="V297"/>
      <c r="W297"/>
      <c r="X297"/>
      <c r="Y297"/>
      <c r="Z297"/>
    </row>
    <row r="298" spans="1:26" x14ac:dyDescent="0.15">
      <c r="A298"/>
      <c r="B298"/>
      <c r="C298"/>
      <c r="D298"/>
      <c r="E298"/>
      <c r="F298"/>
      <c r="G298"/>
      <c r="H298"/>
      <c r="I298"/>
      <c r="J298"/>
      <c r="K298"/>
      <c r="L298"/>
      <c r="M298"/>
      <c r="N298"/>
      <c r="O298"/>
      <c r="P298"/>
      <c r="Q298"/>
      <c r="R298"/>
      <c r="S298"/>
      <c r="T298"/>
      <c r="U298"/>
      <c r="V298"/>
      <c r="W298"/>
      <c r="X298"/>
      <c r="Y298"/>
      <c r="Z298"/>
    </row>
    <row r="299" spans="1:26" x14ac:dyDescent="0.15">
      <c r="A299"/>
      <c r="B299"/>
      <c r="C299"/>
      <c r="D299"/>
      <c r="E299"/>
      <c r="F299"/>
      <c r="G299"/>
      <c r="H299"/>
      <c r="I299"/>
      <c r="J299"/>
      <c r="K299"/>
      <c r="L299"/>
      <c r="M299"/>
      <c r="N299"/>
      <c r="O299"/>
      <c r="P299"/>
      <c r="Q299"/>
      <c r="R299"/>
      <c r="S299"/>
      <c r="T299"/>
      <c r="U299"/>
      <c r="V299"/>
      <c r="W299"/>
      <c r="X299"/>
      <c r="Y299"/>
      <c r="Z299"/>
    </row>
    <row r="300" spans="1:26" x14ac:dyDescent="0.15">
      <c r="A300"/>
      <c r="B300"/>
      <c r="C300"/>
      <c r="D300"/>
      <c r="E300"/>
      <c r="F300"/>
      <c r="G300"/>
      <c r="H300"/>
      <c r="I300"/>
      <c r="J300"/>
      <c r="K300"/>
      <c r="L300"/>
      <c r="M300"/>
      <c r="N300"/>
      <c r="O300"/>
      <c r="P300"/>
      <c r="Q300"/>
      <c r="R300"/>
      <c r="S300"/>
      <c r="T300"/>
      <c r="U300"/>
      <c r="V300"/>
      <c r="W300"/>
      <c r="X300"/>
      <c r="Y300"/>
      <c r="Z300"/>
    </row>
    <row r="301" spans="1:26" x14ac:dyDescent="0.15">
      <c r="A301"/>
      <c r="B301"/>
      <c r="C301"/>
      <c r="D301"/>
      <c r="E301"/>
      <c r="F301"/>
      <c r="G301"/>
      <c r="H301"/>
      <c r="I301"/>
      <c r="J301"/>
      <c r="K301"/>
      <c r="L301"/>
      <c r="M301"/>
      <c r="N301"/>
      <c r="O301"/>
      <c r="P301"/>
      <c r="Q301"/>
      <c r="R301"/>
      <c r="S301"/>
      <c r="T301"/>
      <c r="U301"/>
      <c r="V301"/>
      <c r="W301"/>
      <c r="X301"/>
      <c r="Y301"/>
      <c r="Z301"/>
    </row>
    <row r="302" spans="1:26" x14ac:dyDescent="0.15">
      <c r="A302"/>
      <c r="B302"/>
      <c r="C302"/>
      <c r="D302"/>
      <c r="E302"/>
      <c r="F302"/>
      <c r="G302"/>
      <c r="H302"/>
      <c r="I302"/>
      <c r="J302"/>
      <c r="K302"/>
      <c r="L302"/>
      <c r="M302"/>
      <c r="N302"/>
      <c r="O302"/>
      <c r="P302"/>
      <c r="Q302"/>
      <c r="R302"/>
      <c r="S302"/>
      <c r="T302"/>
      <c r="U302"/>
      <c r="V302"/>
      <c r="W302"/>
      <c r="X302"/>
      <c r="Y302"/>
      <c r="Z302"/>
    </row>
    <row r="303" spans="1:26" x14ac:dyDescent="0.15">
      <c r="A303"/>
      <c r="B303"/>
      <c r="C303"/>
      <c r="D303"/>
      <c r="E303"/>
      <c r="F303"/>
      <c r="G303"/>
      <c r="H303"/>
      <c r="I303"/>
      <c r="J303"/>
      <c r="K303"/>
      <c r="L303"/>
      <c r="M303"/>
      <c r="N303"/>
      <c r="O303"/>
      <c r="P303"/>
      <c r="Q303"/>
      <c r="R303"/>
      <c r="S303"/>
      <c r="T303"/>
      <c r="U303"/>
      <c r="V303"/>
      <c r="W303"/>
      <c r="X303"/>
      <c r="Y303"/>
      <c r="Z303"/>
    </row>
    <row r="304" spans="1:26" x14ac:dyDescent="0.15">
      <c r="A304"/>
      <c r="B304"/>
      <c r="C304"/>
      <c r="D304"/>
      <c r="E304"/>
      <c r="F304"/>
      <c r="G304"/>
      <c r="H304"/>
      <c r="I304"/>
      <c r="J304"/>
      <c r="K304"/>
      <c r="L304"/>
      <c r="M304"/>
      <c r="N304"/>
      <c r="O304"/>
      <c r="P304"/>
      <c r="Q304"/>
      <c r="R304"/>
      <c r="S304"/>
      <c r="T304"/>
      <c r="U304"/>
      <c r="V304"/>
      <c r="W304"/>
      <c r="X304"/>
      <c r="Y304"/>
      <c r="Z304"/>
    </row>
    <row r="305" spans="1:26" x14ac:dyDescent="0.15">
      <c r="A305"/>
      <c r="B305"/>
      <c r="C305"/>
      <c r="D305"/>
      <c r="E305"/>
      <c r="F305"/>
      <c r="G305"/>
      <c r="H305"/>
      <c r="I305"/>
      <c r="J305"/>
      <c r="K305"/>
      <c r="L305"/>
      <c r="M305"/>
      <c r="N305"/>
      <c r="O305"/>
      <c r="P305"/>
      <c r="Q305"/>
      <c r="R305"/>
      <c r="S305"/>
      <c r="T305"/>
      <c r="U305"/>
      <c r="V305"/>
      <c r="W305"/>
      <c r="X305"/>
      <c r="Y305"/>
      <c r="Z305"/>
    </row>
    <row r="306" spans="1:26" x14ac:dyDescent="0.15">
      <c r="A306"/>
      <c r="B306"/>
      <c r="C306"/>
      <c r="D306"/>
      <c r="E306"/>
      <c r="F306"/>
      <c r="G306"/>
      <c r="H306"/>
      <c r="I306"/>
      <c r="J306"/>
      <c r="K306"/>
      <c r="L306"/>
      <c r="M306"/>
      <c r="N306"/>
      <c r="O306"/>
      <c r="P306"/>
      <c r="Q306"/>
      <c r="R306"/>
      <c r="S306"/>
      <c r="T306"/>
      <c r="U306"/>
      <c r="V306"/>
      <c r="W306"/>
      <c r="X306"/>
      <c r="Y306"/>
      <c r="Z306"/>
    </row>
    <row r="307" spans="1:26" x14ac:dyDescent="0.15">
      <c r="A307"/>
      <c r="B307"/>
      <c r="C307"/>
      <c r="D307"/>
      <c r="E307"/>
      <c r="F307"/>
      <c r="G307"/>
      <c r="H307"/>
      <c r="I307"/>
      <c r="J307"/>
      <c r="K307"/>
      <c r="L307"/>
      <c r="M307"/>
      <c r="N307"/>
      <c r="O307"/>
      <c r="P307"/>
      <c r="Q307"/>
      <c r="R307"/>
      <c r="S307"/>
      <c r="T307"/>
      <c r="U307"/>
      <c r="V307"/>
      <c r="W307"/>
      <c r="X307"/>
      <c r="Y307"/>
      <c r="Z307"/>
    </row>
    <row r="308" spans="1:26" x14ac:dyDescent="0.15">
      <c r="A308"/>
      <c r="B308"/>
      <c r="C308"/>
      <c r="D308"/>
      <c r="E308"/>
      <c r="F308"/>
      <c r="G308"/>
      <c r="H308"/>
      <c r="I308"/>
      <c r="J308"/>
      <c r="K308"/>
      <c r="L308"/>
      <c r="M308"/>
      <c r="N308"/>
      <c r="O308"/>
      <c r="P308"/>
      <c r="Q308"/>
      <c r="R308"/>
      <c r="S308"/>
      <c r="T308"/>
      <c r="U308"/>
      <c r="V308"/>
      <c r="W308"/>
      <c r="X308"/>
      <c r="Y308"/>
      <c r="Z308"/>
    </row>
    <row r="309" spans="1:26" x14ac:dyDescent="0.15">
      <c r="A309"/>
      <c r="B309"/>
      <c r="C309"/>
      <c r="D309"/>
      <c r="E309"/>
      <c r="F309"/>
      <c r="G309"/>
      <c r="H309"/>
      <c r="I309"/>
      <c r="J309"/>
      <c r="K309"/>
      <c r="L309"/>
      <c r="M309"/>
      <c r="N309"/>
      <c r="O309"/>
      <c r="P309"/>
      <c r="Q309"/>
      <c r="R309"/>
      <c r="S309"/>
      <c r="T309"/>
      <c r="U309"/>
      <c r="V309"/>
      <c r="W309"/>
      <c r="X309"/>
      <c r="Y309"/>
      <c r="Z309"/>
    </row>
    <row r="310" spans="1:26" x14ac:dyDescent="0.15">
      <c r="A310"/>
      <c r="B310"/>
      <c r="C310"/>
      <c r="D310"/>
      <c r="E310"/>
      <c r="F310"/>
      <c r="G310"/>
      <c r="H310"/>
      <c r="I310"/>
      <c r="J310"/>
      <c r="K310"/>
      <c r="L310"/>
      <c r="M310"/>
      <c r="N310"/>
      <c r="O310"/>
      <c r="P310"/>
      <c r="Q310"/>
      <c r="R310"/>
      <c r="S310"/>
      <c r="T310"/>
      <c r="U310"/>
      <c r="V310"/>
      <c r="W310"/>
      <c r="X310"/>
      <c r="Y310"/>
      <c r="Z310"/>
    </row>
    <row r="311" spans="1:26" x14ac:dyDescent="0.15">
      <c r="A311"/>
      <c r="B311"/>
      <c r="C311"/>
      <c r="D311"/>
      <c r="E311"/>
      <c r="F311"/>
      <c r="G311"/>
      <c r="H311"/>
      <c r="I311"/>
      <c r="J311"/>
      <c r="K311"/>
      <c r="L311"/>
      <c r="M311"/>
      <c r="N311"/>
      <c r="O311"/>
      <c r="P311"/>
      <c r="Q311"/>
      <c r="R311"/>
      <c r="S311"/>
      <c r="T311"/>
      <c r="U311"/>
      <c r="V311"/>
      <c r="W311"/>
      <c r="X311"/>
      <c r="Y311"/>
      <c r="Z311"/>
    </row>
    <row r="312" spans="1:26" x14ac:dyDescent="0.15">
      <c r="A312"/>
      <c r="B312"/>
      <c r="C312"/>
      <c r="D312"/>
      <c r="E312"/>
      <c r="F312"/>
      <c r="G312"/>
      <c r="H312"/>
      <c r="I312"/>
      <c r="J312"/>
      <c r="K312"/>
      <c r="L312"/>
      <c r="M312"/>
      <c r="N312"/>
      <c r="O312"/>
      <c r="P312"/>
      <c r="Q312"/>
      <c r="R312"/>
      <c r="S312"/>
      <c r="T312"/>
      <c r="U312"/>
      <c r="V312"/>
      <c r="W312"/>
      <c r="X312"/>
      <c r="Y312"/>
      <c r="Z312"/>
    </row>
    <row r="313" spans="1:26" x14ac:dyDescent="0.15">
      <c r="A313"/>
      <c r="B313"/>
      <c r="C313"/>
      <c r="D313"/>
      <c r="E313"/>
      <c r="F313"/>
      <c r="G313"/>
      <c r="H313"/>
      <c r="I313"/>
      <c r="J313"/>
      <c r="K313"/>
      <c r="L313"/>
      <c r="M313"/>
      <c r="N313"/>
      <c r="O313"/>
      <c r="P313"/>
      <c r="Q313"/>
      <c r="R313"/>
      <c r="S313"/>
      <c r="T313"/>
      <c r="U313"/>
      <c r="V313"/>
      <c r="W313"/>
      <c r="X313"/>
      <c r="Y313"/>
      <c r="Z313"/>
    </row>
    <row r="314" spans="1:26" x14ac:dyDescent="0.15">
      <c r="A314"/>
      <c r="B314"/>
      <c r="C314"/>
      <c r="D314"/>
      <c r="E314"/>
      <c r="F314"/>
      <c r="G314"/>
      <c r="H314"/>
      <c r="I314"/>
      <c r="J314"/>
      <c r="K314"/>
      <c r="L314"/>
      <c r="M314"/>
      <c r="N314"/>
      <c r="O314"/>
      <c r="P314"/>
      <c r="Q314"/>
      <c r="R314"/>
      <c r="S314"/>
      <c r="T314"/>
      <c r="U314"/>
      <c r="V314"/>
      <c r="W314"/>
      <c r="X314"/>
      <c r="Y314"/>
      <c r="Z314"/>
    </row>
    <row r="315" spans="1:26" x14ac:dyDescent="0.15">
      <c r="A315"/>
      <c r="B315"/>
      <c r="C315"/>
      <c r="D315"/>
      <c r="E315"/>
      <c r="F315"/>
      <c r="G315"/>
      <c r="H315"/>
      <c r="I315"/>
      <c r="J315"/>
      <c r="K315"/>
      <c r="L315"/>
      <c r="M315"/>
      <c r="N315"/>
      <c r="O315"/>
      <c r="P315"/>
      <c r="Q315"/>
      <c r="R315"/>
      <c r="S315"/>
      <c r="T315"/>
      <c r="U315"/>
      <c r="V315"/>
      <c r="W315"/>
      <c r="X315"/>
      <c r="Y315"/>
      <c r="Z315"/>
    </row>
    <row r="316" spans="1:26" x14ac:dyDescent="0.15">
      <c r="A316"/>
      <c r="B316"/>
      <c r="C316"/>
      <c r="D316"/>
      <c r="E316"/>
      <c r="F316"/>
      <c r="G316"/>
      <c r="H316"/>
      <c r="I316"/>
      <c r="J316"/>
      <c r="K316"/>
      <c r="L316"/>
      <c r="M316"/>
      <c r="N316"/>
      <c r="O316"/>
      <c r="P316"/>
      <c r="Q316"/>
      <c r="R316"/>
      <c r="S316"/>
      <c r="T316"/>
      <c r="U316"/>
      <c r="V316"/>
      <c r="W316"/>
      <c r="X316"/>
      <c r="Y316"/>
      <c r="Z316"/>
    </row>
    <row r="317" spans="1:26" x14ac:dyDescent="0.15">
      <c r="A317"/>
      <c r="B317"/>
      <c r="C317"/>
      <c r="D317"/>
      <c r="E317"/>
      <c r="F317"/>
      <c r="G317"/>
      <c r="H317"/>
      <c r="I317"/>
      <c r="J317"/>
      <c r="K317"/>
      <c r="L317"/>
      <c r="M317"/>
      <c r="N317"/>
      <c r="O317"/>
      <c r="P317"/>
      <c r="Q317"/>
      <c r="R317"/>
      <c r="S317"/>
      <c r="T317"/>
      <c r="U317"/>
      <c r="V317"/>
      <c r="W317"/>
      <c r="X317"/>
      <c r="Y317"/>
      <c r="Z317"/>
    </row>
    <row r="318" spans="1:26" x14ac:dyDescent="0.15">
      <c r="A318"/>
      <c r="B318"/>
      <c r="C318"/>
      <c r="D318"/>
      <c r="E318"/>
      <c r="F318"/>
      <c r="G318"/>
      <c r="H318"/>
      <c r="I318"/>
      <c r="J318"/>
      <c r="K318"/>
      <c r="L318"/>
      <c r="M318"/>
      <c r="N318"/>
      <c r="O318"/>
      <c r="P318"/>
      <c r="Q318"/>
      <c r="R318"/>
      <c r="S318"/>
      <c r="T318"/>
      <c r="U318"/>
      <c r="V318"/>
      <c r="W318"/>
      <c r="X318"/>
      <c r="Y318"/>
      <c r="Z318"/>
    </row>
    <row r="319" spans="1:26" x14ac:dyDescent="0.15">
      <c r="A319"/>
      <c r="B319"/>
      <c r="C319"/>
      <c r="D319"/>
      <c r="E319"/>
      <c r="F319"/>
      <c r="G319"/>
      <c r="H319"/>
      <c r="I319"/>
      <c r="J319"/>
      <c r="K319"/>
      <c r="L319"/>
      <c r="M319"/>
      <c r="N319"/>
      <c r="O319"/>
      <c r="P319"/>
      <c r="Q319"/>
      <c r="R319"/>
      <c r="S319"/>
      <c r="T319"/>
      <c r="U319"/>
      <c r="V319"/>
      <c r="W319"/>
      <c r="X319"/>
      <c r="Y319"/>
      <c r="Z319"/>
    </row>
    <row r="320" spans="1:26" x14ac:dyDescent="0.15">
      <c r="A320"/>
      <c r="B320"/>
      <c r="C320"/>
      <c r="D320"/>
      <c r="E320"/>
      <c r="F320"/>
      <c r="G320"/>
      <c r="H320"/>
      <c r="I320"/>
      <c r="J320"/>
      <c r="K320"/>
      <c r="L320"/>
      <c r="M320"/>
      <c r="N320"/>
      <c r="O320"/>
      <c r="P320"/>
      <c r="Q320"/>
      <c r="R320"/>
      <c r="S320"/>
      <c r="T320"/>
      <c r="U320"/>
      <c r="V320"/>
      <c r="W320"/>
      <c r="X320"/>
      <c r="Y320"/>
      <c r="Z320"/>
    </row>
    <row r="321" spans="1:26" x14ac:dyDescent="0.15">
      <c r="A321"/>
      <c r="B321"/>
      <c r="C321"/>
      <c r="D321"/>
      <c r="E321"/>
      <c r="F321"/>
      <c r="G321"/>
      <c r="H321"/>
      <c r="I321"/>
      <c r="J321"/>
      <c r="K321"/>
      <c r="L321"/>
      <c r="M321"/>
      <c r="N321"/>
      <c r="O321"/>
      <c r="P321"/>
      <c r="Q321"/>
      <c r="R321"/>
      <c r="S321"/>
      <c r="T321"/>
      <c r="U321"/>
      <c r="V321"/>
      <c r="W321"/>
      <c r="X321"/>
      <c r="Y321"/>
      <c r="Z321"/>
    </row>
    <row r="322" spans="1:26" x14ac:dyDescent="0.15">
      <c r="A322"/>
      <c r="B322"/>
      <c r="C322"/>
      <c r="D322"/>
      <c r="E322"/>
      <c r="F322"/>
      <c r="G322"/>
      <c r="H322"/>
      <c r="I322"/>
      <c r="J322"/>
      <c r="K322"/>
      <c r="L322"/>
      <c r="M322"/>
      <c r="N322"/>
      <c r="O322"/>
      <c r="P322"/>
      <c r="Q322"/>
      <c r="R322"/>
      <c r="S322"/>
      <c r="T322"/>
      <c r="U322"/>
      <c r="V322"/>
      <c r="W322"/>
      <c r="X322"/>
      <c r="Y322"/>
      <c r="Z322"/>
    </row>
    <row r="323" spans="1:26" x14ac:dyDescent="0.15">
      <c r="A323"/>
      <c r="B323"/>
      <c r="C323"/>
      <c r="D323"/>
      <c r="E323"/>
      <c r="F323"/>
      <c r="G323"/>
      <c r="H323"/>
      <c r="I323"/>
      <c r="J323"/>
      <c r="K323"/>
      <c r="L323"/>
      <c r="M323"/>
      <c r="N323"/>
      <c r="O323"/>
      <c r="P323"/>
      <c r="Q323"/>
      <c r="R323"/>
      <c r="S323"/>
      <c r="T323"/>
      <c r="U323"/>
      <c r="V323"/>
      <c r="W323"/>
      <c r="X323"/>
      <c r="Y323"/>
      <c r="Z323"/>
    </row>
    <row r="324" spans="1:26" x14ac:dyDescent="0.15">
      <c r="A324"/>
      <c r="B324"/>
      <c r="C324"/>
      <c r="D324"/>
      <c r="E324"/>
      <c r="F324"/>
      <c r="G324"/>
      <c r="H324"/>
      <c r="I324"/>
      <c r="J324"/>
      <c r="K324"/>
      <c r="L324"/>
      <c r="M324"/>
      <c r="N324"/>
      <c r="O324"/>
      <c r="P324"/>
      <c r="Q324"/>
      <c r="R324"/>
      <c r="S324"/>
      <c r="T324"/>
      <c r="U324"/>
      <c r="V324"/>
      <c r="W324"/>
      <c r="X324"/>
      <c r="Y324"/>
      <c r="Z324"/>
    </row>
    <row r="325" spans="1:26" x14ac:dyDescent="0.15">
      <c r="A325"/>
      <c r="B325"/>
      <c r="C325"/>
      <c r="D325"/>
      <c r="E325"/>
      <c r="F325"/>
      <c r="G325"/>
      <c r="H325"/>
      <c r="I325"/>
      <c r="J325"/>
      <c r="K325"/>
      <c r="L325"/>
      <c r="M325"/>
      <c r="N325"/>
      <c r="O325"/>
      <c r="P325"/>
      <c r="Q325"/>
      <c r="R325"/>
      <c r="S325"/>
      <c r="T325"/>
      <c r="U325"/>
      <c r="V325"/>
      <c r="W325"/>
      <c r="X325"/>
      <c r="Y325"/>
      <c r="Z325"/>
    </row>
    <row r="326" spans="1:26" x14ac:dyDescent="0.15">
      <c r="A326"/>
      <c r="B326"/>
      <c r="C326"/>
      <c r="D326"/>
      <c r="E326"/>
      <c r="F326"/>
      <c r="G326"/>
      <c r="H326"/>
      <c r="I326"/>
      <c r="J326"/>
      <c r="K326"/>
      <c r="L326"/>
      <c r="M326"/>
      <c r="N326"/>
      <c r="O326"/>
      <c r="P326"/>
      <c r="Q326"/>
      <c r="R326"/>
      <c r="S326"/>
      <c r="T326"/>
      <c r="U326"/>
      <c r="V326"/>
      <c r="W326"/>
      <c r="X326"/>
      <c r="Y326"/>
      <c r="Z326"/>
    </row>
    <row r="327" spans="1:26" x14ac:dyDescent="0.15">
      <c r="A327"/>
      <c r="B327"/>
      <c r="C327"/>
      <c r="D327"/>
      <c r="E327"/>
      <c r="F327"/>
      <c r="G327"/>
      <c r="H327"/>
      <c r="I327"/>
      <c r="J327"/>
      <c r="K327"/>
      <c r="L327"/>
      <c r="M327"/>
      <c r="N327"/>
      <c r="O327"/>
      <c r="P327"/>
      <c r="Q327"/>
      <c r="R327"/>
      <c r="S327"/>
      <c r="T327"/>
      <c r="U327"/>
      <c r="V327"/>
      <c r="W327"/>
      <c r="X327"/>
      <c r="Y327"/>
      <c r="Z327"/>
    </row>
    <row r="328" spans="1:26" x14ac:dyDescent="0.15">
      <c r="A328"/>
      <c r="B328"/>
      <c r="C328"/>
      <c r="D328"/>
      <c r="E328"/>
      <c r="F328"/>
      <c r="G328"/>
      <c r="H328"/>
      <c r="I328"/>
      <c r="J328"/>
      <c r="K328"/>
      <c r="L328"/>
      <c r="M328"/>
      <c r="N328"/>
      <c r="O328"/>
      <c r="P328"/>
      <c r="Q328"/>
      <c r="R328"/>
      <c r="S328"/>
      <c r="T328"/>
      <c r="U328"/>
      <c r="V328"/>
      <c r="W328"/>
      <c r="X328"/>
      <c r="Y328"/>
      <c r="Z328"/>
    </row>
    <row r="329" spans="1:26" x14ac:dyDescent="0.15">
      <c r="A329"/>
      <c r="B329"/>
      <c r="C329"/>
      <c r="D329"/>
      <c r="E329"/>
      <c r="F329"/>
      <c r="G329"/>
      <c r="H329"/>
      <c r="I329"/>
      <c r="J329"/>
      <c r="K329"/>
      <c r="L329"/>
      <c r="M329"/>
      <c r="N329"/>
      <c r="O329"/>
      <c r="P329"/>
      <c r="Q329"/>
      <c r="R329"/>
      <c r="S329"/>
      <c r="T329"/>
      <c r="U329"/>
      <c r="V329"/>
      <c r="W329"/>
      <c r="X329"/>
      <c r="Y329"/>
      <c r="Z329"/>
    </row>
    <row r="330" spans="1:26" x14ac:dyDescent="0.15">
      <c r="A330"/>
      <c r="B330"/>
      <c r="C330"/>
      <c r="D330"/>
      <c r="E330"/>
      <c r="F330"/>
      <c r="G330"/>
      <c r="H330"/>
      <c r="I330"/>
      <c r="J330"/>
      <c r="K330"/>
      <c r="L330"/>
      <c r="M330"/>
      <c r="N330"/>
      <c r="O330"/>
      <c r="P330"/>
      <c r="Q330"/>
      <c r="R330"/>
      <c r="S330"/>
      <c r="T330"/>
      <c r="U330"/>
      <c r="V330"/>
      <c r="W330"/>
      <c r="X330"/>
      <c r="Y330"/>
      <c r="Z330"/>
    </row>
    <row r="331" spans="1:26" x14ac:dyDescent="0.15">
      <c r="A331"/>
      <c r="B331"/>
      <c r="C331"/>
      <c r="D331"/>
      <c r="E331"/>
      <c r="F331"/>
      <c r="G331"/>
      <c r="H331"/>
      <c r="I331"/>
      <c r="J331"/>
      <c r="K331"/>
      <c r="L331"/>
      <c r="M331"/>
      <c r="N331"/>
      <c r="O331"/>
      <c r="P331"/>
      <c r="Q331"/>
      <c r="R331"/>
      <c r="S331"/>
      <c r="T331"/>
      <c r="U331"/>
      <c r="V331"/>
      <c r="W331"/>
      <c r="X331"/>
      <c r="Y331"/>
      <c r="Z331"/>
    </row>
    <row r="332" spans="1:26" x14ac:dyDescent="0.15">
      <c r="A332"/>
      <c r="B332"/>
      <c r="C332"/>
      <c r="D332"/>
      <c r="E332"/>
      <c r="F332"/>
      <c r="G332"/>
      <c r="H332"/>
      <c r="I332"/>
      <c r="J332"/>
      <c r="K332"/>
      <c r="L332"/>
      <c r="M332"/>
      <c r="N332"/>
      <c r="O332"/>
      <c r="P332"/>
      <c r="Q332"/>
      <c r="R332"/>
      <c r="S332"/>
      <c r="T332"/>
      <c r="U332"/>
      <c r="V332"/>
      <c r="W332"/>
      <c r="X332"/>
      <c r="Y332"/>
      <c r="Z332"/>
    </row>
    <row r="333" spans="1:26" x14ac:dyDescent="0.15">
      <c r="A333"/>
      <c r="B333"/>
      <c r="C333"/>
      <c r="D333"/>
      <c r="E333"/>
      <c r="F333"/>
      <c r="G333"/>
      <c r="H333"/>
      <c r="I333"/>
      <c r="J333"/>
      <c r="K333"/>
      <c r="L333"/>
      <c r="M333"/>
      <c r="N333"/>
      <c r="O333"/>
      <c r="P333"/>
      <c r="Q333"/>
      <c r="R333"/>
      <c r="S333"/>
      <c r="T333"/>
      <c r="U333"/>
      <c r="V333"/>
      <c r="W333"/>
      <c r="X333"/>
      <c r="Y333"/>
      <c r="Z333"/>
    </row>
    <row r="334" spans="1:26" x14ac:dyDescent="0.15">
      <c r="A334"/>
      <c r="B334"/>
      <c r="C334"/>
      <c r="D334"/>
      <c r="E334"/>
      <c r="F334"/>
      <c r="G334"/>
      <c r="H334"/>
      <c r="I334"/>
      <c r="J334"/>
      <c r="K334"/>
      <c r="L334"/>
      <c r="M334"/>
      <c r="N334"/>
      <c r="O334"/>
      <c r="P334"/>
      <c r="Q334"/>
      <c r="R334"/>
      <c r="S334"/>
      <c r="T334"/>
      <c r="U334"/>
      <c r="V334"/>
      <c r="W334"/>
      <c r="X334"/>
      <c r="Y334"/>
      <c r="Z334"/>
    </row>
    <row r="335" spans="1:26" x14ac:dyDescent="0.15">
      <c r="A335"/>
      <c r="B335"/>
      <c r="C335"/>
      <c r="D335"/>
      <c r="E335"/>
      <c r="F335"/>
      <c r="G335"/>
      <c r="H335"/>
      <c r="I335"/>
      <c r="J335"/>
      <c r="K335"/>
      <c r="L335"/>
      <c r="M335"/>
      <c r="N335"/>
      <c r="O335"/>
      <c r="P335"/>
      <c r="Q335"/>
      <c r="R335"/>
      <c r="S335"/>
      <c r="T335"/>
      <c r="U335"/>
      <c r="V335"/>
      <c r="W335"/>
      <c r="X335"/>
      <c r="Y335"/>
      <c r="Z335"/>
    </row>
    <row r="336" spans="1:26" x14ac:dyDescent="0.15">
      <c r="A336"/>
      <c r="B336"/>
      <c r="C336"/>
      <c r="D336"/>
      <c r="E336"/>
      <c r="F336"/>
      <c r="G336"/>
      <c r="H336"/>
      <c r="I336"/>
      <c r="J336"/>
      <c r="K336"/>
      <c r="L336"/>
      <c r="M336"/>
      <c r="N336"/>
      <c r="O336"/>
      <c r="P336"/>
      <c r="Q336"/>
      <c r="R336"/>
      <c r="S336"/>
      <c r="T336"/>
      <c r="U336"/>
      <c r="V336"/>
      <c r="W336"/>
      <c r="X336"/>
      <c r="Y336"/>
      <c r="Z336"/>
    </row>
    <row r="337" spans="1:26" x14ac:dyDescent="0.15">
      <c r="A337"/>
      <c r="B337"/>
      <c r="C337"/>
      <c r="D337"/>
      <c r="E337"/>
      <c r="F337"/>
      <c r="G337"/>
      <c r="H337"/>
      <c r="I337"/>
      <c r="J337"/>
      <c r="K337"/>
      <c r="L337"/>
      <c r="M337"/>
      <c r="N337"/>
      <c r="O337"/>
      <c r="P337"/>
      <c r="Q337"/>
      <c r="R337"/>
      <c r="S337"/>
      <c r="T337"/>
      <c r="U337"/>
      <c r="V337"/>
      <c r="W337"/>
      <c r="X337"/>
      <c r="Y337"/>
      <c r="Z337"/>
    </row>
    <row r="338" spans="1:26" x14ac:dyDescent="0.15">
      <c r="A338"/>
      <c r="B338"/>
      <c r="C338"/>
      <c r="D338"/>
      <c r="E338"/>
      <c r="F338"/>
      <c r="G338"/>
      <c r="H338"/>
      <c r="I338"/>
      <c r="J338"/>
      <c r="K338"/>
      <c r="L338"/>
      <c r="M338"/>
      <c r="N338"/>
      <c r="O338"/>
      <c r="P338"/>
      <c r="Q338"/>
      <c r="R338"/>
      <c r="S338"/>
      <c r="T338"/>
      <c r="U338"/>
      <c r="V338"/>
      <c r="W338"/>
      <c r="X338"/>
      <c r="Y338"/>
      <c r="Z338"/>
    </row>
    <row r="339" spans="1:26" x14ac:dyDescent="0.15">
      <c r="A339"/>
      <c r="B339"/>
      <c r="C339"/>
      <c r="D339"/>
      <c r="E339"/>
      <c r="F339"/>
      <c r="G339"/>
      <c r="H339"/>
      <c r="I339"/>
      <c r="J339"/>
      <c r="K339"/>
      <c r="L339"/>
      <c r="M339"/>
      <c r="N339"/>
      <c r="O339"/>
      <c r="P339"/>
      <c r="Q339"/>
      <c r="R339"/>
      <c r="S339"/>
      <c r="T339"/>
      <c r="U339"/>
      <c r="V339"/>
      <c r="W339"/>
      <c r="X339"/>
      <c r="Y339"/>
      <c r="Z339"/>
    </row>
    <row r="340" spans="1:26" x14ac:dyDescent="0.15">
      <c r="A340"/>
      <c r="B340"/>
      <c r="C340"/>
      <c r="D340"/>
      <c r="E340"/>
      <c r="F340"/>
      <c r="G340"/>
      <c r="H340"/>
      <c r="I340"/>
      <c r="J340"/>
      <c r="K340"/>
      <c r="L340"/>
      <c r="M340"/>
      <c r="N340"/>
      <c r="O340"/>
      <c r="P340"/>
      <c r="Q340"/>
      <c r="R340"/>
      <c r="S340"/>
      <c r="T340"/>
      <c r="U340"/>
      <c r="V340"/>
      <c r="W340"/>
      <c r="X340"/>
      <c r="Y340"/>
      <c r="Z340"/>
    </row>
    <row r="341" spans="1:26" x14ac:dyDescent="0.15">
      <c r="A341"/>
      <c r="B341"/>
      <c r="C341"/>
      <c r="D341"/>
      <c r="E341"/>
      <c r="F341"/>
      <c r="G341"/>
      <c r="H341"/>
      <c r="I341"/>
      <c r="J341"/>
      <c r="K341"/>
      <c r="L341"/>
      <c r="M341"/>
      <c r="N341"/>
      <c r="O341"/>
      <c r="P341"/>
      <c r="Q341"/>
      <c r="R341"/>
      <c r="S341"/>
      <c r="T341"/>
      <c r="U341"/>
      <c r="V341"/>
      <c r="W341"/>
      <c r="X341"/>
      <c r="Y341"/>
      <c r="Z341"/>
    </row>
    <row r="342" spans="1:26" x14ac:dyDescent="0.15">
      <c r="A342"/>
      <c r="B342"/>
      <c r="C342"/>
      <c r="D342"/>
      <c r="E342"/>
      <c r="F342"/>
      <c r="G342"/>
      <c r="H342"/>
      <c r="I342"/>
      <c r="J342"/>
      <c r="K342"/>
      <c r="L342"/>
      <c r="M342"/>
      <c r="N342"/>
      <c r="O342"/>
      <c r="P342"/>
      <c r="Q342"/>
      <c r="R342"/>
      <c r="S342"/>
      <c r="T342"/>
      <c r="U342"/>
      <c r="V342"/>
      <c r="W342"/>
      <c r="X342"/>
      <c r="Y342"/>
      <c r="Z342"/>
    </row>
    <row r="343" spans="1:26" x14ac:dyDescent="0.15">
      <c r="A343"/>
      <c r="B343"/>
      <c r="C343"/>
      <c r="D343"/>
      <c r="E343"/>
      <c r="F343"/>
      <c r="G343"/>
      <c r="H343"/>
      <c r="I343"/>
      <c r="J343"/>
      <c r="K343"/>
      <c r="L343"/>
      <c r="M343"/>
      <c r="N343"/>
      <c r="O343"/>
      <c r="P343"/>
      <c r="Q343"/>
      <c r="R343"/>
      <c r="S343"/>
      <c r="T343"/>
      <c r="U343"/>
      <c r="V343"/>
      <c r="W343"/>
      <c r="X343"/>
      <c r="Y343"/>
      <c r="Z343"/>
    </row>
    <row r="344" spans="1:26" x14ac:dyDescent="0.15">
      <c r="A344"/>
      <c r="B344"/>
      <c r="C344"/>
      <c r="D344"/>
      <c r="E344"/>
      <c r="F344"/>
      <c r="G344"/>
      <c r="H344"/>
      <c r="I344"/>
      <c r="J344"/>
      <c r="K344"/>
      <c r="L344"/>
      <c r="M344"/>
      <c r="N344"/>
      <c r="O344"/>
      <c r="P344"/>
      <c r="Q344"/>
      <c r="R344"/>
      <c r="S344"/>
      <c r="T344"/>
      <c r="U344"/>
      <c r="V344"/>
      <c r="W344"/>
      <c r="X344"/>
      <c r="Y344"/>
      <c r="Z344"/>
    </row>
    <row r="345" spans="1:26" x14ac:dyDescent="0.15">
      <c r="A345"/>
      <c r="B345"/>
      <c r="C345"/>
      <c r="D345"/>
      <c r="E345"/>
      <c r="F345"/>
      <c r="G345"/>
      <c r="H345"/>
      <c r="I345"/>
      <c r="J345"/>
      <c r="K345"/>
      <c r="L345"/>
      <c r="M345"/>
      <c r="N345"/>
      <c r="O345"/>
      <c r="P345"/>
      <c r="Q345"/>
      <c r="R345"/>
      <c r="S345"/>
      <c r="T345"/>
      <c r="U345"/>
      <c r="V345"/>
      <c r="W345"/>
      <c r="X345"/>
      <c r="Y345"/>
      <c r="Z345"/>
    </row>
    <row r="346" spans="1:26" x14ac:dyDescent="0.15">
      <c r="A346"/>
      <c r="B346"/>
      <c r="C346"/>
      <c r="D346"/>
      <c r="E346"/>
      <c r="F346"/>
      <c r="G346"/>
      <c r="H346"/>
      <c r="I346"/>
      <c r="J346"/>
      <c r="K346"/>
      <c r="L346"/>
      <c r="M346"/>
      <c r="N346"/>
      <c r="O346"/>
      <c r="P346"/>
      <c r="Q346"/>
      <c r="R346"/>
      <c r="S346"/>
      <c r="T346"/>
      <c r="U346"/>
      <c r="V346"/>
      <c r="W346"/>
      <c r="X346"/>
      <c r="Y346"/>
      <c r="Z346"/>
    </row>
    <row r="347" spans="1:26" x14ac:dyDescent="0.15">
      <c r="A347"/>
      <c r="B347"/>
      <c r="C347"/>
      <c r="D347"/>
      <c r="E347"/>
      <c r="F347"/>
      <c r="G347"/>
      <c r="H347"/>
      <c r="I347"/>
      <c r="J347"/>
      <c r="K347"/>
      <c r="L347"/>
      <c r="M347"/>
      <c r="N347"/>
      <c r="O347"/>
      <c r="P347"/>
      <c r="Q347"/>
      <c r="R347"/>
      <c r="S347"/>
      <c r="T347"/>
      <c r="U347"/>
      <c r="V347"/>
      <c r="W347"/>
      <c r="X347"/>
      <c r="Y347"/>
      <c r="Z347"/>
    </row>
    <row r="348" spans="1:26" x14ac:dyDescent="0.15">
      <c r="A348"/>
      <c r="B348"/>
      <c r="C348"/>
      <c r="D348"/>
      <c r="E348"/>
      <c r="F348"/>
      <c r="G348"/>
      <c r="H348"/>
      <c r="I348"/>
      <c r="J348"/>
      <c r="K348"/>
      <c r="L348"/>
      <c r="M348"/>
      <c r="N348"/>
      <c r="O348"/>
      <c r="P348"/>
      <c r="Q348"/>
      <c r="R348"/>
      <c r="S348"/>
      <c r="T348"/>
      <c r="U348"/>
      <c r="V348"/>
      <c r="W348"/>
      <c r="X348"/>
      <c r="Y348"/>
      <c r="Z348"/>
    </row>
    <row r="349" spans="1:26" x14ac:dyDescent="0.15">
      <c r="A349"/>
      <c r="B349"/>
      <c r="C349"/>
      <c r="D349"/>
      <c r="E349"/>
      <c r="F349"/>
      <c r="G349"/>
      <c r="H349"/>
      <c r="I349"/>
      <c r="J349"/>
      <c r="K349"/>
      <c r="L349"/>
      <c r="M349"/>
      <c r="N349"/>
      <c r="O349"/>
      <c r="P349"/>
      <c r="Q349"/>
      <c r="R349"/>
      <c r="S349"/>
      <c r="T349"/>
      <c r="U349"/>
      <c r="V349"/>
      <c r="W349"/>
      <c r="X349"/>
      <c r="Y349"/>
      <c r="Z349"/>
    </row>
    <row r="350" spans="1:26" x14ac:dyDescent="0.15">
      <c r="A350"/>
      <c r="B350"/>
      <c r="C350"/>
      <c r="D350"/>
      <c r="E350"/>
      <c r="F350"/>
      <c r="G350"/>
      <c r="H350"/>
      <c r="I350"/>
      <c r="J350"/>
      <c r="K350"/>
      <c r="L350"/>
      <c r="M350"/>
      <c r="N350"/>
      <c r="O350"/>
      <c r="P350"/>
      <c r="Q350"/>
      <c r="R350"/>
      <c r="S350"/>
      <c r="T350"/>
      <c r="U350"/>
      <c r="V350"/>
      <c r="W350"/>
      <c r="X350"/>
      <c r="Y350"/>
      <c r="Z350"/>
    </row>
    <row r="351" spans="1:26" x14ac:dyDescent="0.15">
      <c r="A351"/>
      <c r="B351"/>
      <c r="C351"/>
      <c r="D351"/>
      <c r="E351"/>
      <c r="F351"/>
      <c r="G351"/>
      <c r="H351"/>
      <c r="I351"/>
      <c r="J351"/>
      <c r="K351"/>
      <c r="L351"/>
      <c r="M351"/>
      <c r="N351"/>
      <c r="O351"/>
      <c r="P351"/>
      <c r="Q351"/>
      <c r="R351"/>
      <c r="S351"/>
      <c r="T351"/>
      <c r="U351"/>
      <c r="V351"/>
      <c r="W351"/>
      <c r="X351"/>
      <c r="Y351"/>
      <c r="Z351"/>
    </row>
    <row r="352" spans="1:26" x14ac:dyDescent="0.15">
      <c r="A352"/>
      <c r="B352"/>
      <c r="C352"/>
      <c r="D352"/>
      <c r="E352"/>
      <c r="F352"/>
      <c r="G352"/>
      <c r="H352"/>
      <c r="I352"/>
      <c r="J352"/>
      <c r="K352"/>
      <c r="L352"/>
      <c r="M352"/>
      <c r="N352"/>
      <c r="O352"/>
      <c r="P352"/>
      <c r="Q352"/>
      <c r="R352"/>
      <c r="S352"/>
      <c r="T352"/>
      <c r="U352"/>
      <c r="V352"/>
      <c r="W352"/>
      <c r="X352"/>
      <c r="Y352"/>
      <c r="Z352"/>
    </row>
    <row r="353" spans="1:26" x14ac:dyDescent="0.15">
      <c r="A353"/>
      <c r="B353"/>
      <c r="C353"/>
      <c r="D353"/>
      <c r="E353"/>
      <c r="F353"/>
      <c r="G353"/>
      <c r="H353"/>
      <c r="I353"/>
      <c r="J353"/>
      <c r="K353"/>
      <c r="L353"/>
      <c r="M353"/>
      <c r="N353"/>
      <c r="O353"/>
      <c r="P353"/>
      <c r="Q353"/>
      <c r="R353"/>
      <c r="S353"/>
      <c r="T353"/>
      <c r="U353"/>
      <c r="V353"/>
      <c r="W353"/>
      <c r="X353"/>
      <c r="Y353"/>
      <c r="Z353"/>
    </row>
    <row r="354" spans="1:26" x14ac:dyDescent="0.15">
      <c r="A354"/>
      <c r="B354"/>
      <c r="C354"/>
      <c r="D354"/>
      <c r="E354"/>
      <c r="F354"/>
      <c r="G354"/>
      <c r="H354"/>
      <c r="I354"/>
      <c r="J354"/>
      <c r="K354"/>
      <c r="L354"/>
      <c r="M354"/>
      <c r="N354"/>
      <c r="O354"/>
      <c r="P354"/>
      <c r="Q354"/>
      <c r="R354"/>
      <c r="S354"/>
      <c r="T354"/>
      <c r="U354"/>
      <c r="V354"/>
      <c r="W354"/>
      <c r="X354"/>
      <c r="Y354"/>
      <c r="Z354"/>
    </row>
    <row r="355" spans="1:26" x14ac:dyDescent="0.15">
      <c r="A355"/>
      <c r="B355"/>
      <c r="C355"/>
      <c r="D355"/>
      <c r="E355"/>
      <c r="F355"/>
      <c r="G355"/>
      <c r="H355"/>
      <c r="I355"/>
      <c r="J355"/>
      <c r="K355"/>
      <c r="L355"/>
      <c r="M355"/>
      <c r="N355"/>
      <c r="O355"/>
      <c r="P355"/>
      <c r="Q355"/>
      <c r="R355"/>
      <c r="S355"/>
      <c r="T355"/>
      <c r="U355"/>
      <c r="V355"/>
      <c r="W355"/>
      <c r="X355"/>
      <c r="Y355"/>
      <c r="Z355"/>
    </row>
    <row r="356" spans="1:26" x14ac:dyDescent="0.15">
      <c r="A356"/>
      <c r="B356"/>
      <c r="C356"/>
      <c r="D356"/>
      <c r="E356"/>
      <c r="F356"/>
      <c r="G356"/>
      <c r="H356"/>
      <c r="I356"/>
      <c r="J356"/>
      <c r="K356"/>
      <c r="L356"/>
      <c r="M356"/>
      <c r="N356"/>
      <c r="O356"/>
      <c r="P356"/>
      <c r="Q356"/>
      <c r="R356"/>
      <c r="S356"/>
      <c r="T356"/>
      <c r="U356"/>
      <c r="V356"/>
      <c r="W356"/>
      <c r="X356"/>
      <c r="Y356"/>
      <c r="Z356"/>
    </row>
    <row r="357" spans="1:26" x14ac:dyDescent="0.15">
      <c r="A357"/>
      <c r="B357"/>
      <c r="C357"/>
      <c r="D357"/>
      <c r="E357"/>
      <c r="F357"/>
      <c r="G357"/>
      <c r="H357"/>
      <c r="I357"/>
      <c r="J357"/>
      <c r="K357"/>
      <c r="L357"/>
      <c r="M357"/>
      <c r="N357"/>
      <c r="O357"/>
      <c r="P357"/>
      <c r="Q357"/>
      <c r="R357"/>
      <c r="S357"/>
      <c r="T357"/>
      <c r="U357"/>
      <c r="V357"/>
      <c r="W357"/>
      <c r="X357"/>
      <c r="Y357"/>
      <c r="Z357"/>
    </row>
    <row r="358" spans="1:26" x14ac:dyDescent="0.15">
      <c r="A358"/>
      <c r="B358"/>
      <c r="C358"/>
      <c r="D358"/>
      <c r="E358"/>
      <c r="F358"/>
      <c r="G358"/>
      <c r="H358"/>
      <c r="I358"/>
      <c r="J358"/>
      <c r="K358"/>
      <c r="L358"/>
      <c r="M358"/>
      <c r="N358"/>
      <c r="O358"/>
      <c r="P358"/>
      <c r="Q358"/>
      <c r="R358"/>
      <c r="S358"/>
      <c r="T358"/>
      <c r="U358"/>
      <c r="V358"/>
      <c r="W358"/>
      <c r="X358"/>
      <c r="Y358"/>
      <c r="Z358"/>
    </row>
    <row r="359" spans="1:26" x14ac:dyDescent="0.15">
      <c r="A359"/>
      <c r="B359"/>
      <c r="C359"/>
      <c r="D359"/>
      <c r="E359"/>
      <c r="F359"/>
      <c r="G359"/>
      <c r="H359"/>
      <c r="I359"/>
      <c r="J359"/>
      <c r="K359"/>
      <c r="L359"/>
      <c r="M359"/>
      <c r="N359"/>
      <c r="O359"/>
      <c r="P359"/>
      <c r="Q359"/>
      <c r="R359"/>
      <c r="S359"/>
      <c r="T359"/>
      <c r="U359"/>
      <c r="V359"/>
      <c r="W359"/>
      <c r="X359"/>
      <c r="Y359"/>
      <c r="Z359"/>
    </row>
    <row r="360" spans="1:26" x14ac:dyDescent="0.15">
      <c r="A360"/>
      <c r="B360"/>
      <c r="C360"/>
      <c r="D360"/>
      <c r="E360"/>
      <c r="F360"/>
      <c r="G360"/>
      <c r="H360"/>
      <c r="I360"/>
      <c r="J360"/>
      <c r="K360"/>
      <c r="L360"/>
      <c r="M360"/>
      <c r="N360"/>
      <c r="O360"/>
      <c r="P360"/>
      <c r="Q360"/>
      <c r="R360"/>
      <c r="S360"/>
      <c r="T360"/>
      <c r="U360"/>
      <c r="V360"/>
      <c r="W360"/>
      <c r="X360"/>
      <c r="Y360"/>
      <c r="Z360"/>
    </row>
    <row r="361" spans="1:26" x14ac:dyDescent="0.15">
      <c r="A361"/>
      <c r="B361"/>
      <c r="C361"/>
      <c r="D361"/>
      <c r="E361"/>
      <c r="F361"/>
      <c r="G361"/>
      <c r="H361"/>
      <c r="I361"/>
      <c r="J361"/>
      <c r="K361"/>
      <c r="L361"/>
      <c r="M361"/>
      <c r="N361"/>
      <c r="O361"/>
      <c r="P361"/>
      <c r="Q361"/>
      <c r="R361"/>
      <c r="S361"/>
      <c r="T361"/>
      <c r="U361"/>
      <c r="V361"/>
      <c r="W361"/>
      <c r="X361"/>
      <c r="Y361"/>
      <c r="Z361"/>
    </row>
    <row r="362" spans="1:26" x14ac:dyDescent="0.15">
      <c r="A362"/>
      <c r="B362"/>
      <c r="C362"/>
      <c r="D362"/>
      <c r="E362"/>
      <c r="F362"/>
      <c r="G362"/>
      <c r="H362"/>
      <c r="I362"/>
      <c r="J362"/>
      <c r="K362"/>
      <c r="L362"/>
      <c r="M362"/>
      <c r="N362"/>
      <c r="O362"/>
      <c r="P362"/>
      <c r="Q362"/>
      <c r="R362"/>
      <c r="S362"/>
      <c r="T362"/>
      <c r="U362"/>
      <c r="V362"/>
      <c r="W362"/>
      <c r="X362"/>
      <c r="Y362"/>
      <c r="Z362"/>
    </row>
  </sheetData>
  <phoneticPr fontId="2" type="noConversion"/>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7"/>
  <sheetViews>
    <sheetView workbookViewId="0">
      <selection activeCell="B14" sqref="B14"/>
    </sheetView>
  </sheetViews>
  <sheetFormatPr baseColWidth="10" defaultRowHeight="16" x14ac:dyDescent="0.2"/>
  <cols>
    <col min="1" max="1" width="17.83203125" style="137" customWidth="1"/>
    <col min="2" max="2" width="17.1640625" style="137" customWidth="1"/>
    <col min="3" max="3" width="20.5" style="137" customWidth="1"/>
    <col min="4" max="4" width="21.5" style="137" customWidth="1"/>
    <col min="5" max="12" width="10.83203125" style="137"/>
    <col min="13" max="13" width="12.83203125" style="137" customWidth="1"/>
    <col min="14" max="14" width="41.33203125" style="137" customWidth="1"/>
    <col min="15" max="16384" width="10.83203125" style="137"/>
  </cols>
  <sheetData>
    <row r="2" spans="1:15" ht="19" customHeight="1" x14ac:dyDescent="0.2">
      <c r="A2" s="136" t="s">
        <v>186</v>
      </c>
    </row>
    <row r="4" spans="1:15" ht="17" customHeight="1" x14ac:dyDescent="0.2">
      <c r="B4" s="126" t="s">
        <v>158</v>
      </c>
      <c r="C4" s="126" t="s">
        <v>161</v>
      </c>
      <c r="D4" s="126"/>
      <c r="E4" s="126"/>
    </row>
    <row r="5" spans="1:15" ht="32" customHeight="1" x14ac:dyDescent="0.2">
      <c r="B5" s="127" t="s">
        <v>159</v>
      </c>
      <c r="C5" s="127" t="s">
        <v>160</v>
      </c>
      <c r="D5" s="126" t="s">
        <v>70</v>
      </c>
      <c r="E5" s="126" t="s">
        <v>71</v>
      </c>
      <c r="M5" s="127" t="s">
        <v>171</v>
      </c>
      <c r="N5" s="126" t="s">
        <v>140</v>
      </c>
      <c r="O5" s="126" t="s">
        <v>71</v>
      </c>
    </row>
    <row r="6" spans="1:15" ht="14" customHeight="1" x14ac:dyDescent="0.2">
      <c r="A6" s="126" t="s">
        <v>69</v>
      </c>
      <c r="B6" s="137" t="s">
        <v>9</v>
      </c>
      <c r="C6" s="137" t="s">
        <v>9</v>
      </c>
      <c r="D6" s="137" t="s">
        <v>68</v>
      </c>
      <c r="M6" s="137" t="s">
        <v>82</v>
      </c>
      <c r="N6" s="137" t="s">
        <v>83</v>
      </c>
      <c r="O6" s="137" t="s">
        <v>180</v>
      </c>
    </row>
    <row r="7" spans="1:15" ht="14" customHeight="1" x14ac:dyDescent="0.2">
      <c r="B7" s="137" t="s">
        <v>72</v>
      </c>
      <c r="C7" s="137" t="s">
        <v>14</v>
      </c>
      <c r="D7" s="137" t="s">
        <v>73</v>
      </c>
      <c r="E7" s="137" t="s">
        <v>74</v>
      </c>
      <c r="M7" s="137" t="s">
        <v>105</v>
      </c>
      <c r="N7" s="137" t="s">
        <v>106</v>
      </c>
      <c r="O7" s="137" t="s">
        <v>107</v>
      </c>
    </row>
    <row r="8" spans="1:15" ht="14" customHeight="1" x14ac:dyDescent="0.2">
      <c r="B8" s="137" t="s">
        <v>57</v>
      </c>
      <c r="C8" s="137" t="s">
        <v>3</v>
      </c>
      <c r="D8" s="137" t="s">
        <v>75</v>
      </c>
      <c r="M8" s="137" t="s">
        <v>176</v>
      </c>
      <c r="N8" s="137" t="s">
        <v>182</v>
      </c>
      <c r="O8" s="137" t="s">
        <v>108</v>
      </c>
    </row>
    <row r="9" spans="1:15" ht="14" customHeight="1" x14ac:dyDescent="0.2">
      <c r="B9" s="137" t="s">
        <v>8</v>
      </c>
      <c r="C9" s="137" t="s">
        <v>79</v>
      </c>
      <c r="D9" s="137" t="s">
        <v>80</v>
      </c>
      <c r="M9" s="137" t="s">
        <v>177</v>
      </c>
      <c r="N9" s="137" t="s">
        <v>183</v>
      </c>
      <c r="O9" s="137" t="s">
        <v>170</v>
      </c>
    </row>
    <row r="10" spans="1:15" ht="14" customHeight="1" x14ac:dyDescent="0.2">
      <c r="B10" s="137" t="s">
        <v>10</v>
      </c>
      <c r="C10" s="137" t="s">
        <v>10</v>
      </c>
      <c r="D10" s="137" t="s">
        <v>81</v>
      </c>
      <c r="M10" s="137" t="s">
        <v>109</v>
      </c>
      <c r="N10" s="137" t="s">
        <v>110</v>
      </c>
      <c r="O10" s="137" t="s">
        <v>111</v>
      </c>
    </row>
    <row r="11" spans="1:15" ht="14" customHeight="1" x14ac:dyDescent="0.2">
      <c r="B11" s="137" t="s">
        <v>1</v>
      </c>
      <c r="C11" s="137" t="s">
        <v>1</v>
      </c>
      <c r="D11" s="137" t="s">
        <v>223</v>
      </c>
      <c r="M11" s="137" t="s">
        <v>178</v>
      </c>
      <c r="N11" s="137" t="s">
        <v>184</v>
      </c>
      <c r="O11" s="137" t="s">
        <v>174</v>
      </c>
    </row>
    <row r="12" spans="1:15" ht="14" customHeight="1" x14ac:dyDescent="0.2">
      <c r="B12" s="137" t="s">
        <v>58</v>
      </c>
      <c r="C12" s="137" t="s">
        <v>7</v>
      </c>
      <c r="D12" s="137" t="s">
        <v>92</v>
      </c>
      <c r="M12" s="137" t="s">
        <v>112</v>
      </c>
      <c r="N12" s="137" t="s">
        <v>113</v>
      </c>
      <c r="O12" s="137" t="s">
        <v>173</v>
      </c>
    </row>
    <row r="13" spans="1:15" ht="14" customHeight="1" x14ac:dyDescent="0.2">
      <c r="B13" s="137" t="s">
        <v>0</v>
      </c>
      <c r="C13" s="137" t="s">
        <v>0</v>
      </c>
      <c r="D13" s="137" t="s">
        <v>60</v>
      </c>
      <c r="M13" s="137" t="s">
        <v>179</v>
      </c>
      <c r="N13" s="137" t="s">
        <v>185</v>
      </c>
      <c r="O13" s="137" t="s">
        <v>169</v>
      </c>
    </row>
    <row r="14" spans="1:15" ht="14" customHeight="1" x14ac:dyDescent="0.2">
      <c r="B14" s="137" t="s">
        <v>124</v>
      </c>
      <c r="C14" s="137" t="s">
        <v>56</v>
      </c>
      <c r="D14" s="137" t="s">
        <v>129</v>
      </c>
      <c r="E14" s="137" t="s">
        <v>133</v>
      </c>
      <c r="M14" s="137" t="s">
        <v>165</v>
      </c>
      <c r="N14" s="137" t="s">
        <v>114</v>
      </c>
      <c r="O14" s="137" t="s">
        <v>115</v>
      </c>
    </row>
    <row r="15" spans="1:15" ht="14" customHeight="1" x14ac:dyDescent="0.2">
      <c r="B15" s="137" t="s">
        <v>126</v>
      </c>
      <c r="C15" s="137" t="s">
        <v>127</v>
      </c>
      <c r="D15" s="137" t="s">
        <v>130</v>
      </c>
      <c r="E15" s="137" t="s">
        <v>134</v>
      </c>
      <c r="M15" s="137" t="s">
        <v>166</v>
      </c>
      <c r="N15" s="137" t="s">
        <v>116</v>
      </c>
      <c r="O15" s="137" t="s">
        <v>117</v>
      </c>
    </row>
    <row r="16" spans="1:15" ht="14" customHeight="1" x14ac:dyDescent="0.2">
      <c r="B16" s="137" t="s">
        <v>125</v>
      </c>
      <c r="C16" s="137" t="s">
        <v>128</v>
      </c>
      <c r="D16" s="137" t="s">
        <v>131</v>
      </c>
      <c r="E16" s="137" t="s">
        <v>135</v>
      </c>
      <c r="M16" s="137" t="s">
        <v>164</v>
      </c>
      <c r="N16" s="137" t="s">
        <v>118</v>
      </c>
      <c r="O16" s="137" t="s">
        <v>119</v>
      </c>
    </row>
    <row r="17" spans="1:15" ht="14" customHeight="1" x14ac:dyDescent="0.2">
      <c r="B17" s="137" t="s">
        <v>11</v>
      </c>
      <c r="C17" s="137" t="s">
        <v>11</v>
      </c>
      <c r="D17" s="137" t="s">
        <v>64</v>
      </c>
      <c r="M17" s="137" t="s">
        <v>163</v>
      </c>
      <c r="N17" s="137" t="s">
        <v>120</v>
      </c>
      <c r="O17" s="137" t="s">
        <v>121</v>
      </c>
    </row>
    <row r="18" spans="1:15" ht="14" customHeight="1" x14ac:dyDescent="0.2">
      <c r="M18" s="137" t="s">
        <v>167</v>
      </c>
      <c r="N18" s="137" t="s">
        <v>122</v>
      </c>
      <c r="O18" s="137" t="s">
        <v>32</v>
      </c>
    </row>
    <row r="19" spans="1:15" ht="14" customHeight="1" x14ac:dyDescent="0.2">
      <c r="M19" s="137" t="s">
        <v>162</v>
      </c>
      <c r="N19" s="137" t="s">
        <v>123</v>
      </c>
      <c r="O19" s="137" t="s">
        <v>175</v>
      </c>
    </row>
    <row r="20" spans="1:15" ht="14" customHeight="1" x14ac:dyDescent="0.2">
      <c r="A20" s="126" t="s">
        <v>141</v>
      </c>
      <c r="B20" s="137" t="s">
        <v>76</v>
      </c>
      <c r="C20" s="137" t="s">
        <v>2</v>
      </c>
      <c r="D20" s="137" t="s">
        <v>59</v>
      </c>
      <c r="M20" s="137" t="s">
        <v>172</v>
      </c>
      <c r="N20" s="137" t="s">
        <v>132</v>
      </c>
      <c r="O20" s="137" t="s">
        <v>181</v>
      </c>
    </row>
    <row r="21" spans="1:15" ht="14" customHeight="1" x14ac:dyDescent="0.2">
      <c r="B21" s="137" t="s">
        <v>77</v>
      </c>
      <c r="C21" s="137" t="s">
        <v>15</v>
      </c>
      <c r="D21" s="137" t="s">
        <v>78</v>
      </c>
    </row>
    <row r="22" spans="1:15" ht="14" customHeight="1" x14ac:dyDescent="0.2">
      <c r="B22" s="137" t="s">
        <v>84</v>
      </c>
      <c r="C22" s="137" t="s">
        <v>86</v>
      </c>
      <c r="D22" s="137" t="s">
        <v>88</v>
      </c>
    </row>
    <row r="23" spans="1:15" ht="14" customHeight="1" x14ac:dyDescent="0.2">
      <c r="B23" s="137" t="s">
        <v>85</v>
      </c>
      <c r="C23" s="137" t="s">
        <v>87</v>
      </c>
      <c r="D23" s="137" t="s">
        <v>89</v>
      </c>
    </row>
    <row r="24" spans="1:15" ht="14" customHeight="1" x14ac:dyDescent="0.2">
      <c r="B24" s="137" t="s">
        <v>93</v>
      </c>
      <c r="C24" s="137" t="s">
        <v>95</v>
      </c>
      <c r="D24" s="137" t="s">
        <v>97</v>
      </c>
    </row>
    <row r="25" spans="1:15" ht="14" customHeight="1" x14ac:dyDescent="0.2">
      <c r="B25" s="137" t="s">
        <v>94</v>
      </c>
      <c r="C25" s="137" t="s">
        <v>96</v>
      </c>
      <c r="D25" s="137" t="s">
        <v>98</v>
      </c>
    </row>
    <row r="26" spans="1:15" ht="14" customHeight="1" x14ac:dyDescent="0.2">
      <c r="C26" s="137" t="s">
        <v>136</v>
      </c>
      <c r="D26" s="137" t="s">
        <v>137</v>
      </c>
    </row>
    <row r="27" spans="1:15" ht="14" customHeight="1" x14ac:dyDescent="0.2">
      <c r="C27" s="137" t="s">
        <v>138</v>
      </c>
      <c r="D27" s="137" t="s">
        <v>139</v>
      </c>
    </row>
    <row r="28" spans="1:15" ht="14" customHeight="1" x14ac:dyDescent="0.2"/>
    <row r="29" spans="1:15" ht="14" customHeight="1" x14ac:dyDescent="0.2"/>
    <row r="30" spans="1:15" ht="14" customHeight="1" x14ac:dyDescent="0.2"/>
    <row r="31" spans="1:15" ht="14" customHeight="1" x14ac:dyDescent="0.2">
      <c r="A31" s="126" t="s">
        <v>142</v>
      </c>
      <c r="B31" s="138" t="s">
        <v>12</v>
      </c>
      <c r="C31" s="138" t="s">
        <v>12</v>
      </c>
      <c r="D31" s="138" t="s">
        <v>65</v>
      </c>
    </row>
    <row r="32" spans="1:15" ht="14" customHeight="1" x14ac:dyDescent="0.2">
      <c r="B32" s="138" t="s">
        <v>4</v>
      </c>
      <c r="C32" s="138" t="s">
        <v>4</v>
      </c>
      <c r="D32" s="138" t="s">
        <v>61</v>
      </c>
    </row>
    <row r="33" spans="1:5" ht="14" customHeight="1" x14ac:dyDescent="0.2">
      <c r="B33" s="138" t="s">
        <v>99</v>
      </c>
      <c r="C33" s="138" t="s">
        <v>17</v>
      </c>
      <c r="D33" s="138" t="s">
        <v>103</v>
      </c>
      <c r="E33" s="137" t="s">
        <v>104</v>
      </c>
    </row>
    <row r="34" spans="1:5" ht="14" customHeight="1" x14ac:dyDescent="0.2">
      <c r="B34" s="138" t="s">
        <v>100</v>
      </c>
      <c r="C34" s="138" t="s">
        <v>16</v>
      </c>
      <c r="D34" s="138" t="s">
        <v>102</v>
      </c>
      <c r="E34" s="137" t="s">
        <v>101</v>
      </c>
    </row>
    <row r="35" spans="1:5" ht="14" customHeight="1" x14ac:dyDescent="0.2">
      <c r="B35" s="138" t="s">
        <v>5</v>
      </c>
      <c r="C35" s="138" t="s">
        <v>5</v>
      </c>
      <c r="D35" s="138" t="s">
        <v>62</v>
      </c>
    </row>
    <row r="36" spans="1:5" ht="14" customHeight="1" x14ac:dyDescent="0.2">
      <c r="B36" s="138" t="s">
        <v>6</v>
      </c>
      <c r="C36" s="138" t="s">
        <v>6</v>
      </c>
      <c r="D36" s="138" t="s">
        <v>63</v>
      </c>
    </row>
    <row r="37" spans="1:5" ht="14" customHeight="1" x14ac:dyDescent="0.2">
      <c r="B37" s="138"/>
      <c r="C37" s="138"/>
      <c r="D37" s="138"/>
    </row>
    <row r="38" spans="1:5" ht="14" customHeight="1" x14ac:dyDescent="0.2">
      <c r="A38" s="126" t="s">
        <v>143</v>
      </c>
      <c r="B38" s="138" t="s">
        <v>90</v>
      </c>
      <c r="C38" s="138" t="s">
        <v>13</v>
      </c>
      <c r="D38" s="138" t="s">
        <v>91</v>
      </c>
    </row>
    <row r="39" spans="1:5" x14ac:dyDescent="0.2">
      <c r="B39" s="138"/>
      <c r="C39" s="138"/>
      <c r="D39" s="138"/>
    </row>
    <row r="40" spans="1:5" x14ac:dyDescent="0.2">
      <c r="B40" s="138"/>
      <c r="C40" s="138"/>
      <c r="D40" s="138"/>
    </row>
    <row r="41" spans="1:5" ht="19" customHeight="1" x14ac:dyDescent="0.2">
      <c r="A41" s="136" t="s">
        <v>197</v>
      </c>
    </row>
    <row r="42" spans="1:5" ht="16" customHeight="1" x14ac:dyDescent="0.2">
      <c r="A42" s="137" t="s">
        <v>187</v>
      </c>
    </row>
    <row r="43" spans="1:5" ht="19" customHeight="1" x14ac:dyDescent="0.2">
      <c r="A43" s="126"/>
    </row>
    <row r="44" spans="1:5" ht="19" customHeight="1" x14ac:dyDescent="0.2">
      <c r="A44" s="136" t="s">
        <v>198</v>
      </c>
    </row>
    <row r="45" spans="1:5" ht="16" customHeight="1" x14ac:dyDescent="0.2">
      <c r="A45" s="137" t="s">
        <v>188</v>
      </c>
    </row>
    <row r="46" spans="1:5" ht="16" customHeight="1" x14ac:dyDescent="0.2">
      <c r="A46" s="137" t="s">
        <v>189</v>
      </c>
    </row>
    <row r="47" spans="1:5" ht="16" customHeight="1" x14ac:dyDescent="0.2">
      <c r="A47" s="137" t="s">
        <v>190</v>
      </c>
    </row>
    <row r="48" spans="1:5" ht="16" customHeight="1" x14ac:dyDescent="0.2">
      <c r="A48" s="137" t="s">
        <v>191</v>
      </c>
    </row>
    <row r="49" spans="1:1" ht="16" customHeight="1" x14ac:dyDescent="0.2"/>
    <row r="50" spans="1:1" ht="19" customHeight="1" x14ac:dyDescent="0.2">
      <c r="A50" s="136" t="s">
        <v>199</v>
      </c>
    </row>
    <row r="51" spans="1:1" ht="16" customHeight="1" x14ac:dyDescent="0.2">
      <c r="A51" s="137" t="s">
        <v>192</v>
      </c>
    </row>
    <row r="52" spans="1:1" ht="16" customHeight="1" x14ac:dyDescent="0.2">
      <c r="A52" s="137" t="s">
        <v>193</v>
      </c>
    </row>
    <row r="53" spans="1:1" ht="16" customHeight="1" x14ac:dyDescent="0.2">
      <c r="A53" s="137" t="s">
        <v>194</v>
      </c>
    </row>
    <row r="54" spans="1:1" ht="16" customHeight="1" x14ac:dyDescent="0.2">
      <c r="A54" s="137" t="s">
        <v>195</v>
      </c>
    </row>
    <row r="55" spans="1:1" ht="16" customHeight="1" x14ac:dyDescent="0.2">
      <c r="A55" s="137" t="s">
        <v>196</v>
      </c>
    </row>
    <row r="56" spans="1:1" ht="16" customHeight="1" x14ac:dyDescent="0.2"/>
    <row r="57" spans="1:1" ht="19" customHeight="1" x14ac:dyDescent="0.2">
      <c r="A57" s="136" t="s">
        <v>200</v>
      </c>
    </row>
    <row r="58" spans="1:1" ht="16" customHeight="1" x14ac:dyDescent="0.2">
      <c r="A58" s="137" t="s">
        <v>222</v>
      </c>
    </row>
    <row r="59" spans="1:1" ht="16" customHeight="1" x14ac:dyDescent="0.2">
      <c r="A59" s="137" t="s">
        <v>221</v>
      </c>
    </row>
    <row r="61" spans="1:1" ht="19" customHeight="1" x14ac:dyDescent="0.2">
      <c r="A61" s="136" t="s">
        <v>201</v>
      </c>
    </row>
    <row r="62" spans="1:1" ht="16" customHeight="1" x14ac:dyDescent="0.2">
      <c r="A62" s="137" t="s">
        <v>212</v>
      </c>
    </row>
    <row r="63" spans="1:1" ht="16" customHeight="1" x14ac:dyDescent="0.2"/>
    <row r="64" spans="1:1" ht="16" customHeight="1" x14ac:dyDescent="0.2">
      <c r="A64" s="137" t="s">
        <v>202</v>
      </c>
    </row>
    <row r="65" spans="1:1" ht="16" customHeight="1" x14ac:dyDescent="0.2">
      <c r="A65" s="137" t="s">
        <v>213</v>
      </c>
    </row>
    <row r="66" spans="1:1" ht="16" customHeight="1" x14ac:dyDescent="0.2"/>
    <row r="67" spans="1:1" ht="16" customHeight="1" x14ac:dyDescent="0.2">
      <c r="A67" s="137" t="s">
        <v>203</v>
      </c>
    </row>
    <row r="68" spans="1:1" ht="16" customHeight="1" x14ac:dyDescent="0.2">
      <c r="A68" s="137" t="s">
        <v>204</v>
      </c>
    </row>
    <row r="69" spans="1:1" ht="16" customHeight="1" x14ac:dyDescent="0.2">
      <c r="A69" s="137" t="s">
        <v>205</v>
      </c>
    </row>
    <row r="70" spans="1:1" ht="16" customHeight="1" x14ac:dyDescent="0.2"/>
    <row r="71" spans="1:1" ht="16" customHeight="1" x14ac:dyDescent="0.2">
      <c r="A71" s="137" t="s">
        <v>206</v>
      </c>
    </row>
    <row r="72" spans="1:1" ht="16" customHeight="1" x14ac:dyDescent="0.2">
      <c r="A72" s="137" t="s">
        <v>207</v>
      </c>
    </row>
    <row r="73" spans="1:1" ht="16" customHeight="1" x14ac:dyDescent="0.2">
      <c r="A73" s="137" t="s">
        <v>208</v>
      </c>
    </row>
    <row r="74" spans="1:1" ht="16" customHeight="1" x14ac:dyDescent="0.2"/>
    <row r="75" spans="1:1" ht="16" customHeight="1" x14ac:dyDescent="0.2">
      <c r="A75" s="137" t="s">
        <v>209</v>
      </c>
    </row>
    <row r="76" spans="1:1" ht="16" customHeight="1" x14ac:dyDescent="0.2">
      <c r="A76" s="137" t="s">
        <v>210</v>
      </c>
    </row>
    <row r="77" spans="1:1" ht="16" customHeight="1" x14ac:dyDescent="0.2">
      <c r="A77" s="137" t="s">
        <v>211</v>
      </c>
    </row>
    <row r="78" spans="1:1" ht="16" customHeight="1" x14ac:dyDescent="0.2"/>
    <row r="79" spans="1:1" ht="19" customHeight="1" x14ac:dyDescent="0.2">
      <c r="A79" s="136" t="s">
        <v>214</v>
      </c>
    </row>
    <row r="80" spans="1:1" ht="16" customHeight="1" x14ac:dyDescent="0.2">
      <c r="A80" s="137" t="s">
        <v>215</v>
      </c>
    </row>
    <row r="81" spans="1:1" ht="16" customHeight="1" x14ac:dyDescent="0.2">
      <c r="A81" s="137" t="s">
        <v>218</v>
      </c>
    </row>
    <row r="82" spans="1:1" ht="16" customHeight="1" x14ac:dyDescent="0.2">
      <c r="A82" s="137" t="s">
        <v>216</v>
      </c>
    </row>
    <row r="83" spans="1:1" ht="16" customHeight="1" x14ac:dyDescent="0.2">
      <c r="A83" s="137" t="s">
        <v>219</v>
      </c>
    </row>
    <row r="84" spans="1:1" ht="16" customHeight="1" x14ac:dyDescent="0.2">
      <c r="A84" s="137" t="s">
        <v>217</v>
      </c>
    </row>
    <row r="85" spans="1:1" ht="16" customHeight="1" x14ac:dyDescent="0.2">
      <c r="A85" s="137" t="s">
        <v>220</v>
      </c>
    </row>
    <row r="86" spans="1:1" ht="16" customHeight="1" x14ac:dyDescent="0.2"/>
    <row r="87" spans="1:1" ht="16" customHeight="1" x14ac:dyDescent="0.2"/>
  </sheetData>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Report</vt:lpstr>
      <vt:lpstr>Analysis precision</vt:lpstr>
      <vt:lpstr>Replicate filter precision</vt:lpstr>
      <vt:lpstr>SS from clients</vt:lpstr>
      <vt:lpstr>information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Thomas</dc:creator>
  <cp:lastModifiedBy>Microsoft Office User</cp:lastModifiedBy>
  <cp:lastPrinted>2014-09-30T17:39:36Z</cp:lastPrinted>
  <dcterms:created xsi:type="dcterms:W3CDTF">2003-07-28T19:31:27Z</dcterms:created>
  <dcterms:modified xsi:type="dcterms:W3CDTF">2015-06-10T13:46:17Z</dcterms:modified>
</cp:coreProperties>
</file>